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90" windowWidth="20730" windowHeight="11760" activeTab="3"/>
  </bookViews>
  <sheets>
    <sheet name="Hoja1" sheetId="1" r:id="rId1"/>
    <sheet name="Hoja2" sheetId="2" r:id="rId2"/>
    <sheet name="Hoja3" sheetId="3" r:id="rId3"/>
    <sheet name="Hoja4" sheetId="4" r:id="rId4"/>
  </sheets>
  <calcPr calcId="145621"/>
  <fileRecoveryPr repairLoad="1"/>
</workbook>
</file>

<file path=xl/calcChain.xml><?xml version="1.0" encoding="utf-8"?>
<calcChain xmlns="http://schemas.openxmlformats.org/spreadsheetml/2006/main">
  <c r="R37" i="4" l="1"/>
  <c r="Q37" i="4"/>
  <c r="P37" i="4"/>
  <c r="O37" i="4"/>
  <c r="M37" i="4"/>
  <c r="L37" i="4"/>
  <c r="K37" i="4"/>
  <c r="J37" i="4"/>
  <c r="I37" i="4"/>
  <c r="H37" i="4"/>
  <c r="N36" i="4"/>
  <c r="S36" i="4" s="1"/>
  <c r="N35" i="4"/>
  <c r="S35" i="4" s="1"/>
  <c r="N34" i="4"/>
  <c r="S34" i="4" s="1"/>
  <c r="N33" i="4"/>
  <c r="S33" i="4" s="1"/>
  <c r="S32" i="4"/>
  <c r="N32" i="4"/>
  <c r="S31" i="4"/>
  <c r="N31" i="4"/>
  <c r="S30" i="4"/>
  <c r="N30" i="4"/>
  <c r="S29" i="4"/>
  <c r="N29" i="4"/>
  <c r="S28" i="4"/>
  <c r="N28" i="4"/>
  <c r="S27" i="4"/>
  <c r="N27" i="4"/>
  <c r="S26" i="4"/>
  <c r="N26" i="4"/>
  <c r="S25" i="4"/>
  <c r="N25" i="4"/>
  <c r="S24" i="4"/>
  <c r="N24" i="4"/>
  <c r="S23" i="4"/>
  <c r="N23" i="4"/>
  <c r="S22" i="4"/>
  <c r="N22" i="4"/>
  <c r="S21" i="4"/>
  <c r="N21" i="4"/>
  <c r="S20" i="4"/>
  <c r="N20" i="4"/>
  <c r="S19" i="4"/>
  <c r="N19" i="4"/>
  <c r="S18" i="4"/>
  <c r="N18" i="4"/>
  <c r="S17" i="4"/>
  <c r="N17" i="4"/>
  <c r="S16" i="4"/>
  <c r="N16" i="4"/>
  <c r="S15" i="4"/>
  <c r="N15" i="4"/>
  <c r="S14" i="4"/>
  <c r="N14" i="4"/>
  <c r="S13" i="4"/>
  <c r="N13" i="4"/>
  <c r="S12" i="4"/>
  <c r="N12" i="4"/>
  <c r="S11" i="4"/>
  <c r="N11" i="4"/>
  <c r="S10" i="4"/>
  <c r="N10" i="4"/>
  <c r="S9" i="4"/>
  <c r="N9" i="4"/>
  <c r="S8" i="4"/>
  <c r="N8" i="4"/>
  <c r="N7" i="4"/>
  <c r="N37" i="4" s="1"/>
  <c r="R21" i="3"/>
  <c r="Q21" i="3"/>
  <c r="P21" i="3"/>
  <c r="O21" i="3"/>
  <c r="M21" i="3"/>
  <c r="L21" i="3"/>
  <c r="K21" i="3"/>
  <c r="J21" i="3"/>
  <c r="I21" i="3"/>
  <c r="H21" i="3"/>
  <c r="Y20" i="3"/>
  <c r="AA20" i="3" s="1"/>
  <c r="N20" i="3"/>
  <c r="S20" i="3" s="1"/>
  <c r="Y19" i="3"/>
  <c r="AA19" i="3" s="1"/>
  <c r="N19" i="3"/>
  <c r="S19" i="3" s="1"/>
  <c r="Y18" i="3"/>
  <c r="AA18" i="3" s="1"/>
  <c r="N18" i="3"/>
  <c r="S18" i="3" s="1"/>
  <c r="Y17" i="3"/>
  <c r="AA17" i="3" s="1"/>
  <c r="N17" i="3"/>
  <c r="S17" i="3" s="1"/>
  <c r="Y16" i="3"/>
  <c r="AA16" i="3" s="1"/>
  <c r="N16" i="3"/>
  <c r="S16" i="3" s="1"/>
  <c r="Y15" i="3"/>
  <c r="AA15" i="3" s="1"/>
  <c r="N15" i="3"/>
  <c r="S15" i="3" s="1"/>
  <c r="Y14" i="3"/>
  <c r="AA14" i="3" s="1"/>
  <c r="N14" i="3"/>
  <c r="S14" i="3" s="1"/>
  <c r="Y13" i="3"/>
  <c r="AA13" i="3" s="1"/>
  <c r="N13" i="3"/>
  <c r="S13" i="3" s="1"/>
  <c r="Y12" i="3"/>
  <c r="AA12" i="3" s="1"/>
  <c r="N12" i="3"/>
  <c r="S12" i="3" s="1"/>
  <c r="Y11" i="3"/>
  <c r="AA11" i="3" s="1"/>
  <c r="N11" i="3"/>
  <c r="S11" i="3" s="1"/>
  <c r="Y10" i="3"/>
  <c r="AA10" i="3" s="1"/>
  <c r="N10" i="3"/>
  <c r="S10" i="3" s="1"/>
  <c r="Y9" i="3"/>
  <c r="AA9" i="3" s="1"/>
  <c r="N9" i="3"/>
  <c r="S9" i="3" s="1"/>
  <c r="Y8" i="3"/>
  <c r="AA8" i="3" s="1"/>
  <c r="N8" i="3"/>
  <c r="S8" i="3" s="1"/>
  <c r="Y7" i="3"/>
  <c r="Z7" i="3" s="1"/>
  <c r="N7" i="3"/>
  <c r="S7" i="3" s="1"/>
  <c r="O17" i="2"/>
  <c r="T17" i="2" s="1"/>
  <c r="S7" i="4" l="1"/>
  <c r="S37" i="4" s="1"/>
  <c r="S21" i="3"/>
  <c r="Z8" i="3"/>
  <c r="AB8" i="3" s="1"/>
  <c r="Z9" i="3"/>
  <c r="AB9" i="3" s="1"/>
  <c r="Z10" i="3"/>
  <c r="AB10" i="3" s="1"/>
  <c r="Z11" i="3"/>
  <c r="AB11" i="3" s="1"/>
  <c r="Z12" i="3"/>
  <c r="AB12" i="3" s="1"/>
  <c r="Z13" i="3"/>
  <c r="AB13" i="3" s="1"/>
  <c r="Z14" i="3"/>
  <c r="AB14" i="3" s="1"/>
  <c r="Z15" i="3"/>
  <c r="Z16" i="3"/>
  <c r="AB16" i="3" s="1"/>
  <c r="Z17" i="3"/>
  <c r="AB17" i="3" s="1"/>
  <c r="Z18" i="3"/>
  <c r="AB18" i="3" s="1"/>
  <c r="Z19" i="3"/>
  <c r="Z20" i="3"/>
  <c r="AB20" i="3" s="1"/>
  <c r="AB15" i="3"/>
  <c r="AB19" i="3"/>
  <c r="AA7" i="3"/>
  <c r="AB7" i="3" s="1"/>
  <c r="N21" i="3"/>
  <c r="P65" i="2"/>
  <c r="I65" i="2"/>
  <c r="O31" i="1"/>
  <c r="T31" i="1" s="1"/>
  <c r="Z31" i="1"/>
  <c r="AA31" i="1" s="1"/>
  <c r="O61" i="2"/>
  <c r="O62" i="2"/>
  <c r="T62" i="2" s="1"/>
  <c r="O63" i="2"/>
  <c r="T63" i="2" s="1"/>
  <c r="O64" i="2"/>
  <c r="T64" i="2" s="1"/>
  <c r="T61" i="2"/>
  <c r="O60" i="2"/>
  <c r="T60" i="2" s="1"/>
  <c r="O56" i="1"/>
  <c r="T56" i="1" s="1"/>
  <c r="O59" i="2"/>
  <c r="T59" i="2" s="1"/>
  <c r="AB31" i="1" l="1"/>
  <c r="AC31" i="1"/>
  <c r="AB21" i="3"/>
  <c r="O58" i="2"/>
  <c r="T58" i="2" s="1"/>
  <c r="AB16" i="2"/>
  <c r="AA16" i="2"/>
  <c r="O16" i="2"/>
  <c r="T16" i="2" s="1"/>
  <c r="P25" i="2"/>
  <c r="I25" i="2"/>
  <c r="P117" i="1"/>
  <c r="J117" i="1"/>
  <c r="I117" i="1"/>
  <c r="AD31" i="1" l="1"/>
  <c r="AC16" i="2"/>
  <c r="O48" i="1"/>
  <c r="T48" i="1" s="1"/>
  <c r="Z48" i="1"/>
  <c r="AC48" i="1" s="1"/>
  <c r="O95" i="1"/>
  <c r="T95" i="1" l="1"/>
  <c r="AB48" i="1"/>
  <c r="AA48" i="1"/>
  <c r="Z95" i="1"/>
  <c r="M65" i="2"/>
  <c r="AD48" i="1" l="1"/>
  <c r="AA95" i="1"/>
  <c r="AC95" i="1"/>
  <c r="AB95" i="1"/>
  <c r="AB15" i="2"/>
  <c r="AA15" i="2"/>
  <c r="AA8" i="2"/>
  <c r="AA9" i="2"/>
  <c r="AB8" i="2"/>
  <c r="AB9" i="2"/>
  <c r="AB14" i="2"/>
  <c r="O15" i="2"/>
  <c r="T15" i="2" s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AA14" i="2"/>
  <c r="Z24" i="2"/>
  <c r="AA24" i="2" s="1"/>
  <c r="Z7" i="2"/>
  <c r="AA7" i="2" s="1"/>
  <c r="Z10" i="2"/>
  <c r="AB10" i="2" s="1"/>
  <c r="Z11" i="2"/>
  <c r="AB11" i="2" s="1"/>
  <c r="Z12" i="2"/>
  <c r="AB12" i="2" s="1"/>
  <c r="Z13" i="2"/>
  <c r="AB13" i="2" s="1"/>
  <c r="Z18" i="2"/>
  <c r="AB18" i="2" s="1"/>
  <c r="Z19" i="2"/>
  <c r="AA19" i="2" s="1"/>
  <c r="Z20" i="2"/>
  <c r="AB20" i="2" s="1"/>
  <c r="Z21" i="2"/>
  <c r="AA21" i="2" s="1"/>
  <c r="Z22" i="2"/>
  <c r="AB22" i="2" s="1"/>
  <c r="Z23" i="2"/>
  <c r="AA23" i="2" s="1"/>
  <c r="Z6" i="2"/>
  <c r="AB6" i="2" s="1"/>
  <c r="Z63" i="1"/>
  <c r="Z64" i="1"/>
  <c r="Z65" i="1"/>
  <c r="Z66" i="1"/>
  <c r="Z67" i="1"/>
  <c r="Z68" i="1"/>
  <c r="Z69" i="1"/>
  <c r="Z70" i="1"/>
  <c r="Z71" i="1"/>
  <c r="Z72" i="1"/>
  <c r="Z73" i="1"/>
  <c r="Z74" i="1"/>
  <c r="Z75" i="1"/>
  <c r="Z76" i="1"/>
  <c r="Z77" i="1"/>
  <c r="Z78" i="1"/>
  <c r="Z79" i="1"/>
  <c r="Z80" i="1"/>
  <c r="Z81" i="1"/>
  <c r="Z82" i="1"/>
  <c r="Z83" i="1"/>
  <c r="Z84" i="1"/>
  <c r="Z85" i="1"/>
  <c r="Z86" i="1"/>
  <c r="Z87" i="1"/>
  <c r="Z88" i="1"/>
  <c r="Z89" i="1"/>
  <c r="Z90" i="1"/>
  <c r="Z91" i="1"/>
  <c r="Z92" i="1"/>
  <c r="Z93" i="1"/>
  <c r="Z94" i="1"/>
  <c r="Z96" i="1"/>
  <c r="Z97" i="1"/>
  <c r="Z98" i="1"/>
  <c r="Z99" i="1"/>
  <c r="Z100" i="1"/>
  <c r="Z101" i="1"/>
  <c r="Z102" i="1"/>
  <c r="Z103" i="1"/>
  <c r="Z104" i="1"/>
  <c r="Z105" i="1"/>
  <c r="Z106" i="1"/>
  <c r="Z107" i="1"/>
  <c r="Z108" i="1"/>
  <c r="Z109" i="1"/>
  <c r="Z110" i="1"/>
  <c r="Z111" i="1"/>
  <c r="Z112" i="1"/>
  <c r="Z113" i="1"/>
  <c r="Z114" i="1"/>
  <c r="Z115" i="1"/>
  <c r="Z116" i="1"/>
  <c r="Z62" i="1"/>
  <c r="Z57" i="1"/>
  <c r="Z58" i="1"/>
  <c r="Z55" i="1"/>
  <c r="Z41" i="1"/>
  <c r="Z42" i="1"/>
  <c r="Z43" i="1"/>
  <c r="Z44" i="1"/>
  <c r="Z45" i="1"/>
  <c r="Z46" i="1"/>
  <c r="Z47" i="1"/>
  <c r="Z49" i="1"/>
  <c r="Z50" i="1"/>
  <c r="Z51" i="1"/>
  <c r="Z40" i="1"/>
  <c r="Z7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2" i="1"/>
  <c r="Z33" i="1"/>
  <c r="Z34" i="1"/>
  <c r="Z35" i="1"/>
  <c r="Z36" i="1"/>
  <c r="Z6" i="1"/>
  <c r="AB34" i="1" l="1"/>
  <c r="AC34" i="1"/>
  <c r="AA6" i="1"/>
  <c r="AC6" i="1"/>
  <c r="AB35" i="1"/>
  <c r="AC35" i="1"/>
  <c r="AA33" i="1"/>
  <c r="AC33" i="1"/>
  <c r="AB30" i="1"/>
  <c r="AC30" i="1"/>
  <c r="AA28" i="1"/>
  <c r="AC28" i="1"/>
  <c r="AB26" i="1"/>
  <c r="AC26" i="1"/>
  <c r="AA24" i="1"/>
  <c r="AC24" i="1"/>
  <c r="AB22" i="1"/>
  <c r="AC22" i="1"/>
  <c r="AA20" i="1"/>
  <c r="AC20" i="1"/>
  <c r="AB18" i="1"/>
  <c r="AC18" i="1"/>
  <c r="AA16" i="1"/>
  <c r="AC16" i="1"/>
  <c r="AB14" i="1"/>
  <c r="AC14" i="1"/>
  <c r="AB12" i="1"/>
  <c r="AC12" i="1"/>
  <c r="AA10" i="1"/>
  <c r="AC10" i="1"/>
  <c r="AB8" i="1"/>
  <c r="AC8" i="1"/>
  <c r="AA7" i="1"/>
  <c r="AC7" i="1"/>
  <c r="AB51" i="1"/>
  <c r="AC51" i="1"/>
  <c r="AB49" i="1"/>
  <c r="AC49" i="1"/>
  <c r="AA46" i="1"/>
  <c r="AC46" i="1"/>
  <c r="AB44" i="1"/>
  <c r="AC44" i="1"/>
  <c r="AB42" i="1"/>
  <c r="AC42" i="1"/>
  <c r="AB57" i="1"/>
  <c r="AC57" i="1"/>
  <c r="AB116" i="1"/>
  <c r="AC116" i="1"/>
  <c r="AB114" i="1"/>
  <c r="AC114" i="1"/>
  <c r="AB112" i="1"/>
  <c r="AC112" i="1"/>
  <c r="AB110" i="1"/>
  <c r="AC110" i="1"/>
  <c r="AB108" i="1"/>
  <c r="AC108" i="1"/>
  <c r="AB106" i="1"/>
  <c r="AC106" i="1"/>
  <c r="AB104" i="1"/>
  <c r="AC104" i="1"/>
  <c r="AB102" i="1"/>
  <c r="AC102" i="1"/>
  <c r="AA100" i="1"/>
  <c r="AC100" i="1"/>
  <c r="AB98" i="1"/>
  <c r="AC98" i="1"/>
  <c r="AB96" i="1"/>
  <c r="AC96" i="1"/>
  <c r="AB93" i="1"/>
  <c r="AC93" i="1"/>
  <c r="AB91" i="1"/>
  <c r="AC91" i="1"/>
  <c r="AB89" i="1"/>
  <c r="AC89" i="1"/>
  <c r="AB87" i="1"/>
  <c r="AC87" i="1"/>
  <c r="AB85" i="1"/>
  <c r="AC85" i="1"/>
  <c r="AB83" i="1"/>
  <c r="AC83" i="1"/>
  <c r="AB81" i="1"/>
  <c r="AC81" i="1"/>
  <c r="AB79" i="1"/>
  <c r="AC79" i="1"/>
  <c r="AB77" i="1"/>
  <c r="AC77" i="1"/>
  <c r="AB75" i="1"/>
  <c r="AC75" i="1"/>
  <c r="AB73" i="1"/>
  <c r="AC73" i="1"/>
  <c r="AB71" i="1"/>
  <c r="AC71" i="1"/>
  <c r="AB69" i="1"/>
  <c r="AC69" i="1"/>
  <c r="AB67" i="1"/>
  <c r="AC67" i="1"/>
  <c r="AB65" i="1"/>
  <c r="AC65" i="1"/>
  <c r="AB63" i="1"/>
  <c r="AC63" i="1"/>
  <c r="AD95" i="1"/>
  <c r="AB36" i="1"/>
  <c r="AC36" i="1"/>
  <c r="AB32" i="1"/>
  <c r="AC32" i="1"/>
  <c r="AB29" i="1"/>
  <c r="AC29" i="1"/>
  <c r="AB27" i="1"/>
  <c r="AC27" i="1"/>
  <c r="AB25" i="1"/>
  <c r="AC25" i="1"/>
  <c r="AB23" i="1"/>
  <c r="AC23" i="1"/>
  <c r="AB21" i="1"/>
  <c r="AC21" i="1"/>
  <c r="AB19" i="1"/>
  <c r="AC19" i="1"/>
  <c r="AB17" i="1"/>
  <c r="AC17" i="1"/>
  <c r="AB15" i="1"/>
  <c r="AC15" i="1"/>
  <c r="AB13" i="1"/>
  <c r="AC13" i="1"/>
  <c r="AB11" i="1"/>
  <c r="AC11" i="1"/>
  <c r="AB40" i="1"/>
  <c r="AC40" i="1"/>
  <c r="AB50" i="1"/>
  <c r="AC50" i="1"/>
  <c r="AB47" i="1"/>
  <c r="AC47" i="1"/>
  <c r="AB45" i="1"/>
  <c r="AC45" i="1"/>
  <c r="AB43" i="1"/>
  <c r="AC43" i="1"/>
  <c r="AB41" i="1"/>
  <c r="AC41" i="1"/>
  <c r="AB58" i="1"/>
  <c r="AC58" i="1"/>
  <c r="AB62" i="1"/>
  <c r="AC62" i="1"/>
  <c r="AB115" i="1"/>
  <c r="AC115" i="1"/>
  <c r="AB113" i="1"/>
  <c r="AC113" i="1"/>
  <c r="AB111" i="1"/>
  <c r="AC111" i="1"/>
  <c r="AB109" i="1"/>
  <c r="AC109" i="1"/>
  <c r="AB107" i="1"/>
  <c r="AC107" i="1"/>
  <c r="AB105" i="1"/>
  <c r="AC105" i="1"/>
  <c r="AB103" i="1"/>
  <c r="AC103" i="1"/>
  <c r="AB101" i="1"/>
  <c r="AC101" i="1"/>
  <c r="AB99" i="1"/>
  <c r="AC99" i="1"/>
  <c r="AB97" i="1"/>
  <c r="AC97" i="1"/>
  <c r="AB94" i="1"/>
  <c r="AC94" i="1"/>
  <c r="AB92" i="1"/>
  <c r="AC92" i="1"/>
  <c r="AB90" i="1"/>
  <c r="AC90" i="1"/>
  <c r="AB88" i="1"/>
  <c r="AC88" i="1"/>
  <c r="AB86" i="1"/>
  <c r="AC86" i="1"/>
  <c r="AB84" i="1"/>
  <c r="AC84" i="1"/>
  <c r="AB82" i="1"/>
  <c r="AC82" i="1"/>
  <c r="AB80" i="1"/>
  <c r="AC80" i="1"/>
  <c r="AB78" i="1"/>
  <c r="AC78" i="1"/>
  <c r="AB76" i="1"/>
  <c r="AC76" i="1"/>
  <c r="AB74" i="1"/>
  <c r="AC74" i="1"/>
  <c r="AB72" i="1"/>
  <c r="AC72" i="1"/>
  <c r="AB70" i="1"/>
  <c r="AC70" i="1"/>
  <c r="AB68" i="1"/>
  <c r="AC68" i="1"/>
  <c r="AB66" i="1"/>
  <c r="AC66" i="1"/>
  <c r="AB64" i="1"/>
  <c r="AC64" i="1"/>
  <c r="AB9" i="1"/>
  <c r="AC9" i="1"/>
  <c r="AB55" i="1"/>
  <c r="AC55" i="1"/>
  <c r="AC14" i="2"/>
  <c r="AC15" i="2"/>
  <c r="AB7" i="2"/>
  <c r="AB21" i="2"/>
  <c r="AC21" i="2" s="1"/>
  <c r="AC7" i="2"/>
  <c r="AB23" i="2"/>
  <c r="AC23" i="2" s="1"/>
  <c r="AB19" i="2"/>
  <c r="AC19" i="2" s="1"/>
  <c r="AA22" i="2"/>
  <c r="AC22" i="2" s="1"/>
  <c r="AA20" i="2"/>
  <c r="AC20" i="2" s="1"/>
  <c r="AA12" i="2"/>
  <c r="AC12" i="2" s="1"/>
  <c r="AA10" i="2"/>
  <c r="AC10" i="2" s="1"/>
  <c r="AA18" i="2"/>
  <c r="AC18" i="2" s="1"/>
  <c r="AA6" i="2"/>
  <c r="AC6" i="2" s="1"/>
  <c r="AA13" i="2"/>
  <c r="AC13" i="2" s="1"/>
  <c r="AA11" i="2"/>
  <c r="AC11" i="2" s="1"/>
  <c r="AB24" i="2"/>
  <c r="AC24" i="2" s="1"/>
  <c r="AC9" i="2"/>
  <c r="AC8" i="2"/>
  <c r="AA35" i="1"/>
  <c r="AA30" i="1"/>
  <c r="AA26" i="1"/>
  <c r="AA22" i="1"/>
  <c r="AA18" i="1"/>
  <c r="AA14" i="1"/>
  <c r="AA12" i="1"/>
  <c r="AA8" i="1"/>
  <c r="AA51" i="1"/>
  <c r="AA49" i="1"/>
  <c r="AA44" i="1"/>
  <c r="AA42" i="1"/>
  <c r="AA55" i="1"/>
  <c r="AA57" i="1"/>
  <c r="AA116" i="1"/>
  <c r="AA114" i="1"/>
  <c r="AA112" i="1"/>
  <c r="AA110" i="1"/>
  <c r="AA108" i="1"/>
  <c r="AA106" i="1"/>
  <c r="AA104" i="1"/>
  <c r="AA102" i="1"/>
  <c r="AA98" i="1"/>
  <c r="AA96" i="1"/>
  <c r="AA93" i="1"/>
  <c r="AA91" i="1"/>
  <c r="AA88" i="1"/>
  <c r="AA86" i="1"/>
  <c r="AA84" i="1"/>
  <c r="AA82" i="1"/>
  <c r="AA80" i="1"/>
  <c r="AA78" i="1"/>
  <c r="AA76" i="1"/>
  <c r="AA74" i="1"/>
  <c r="AA72" i="1"/>
  <c r="AA70" i="1"/>
  <c r="AA68" i="1"/>
  <c r="AA66" i="1"/>
  <c r="AA64" i="1"/>
  <c r="AB6" i="1"/>
  <c r="AB33" i="1"/>
  <c r="AB28" i="1"/>
  <c r="AB24" i="1"/>
  <c r="AB20" i="1"/>
  <c r="AB16" i="1"/>
  <c r="AB10" i="1"/>
  <c r="AB7" i="1"/>
  <c r="AB46" i="1"/>
  <c r="AB100" i="1"/>
  <c r="AA36" i="1"/>
  <c r="AA34" i="1"/>
  <c r="AA32" i="1"/>
  <c r="AA29" i="1"/>
  <c r="AA27" i="1"/>
  <c r="AA25" i="1"/>
  <c r="AA23" i="1"/>
  <c r="AA21" i="1"/>
  <c r="AA19" i="1"/>
  <c r="AA17" i="1"/>
  <c r="AA15" i="1"/>
  <c r="AA13" i="1"/>
  <c r="AA11" i="1"/>
  <c r="AA9" i="1"/>
  <c r="AA40" i="1"/>
  <c r="AA50" i="1"/>
  <c r="AA47" i="1"/>
  <c r="AA45" i="1"/>
  <c r="AA43" i="1"/>
  <c r="AA41" i="1"/>
  <c r="AA58" i="1"/>
  <c r="AA62" i="1"/>
  <c r="AA115" i="1"/>
  <c r="AA113" i="1"/>
  <c r="AA111" i="1"/>
  <c r="AA109" i="1"/>
  <c r="AA107" i="1"/>
  <c r="AA105" i="1"/>
  <c r="AA103" i="1"/>
  <c r="AA101" i="1"/>
  <c r="AA99" i="1"/>
  <c r="AA97" i="1"/>
  <c r="AA94" i="1"/>
  <c r="AA92" i="1"/>
  <c r="AA90" i="1"/>
  <c r="AA89" i="1"/>
  <c r="AA87" i="1"/>
  <c r="AA85" i="1"/>
  <c r="AA83" i="1"/>
  <c r="AA81" i="1"/>
  <c r="AA79" i="1"/>
  <c r="AA77" i="1"/>
  <c r="AA75" i="1"/>
  <c r="AA73" i="1"/>
  <c r="AA71" i="1"/>
  <c r="AA69" i="1"/>
  <c r="AA67" i="1"/>
  <c r="AA65" i="1"/>
  <c r="AA63" i="1"/>
  <c r="O72" i="1"/>
  <c r="T72" i="1" s="1"/>
  <c r="O32" i="1"/>
  <c r="O33" i="1"/>
  <c r="O34" i="1"/>
  <c r="O28" i="1"/>
  <c r="T28" i="1" s="1"/>
  <c r="O29" i="1"/>
  <c r="T29" i="1" s="1"/>
  <c r="O30" i="1"/>
  <c r="T30" i="1" s="1"/>
  <c r="O96" i="1"/>
  <c r="T96" i="1" s="1"/>
  <c r="O94" i="1"/>
  <c r="T94" i="1" s="1"/>
  <c r="O93" i="1"/>
  <c r="T93" i="1" s="1"/>
  <c r="O92" i="1"/>
  <c r="T92" i="1" s="1"/>
  <c r="O91" i="1"/>
  <c r="T91" i="1" s="1"/>
  <c r="AD65" i="1" l="1"/>
  <c r="AD69" i="1"/>
  <c r="AD73" i="1"/>
  <c r="AD77" i="1"/>
  <c r="AD81" i="1"/>
  <c r="AD85" i="1"/>
  <c r="AD89" i="1"/>
  <c r="AD92" i="1"/>
  <c r="AD97" i="1"/>
  <c r="AD101" i="1"/>
  <c r="AD105" i="1"/>
  <c r="AD109" i="1"/>
  <c r="AD113" i="1"/>
  <c r="AD62" i="1"/>
  <c r="AD41" i="1"/>
  <c r="AD45" i="1"/>
  <c r="AD50" i="1"/>
  <c r="AD9" i="1"/>
  <c r="AD13" i="1"/>
  <c r="AD17" i="1"/>
  <c r="AD21" i="1"/>
  <c r="AD25" i="1"/>
  <c r="AD29" i="1"/>
  <c r="AD34" i="1"/>
  <c r="AD91" i="1"/>
  <c r="AD96" i="1"/>
  <c r="AD102" i="1"/>
  <c r="AD106" i="1"/>
  <c r="AD110" i="1"/>
  <c r="AD114" i="1"/>
  <c r="AD57" i="1"/>
  <c r="AD42" i="1"/>
  <c r="AD49" i="1"/>
  <c r="AD8" i="1"/>
  <c r="AD14" i="1"/>
  <c r="AD22" i="1"/>
  <c r="AD30" i="1"/>
  <c r="AD63" i="1"/>
  <c r="AD67" i="1"/>
  <c r="AD71" i="1"/>
  <c r="AD75" i="1"/>
  <c r="AD79" i="1"/>
  <c r="AD83" i="1"/>
  <c r="AD87" i="1"/>
  <c r="AD90" i="1"/>
  <c r="AD94" i="1"/>
  <c r="AD99" i="1"/>
  <c r="AD103" i="1"/>
  <c r="AD107" i="1"/>
  <c r="AD111" i="1"/>
  <c r="AD115" i="1"/>
  <c r="AD58" i="1"/>
  <c r="AD43" i="1"/>
  <c r="AD47" i="1"/>
  <c r="AD40" i="1"/>
  <c r="AD11" i="1"/>
  <c r="AD15" i="1"/>
  <c r="AD19" i="1"/>
  <c r="AD23" i="1"/>
  <c r="AD27" i="1"/>
  <c r="AD32" i="1"/>
  <c r="AD36" i="1"/>
  <c r="AD64" i="1"/>
  <c r="AD68" i="1"/>
  <c r="AD72" i="1"/>
  <c r="AD76" i="1"/>
  <c r="AD80" i="1"/>
  <c r="AD84" i="1"/>
  <c r="AD88" i="1"/>
  <c r="AD93" i="1"/>
  <c r="AD98" i="1"/>
  <c r="AD104" i="1"/>
  <c r="AD108" i="1"/>
  <c r="AD112" i="1"/>
  <c r="AD116" i="1"/>
  <c r="AD44" i="1"/>
  <c r="AD51" i="1"/>
  <c r="AD12" i="1"/>
  <c r="AD18" i="1"/>
  <c r="AD26" i="1"/>
  <c r="AD35" i="1"/>
  <c r="AD66" i="1"/>
  <c r="AD70" i="1"/>
  <c r="AD74" i="1"/>
  <c r="AD78" i="1"/>
  <c r="AD82" i="1"/>
  <c r="AD86" i="1"/>
  <c r="AC25" i="2"/>
  <c r="AD100" i="1"/>
  <c r="AD46" i="1"/>
  <c r="AD7" i="1"/>
  <c r="AD10" i="1"/>
  <c r="AD16" i="1"/>
  <c r="AD20" i="1"/>
  <c r="AD24" i="1"/>
  <c r="AD28" i="1"/>
  <c r="AD33" i="1"/>
  <c r="AD6" i="1"/>
  <c r="AD55" i="1"/>
  <c r="T87" i="1"/>
  <c r="AD52" i="1" l="1"/>
  <c r="AD59" i="1"/>
  <c r="AD117" i="1"/>
  <c r="AD37" i="1"/>
  <c r="T75" i="1"/>
  <c r="O67" i="1"/>
  <c r="T67" i="1" s="1"/>
  <c r="O66" i="1"/>
  <c r="T66" i="1" s="1"/>
  <c r="O63" i="1"/>
  <c r="T63" i="1" s="1"/>
  <c r="O57" i="1"/>
  <c r="T57" i="1" s="1"/>
  <c r="T33" i="1"/>
  <c r="AD119" i="1" l="1"/>
  <c r="O10" i="1"/>
  <c r="T10" i="1" s="1"/>
  <c r="O64" i="1" l="1"/>
  <c r="T64" i="1" s="1"/>
  <c r="O65" i="1"/>
  <c r="T65" i="1" s="1"/>
  <c r="O68" i="1"/>
  <c r="T68" i="1" s="1"/>
  <c r="O69" i="1"/>
  <c r="T69" i="1" s="1"/>
  <c r="O70" i="1"/>
  <c r="T70" i="1" s="1"/>
  <c r="O71" i="1"/>
  <c r="T71" i="1" s="1"/>
  <c r="O73" i="1"/>
  <c r="T73" i="1" s="1"/>
  <c r="O74" i="1"/>
  <c r="T74" i="1" s="1"/>
  <c r="T76" i="1"/>
  <c r="T77" i="1"/>
  <c r="T78" i="1"/>
  <c r="T79" i="1"/>
  <c r="T80" i="1"/>
  <c r="T81" i="1"/>
  <c r="T82" i="1"/>
  <c r="T83" i="1"/>
  <c r="T84" i="1"/>
  <c r="T85" i="1"/>
  <c r="T86" i="1"/>
  <c r="O88" i="1"/>
  <c r="T88" i="1" s="1"/>
  <c r="O89" i="1"/>
  <c r="T89" i="1" s="1"/>
  <c r="O90" i="1"/>
  <c r="T90" i="1" s="1"/>
  <c r="O97" i="1"/>
  <c r="T97" i="1" s="1"/>
  <c r="O98" i="1"/>
  <c r="T98" i="1" s="1"/>
  <c r="O99" i="1"/>
  <c r="T99" i="1" s="1"/>
  <c r="O100" i="1"/>
  <c r="T100" i="1" s="1"/>
  <c r="O101" i="1"/>
  <c r="T101" i="1" s="1"/>
  <c r="O102" i="1"/>
  <c r="T102" i="1" s="1"/>
  <c r="O103" i="1"/>
  <c r="T103" i="1" s="1"/>
  <c r="O104" i="1"/>
  <c r="T104" i="1" s="1"/>
  <c r="O105" i="1"/>
  <c r="T105" i="1" s="1"/>
  <c r="O106" i="1"/>
  <c r="T106" i="1" s="1"/>
  <c r="O107" i="1"/>
  <c r="T107" i="1" s="1"/>
  <c r="O108" i="1"/>
  <c r="T108" i="1" s="1"/>
  <c r="O109" i="1"/>
  <c r="T109" i="1" s="1"/>
  <c r="O110" i="1"/>
  <c r="T110" i="1" s="1"/>
  <c r="O111" i="1"/>
  <c r="T111" i="1" s="1"/>
  <c r="O112" i="1"/>
  <c r="T112" i="1" s="1"/>
  <c r="O113" i="1"/>
  <c r="T113" i="1" s="1"/>
  <c r="O114" i="1"/>
  <c r="T114" i="1" s="1"/>
  <c r="O115" i="1"/>
  <c r="T115" i="1" s="1"/>
  <c r="O116" i="1"/>
  <c r="O62" i="1"/>
  <c r="T62" i="1" s="1"/>
  <c r="O58" i="1"/>
  <c r="T58" i="1" s="1"/>
  <c r="O55" i="1"/>
  <c r="T55" i="1" s="1"/>
  <c r="J59" i="1"/>
  <c r="K59" i="1"/>
  <c r="L59" i="1"/>
  <c r="M59" i="1"/>
  <c r="N59" i="1"/>
  <c r="P59" i="1"/>
  <c r="Q59" i="1"/>
  <c r="R59" i="1"/>
  <c r="S59" i="1"/>
  <c r="I59" i="1"/>
  <c r="J52" i="1"/>
  <c r="K52" i="1"/>
  <c r="L52" i="1"/>
  <c r="M52" i="1"/>
  <c r="N52" i="1"/>
  <c r="P52" i="1"/>
  <c r="Q52" i="1"/>
  <c r="R52" i="1"/>
  <c r="S52" i="1"/>
  <c r="I52" i="1"/>
  <c r="J37" i="1"/>
  <c r="K37" i="1"/>
  <c r="L37" i="1"/>
  <c r="M37" i="1"/>
  <c r="N37" i="1"/>
  <c r="P37" i="1"/>
  <c r="Q37" i="1"/>
  <c r="R37" i="1"/>
  <c r="S37" i="1"/>
  <c r="I37" i="1"/>
  <c r="O41" i="1"/>
  <c r="T41" i="1" s="1"/>
  <c r="O42" i="1"/>
  <c r="T42" i="1" s="1"/>
  <c r="O43" i="1"/>
  <c r="T43" i="1" s="1"/>
  <c r="O44" i="1"/>
  <c r="T44" i="1" s="1"/>
  <c r="O45" i="1"/>
  <c r="T45" i="1" s="1"/>
  <c r="O46" i="1"/>
  <c r="T46" i="1" s="1"/>
  <c r="O47" i="1"/>
  <c r="T47" i="1" s="1"/>
  <c r="O49" i="1"/>
  <c r="T49" i="1" s="1"/>
  <c r="O50" i="1"/>
  <c r="T50" i="1" s="1"/>
  <c r="O51" i="1"/>
  <c r="T51" i="1" s="1"/>
  <c r="O40" i="1"/>
  <c r="O7" i="1"/>
  <c r="T7" i="1" s="1"/>
  <c r="O8" i="1"/>
  <c r="T8" i="1" s="1"/>
  <c r="O9" i="1"/>
  <c r="T9" i="1" s="1"/>
  <c r="O11" i="1"/>
  <c r="T11" i="1" s="1"/>
  <c r="O12" i="1"/>
  <c r="T12" i="1" s="1"/>
  <c r="O13" i="1"/>
  <c r="T13" i="1" s="1"/>
  <c r="O14" i="1"/>
  <c r="T14" i="1" s="1"/>
  <c r="O15" i="1"/>
  <c r="T15" i="1" s="1"/>
  <c r="O16" i="1"/>
  <c r="T16" i="1" s="1"/>
  <c r="O17" i="1"/>
  <c r="T17" i="1" s="1"/>
  <c r="O18" i="1"/>
  <c r="T18" i="1" s="1"/>
  <c r="O19" i="1"/>
  <c r="T19" i="1" s="1"/>
  <c r="O20" i="1"/>
  <c r="T20" i="1" s="1"/>
  <c r="O21" i="1"/>
  <c r="T21" i="1" s="1"/>
  <c r="O22" i="1"/>
  <c r="T22" i="1" s="1"/>
  <c r="O23" i="1"/>
  <c r="T23" i="1" s="1"/>
  <c r="O24" i="1"/>
  <c r="T24" i="1" s="1"/>
  <c r="O25" i="1"/>
  <c r="T25" i="1" s="1"/>
  <c r="O26" i="1"/>
  <c r="T26" i="1" s="1"/>
  <c r="O27" i="1"/>
  <c r="T27" i="1" s="1"/>
  <c r="T32" i="1"/>
  <c r="T34" i="1"/>
  <c r="O35" i="1"/>
  <c r="T35" i="1" s="1"/>
  <c r="O36" i="1"/>
  <c r="T36" i="1" s="1"/>
  <c r="O6" i="1"/>
  <c r="T6" i="1" s="1"/>
  <c r="O57" i="2"/>
  <c r="T57" i="2" s="1"/>
  <c r="T116" i="1" l="1"/>
  <c r="O117" i="1"/>
  <c r="T117" i="1"/>
  <c r="O59" i="1"/>
  <c r="I119" i="1"/>
  <c r="R119" i="1"/>
  <c r="P119" i="1"/>
  <c r="N119" i="1"/>
  <c r="L119" i="1"/>
  <c r="J119" i="1"/>
  <c r="O52" i="1"/>
  <c r="S119" i="1"/>
  <c r="Q119" i="1"/>
  <c r="M119" i="1"/>
  <c r="K119" i="1"/>
  <c r="T37" i="1"/>
  <c r="T59" i="1"/>
  <c r="O37" i="1"/>
  <c r="T40" i="1"/>
  <c r="T52" i="1" s="1"/>
  <c r="O56" i="2"/>
  <c r="T56" i="2" s="1"/>
  <c r="O55" i="2"/>
  <c r="T55" i="2" s="1"/>
  <c r="O54" i="2"/>
  <c r="T54" i="2" s="1"/>
  <c r="O53" i="2"/>
  <c r="T53" i="2" s="1"/>
  <c r="O52" i="2"/>
  <c r="T52" i="2" s="1"/>
  <c r="O51" i="2"/>
  <c r="T51" i="2" s="1"/>
  <c r="O50" i="2"/>
  <c r="T50" i="2" s="1"/>
  <c r="O49" i="2"/>
  <c r="T49" i="2" s="1"/>
  <c r="O48" i="2"/>
  <c r="T48" i="2" s="1"/>
  <c r="O47" i="2"/>
  <c r="T47" i="2" s="1"/>
  <c r="O46" i="2"/>
  <c r="T46" i="2" s="1"/>
  <c r="O45" i="2"/>
  <c r="T45" i="2" s="1"/>
  <c r="O44" i="2"/>
  <c r="T44" i="2" s="1"/>
  <c r="O43" i="2"/>
  <c r="S25" i="2"/>
  <c r="R25" i="2"/>
  <c r="Q25" i="2"/>
  <c r="N25" i="2"/>
  <c r="M25" i="2"/>
  <c r="L25" i="2"/>
  <c r="K25" i="2"/>
  <c r="J25" i="2"/>
  <c r="O24" i="2"/>
  <c r="T24" i="2" s="1"/>
  <c r="O23" i="2"/>
  <c r="T23" i="2" s="1"/>
  <c r="O22" i="2"/>
  <c r="T22" i="2" s="1"/>
  <c r="O21" i="2"/>
  <c r="T21" i="2" s="1"/>
  <c r="O20" i="2"/>
  <c r="T20" i="2" s="1"/>
  <c r="O19" i="2"/>
  <c r="T19" i="2" s="1"/>
  <c r="O18" i="2"/>
  <c r="T18" i="2" s="1"/>
  <c r="O14" i="2"/>
  <c r="T14" i="2" s="1"/>
  <c r="O13" i="2"/>
  <c r="T13" i="2" s="1"/>
  <c r="O12" i="2"/>
  <c r="T12" i="2" s="1"/>
  <c r="O11" i="2"/>
  <c r="T11" i="2" s="1"/>
  <c r="O10" i="2"/>
  <c r="T10" i="2" s="1"/>
  <c r="O9" i="2"/>
  <c r="T9" i="2" s="1"/>
  <c r="O8" i="2"/>
  <c r="T8" i="2" s="1"/>
  <c r="O7" i="2"/>
  <c r="T7" i="2" s="1"/>
  <c r="O6" i="2"/>
  <c r="T119" i="1" l="1"/>
  <c r="T43" i="2"/>
  <c r="T65" i="2" s="1"/>
  <c r="O65" i="2"/>
  <c r="T6" i="2"/>
  <c r="T25" i="2" s="1"/>
  <c r="O25" i="2"/>
  <c r="O119" i="1"/>
</calcChain>
</file>

<file path=xl/comments1.xml><?xml version="1.0" encoding="utf-8"?>
<comments xmlns="http://schemas.openxmlformats.org/spreadsheetml/2006/main">
  <authors>
    <author>OFICILIA MAYOR</author>
  </authors>
  <commentList>
    <comment ref="C8" authorId="0">
      <text>
        <r>
          <rPr>
            <b/>
            <sz val="9"/>
            <color indexed="81"/>
            <rFont val="Tahoma"/>
            <family val="2"/>
          </rPr>
          <t>OFICILIA MAYOR:</t>
        </r>
        <r>
          <rPr>
            <sz val="9"/>
            <color indexed="81"/>
            <rFont val="Tahoma"/>
            <family val="2"/>
          </rPr>
          <t xml:space="preserve">
FALTO 14 DE FEBRERO</t>
        </r>
      </text>
    </comment>
    <comment ref="C55" authorId="0">
      <text>
        <r>
          <rPr>
            <b/>
            <sz val="9"/>
            <color indexed="81"/>
            <rFont val="Tahoma"/>
            <family val="2"/>
          </rPr>
          <t>OFICILIA MAYOR:</t>
        </r>
        <r>
          <rPr>
            <sz val="9"/>
            <color indexed="81"/>
            <rFont val="Tahoma"/>
            <family val="2"/>
          </rPr>
          <t xml:space="preserve">
FALTO 21 DE FEBRERO</t>
        </r>
      </text>
    </comment>
  </commentList>
</comments>
</file>

<file path=xl/comments2.xml><?xml version="1.0" encoding="utf-8"?>
<comments xmlns="http://schemas.openxmlformats.org/spreadsheetml/2006/main">
  <authors>
    <author>OFICILIA MAYOR</author>
  </authors>
  <commentList>
    <comment ref="B30" authorId="0">
      <text>
        <r>
          <rPr>
            <b/>
            <sz val="9"/>
            <color indexed="81"/>
            <rFont val="Tahoma"/>
            <family val="2"/>
          </rPr>
          <t>OFICILIA MAYOR:</t>
        </r>
        <r>
          <rPr>
            <sz val="9"/>
            <color indexed="81"/>
            <rFont val="Tahoma"/>
            <family val="2"/>
          </rPr>
          <t xml:space="preserve">
SUELDO DE 1440.00</t>
        </r>
      </text>
    </comment>
  </commentList>
</comments>
</file>

<file path=xl/sharedStrings.xml><?xml version="1.0" encoding="utf-8"?>
<sst xmlns="http://schemas.openxmlformats.org/spreadsheetml/2006/main" count="1503" uniqueCount="506">
  <si>
    <t>MUNICIPIO DE JUANACATLAN</t>
  </si>
  <si>
    <t>No.</t>
  </si>
  <si>
    <t>NOMBRE</t>
  </si>
  <si>
    <t>PUESTO</t>
  </si>
  <si>
    <t>DEPARTAMENTO</t>
  </si>
  <si>
    <t>RAMO</t>
  </si>
  <si>
    <t>CLAVE</t>
  </si>
  <si>
    <t>NIVEL</t>
  </si>
  <si>
    <t>IMPORTE</t>
  </si>
  <si>
    <t>SUBSIDIO AL EMPLEO</t>
  </si>
  <si>
    <t>AGUINALDO</t>
  </si>
  <si>
    <t>PRIMA VACACIONAL</t>
  </si>
  <si>
    <t>TIEMPO EXTRA</t>
  </si>
  <si>
    <t>COMPENSACION</t>
  </si>
  <si>
    <t>SUMA</t>
  </si>
  <si>
    <t>I.S.P.T.</t>
  </si>
  <si>
    <t>OTRAS RETENCIONES</t>
  </si>
  <si>
    <t>PRESTAMO</t>
  </si>
  <si>
    <t>NEXTEL</t>
  </si>
  <si>
    <t>NETO</t>
  </si>
  <si>
    <t>FECHA DE INGRESO</t>
  </si>
  <si>
    <t>ESTATUS</t>
  </si>
  <si>
    <t xml:space="preserve">EXPEDIENTE COMPLETO </t>
  </si>
  <si>
    <t>GOBERNACION</t>
  </si>
  <si>
    <t>J. REFUGIO VELAZQUEZ VALLIN</t>
  </si>
  <si>
    <t>PRESIDENTE MUNICIPAL</t>
  </si>
  <si>
    <t>PRESIDENCIA</t>
  </si>
  <si>
    <t>5111-100-101</t>
  </si>
  <si>
    <t>I</t>
  </si>
  <si>
    <t>01 DE OCTUBRE 2015</t>
  </si>
  <si>
    <t xml:space="preserve">ACTIVO </t>
  </si>
  <si>
    <t>ERIKA ALEJANDRA VELAZQUEZ TORRES</t>
  </si>
  <si>
    <t>AUXILIAR ADMINISTRATIVO</t>
  </si>
  <si>
    <t>III</t>
  </si>
  <si>
    <t>26 DE OCTUBRE 2015</t>
  </si>
  <si>
    <t>5111-300-101</t>
  </si>
  <si>
    <t>LUIS SERGIO VENEGAS SUAREZ</t>
  </si>
  <si>
    <t xml:space="preserve">SINDICO </t>
  </si>
  <si>
    <t>SINDICATURA</t>
  </si>
  <si>
    <t xml:space="preserve">RODRIGO SALDAÑA HERMOSILLO </t>
  </si>
  <si>
    <t>SUSANA MELENDEZ VELAZQUEZ</t>
  </si>
  <si>
    <t xml:space="preserve">SECRETARIO GENERAL </t>
  </si>
  <si>
    <t>SECRETARIA GENERAL</t>
  </si>
  <si>
    <t>MIGUEL ANGEL DAVILA VELAZQUEZ</t>
  </si>
  <si>
    <t>REGIDOR</t>
  </si>
  <si>
    <t>AYUNTAMIENTO</t>
  </si>
  <si>
    <t>ARMANDO VILLALPANDO MURGUIA</t>
  </si>
  <si>
    <t>ANA ROSA VERGARA ANGEL</t>
  </si>
  <si>
    <t>NEREIDA LIZBETH OROZCO ALATORRE</t>
  </si>
  <si>
    <t>ANA VICTORIA ROBLES VELAZQUEZ</t>
  </si>
  <si>
    <t>MARIA ROSARIO HERNANDEZ ACEVES</t>
  </si>
  <si>
    <t>RICARDO MALDONADO MARTINEZ</t>
  </si>
  <si>
    <t>GUMECINDO RUVALCABA PEREZ</t>
  </si>
  <si>
    <t>MARIA ESTELA VARGAS BELTRAN</t>
  </si>
  <si>
    <t>RODRIGO SALDAÑA LOPEZ</t>
  </si>
  <si>
    <t>OFICIAL MAYOR ADMINISTRATIVO</t>
  </si>
  <si>
    <t>OFICIALIA MAYOR ADMINISTRATIVA</t>
  </si>
  <si>
    <t>HUMBERTO PADILLA BRISEÑO</t>
  </si>
  <si>
    <t>COORDINADOR</t>
  </si>
  <si>
    <t>EDUCACION, CULTURA  Y DEPORTE</t>
  </si>
  <si>
    <t xml:space="preserve">II </t>
  </si>
  <si>
    <t>LUIS ALBERTO BERNAL JIMENEZ</t>
  </si>
  <si>
    <t>VELADOR</t>
  </si>
  <si>
    <t xml:space="preserve">CULTURA </t>
  </si>
  <si>
    <t>01 DE MARZO 2015</t>
  </si>
  <si>
    <t>JUAN HERNANDEZ SERRANO</t>
  </si>
  <si>
    <t>28 DE OCTUBRE 2015</t>
  </si>
  <si>
    <t>CARLOS HERNANDEZ SUAREZ</t>
  </si>
  <si>
    <t>DIRECTOR GENERAL</t>
  </si>
  <si>
    <t>JUZGADO MUNICIPAL</t>
  </si>
  <si>
    <t>RUBEN DARIO DEL RIO ROSALES</t>
  </si>
  <si>
    <t xml:space="preserve">DIRECTOR GENERAL  </t>
  </si>
  <si>
    <t>PROMOCION ECONOMICA Y TURISMO</t>
  </si>
  <si>
    <t>BELEN DE JESUS ROSAS ALVAREZ</t>
  </si>
  <si>
    <t>REGISTRO CIVIL</t>
  </si>
  <si>
    <t>NOE ADEMAR RODRIGUEZ ZAVALA</t>
  </si>
  <si>
    <t xml:space="preserve">DIRECTOR GENERAL </t>
  </si>
  <si>
    <t>DESARROLLO SOCIAL</t>
  </si>
  <si>
    <t>MARTHA FLORES PRADO</t>
  </si>
  <si>
    <t>II</t>
  </si>
  <si>
    <t>01 DE ENERO 1997</t>
  </si>
  <si>
    <t>IVONNE ARACELI MURILLO AGUILAR</t>
  </si>
  <si>
    <t>JOEL ALEJANDRO GARCIA VELAZQUEZ</t>
  </si>
  <si>
    <t>5111-300-201</t>
  </si>
  <si>
    <t>15 DE JULIO 2015</t>
  </si>
  <si>
    <t>HECTOR HUGO GUTIERREZ CERVANTES</t>
  </si>
  <si>
    <t>JURIDICO</t>
  </si>
  <si>
    <t>MARTIN HERNANDEZ LOPEZ</t>
  </si>
  <si>
    <t>COMUNICACION SOCIAL Y TRANSPARENCIA</t>
  </si>
  <si>
    <t>JONATHAN LEVI PACHECO IBARRA</t>
  </si>
  <si>
    <t>BENJAMIN GARIBALDI NEPOMUCENO</t>
  </si>
  <si>
    <t>TOTAL GOBERNACION</t>
  </si>
  <si>
    <t>HACIENDA MUNICIPAL</t>
  </si>
  <si>
    <t>J. GUADALUPE MEZA FLORES</t>
  </si>
  <si>
    <t>ENC. HACIENDA MUNICIPAL</t>
  </si>
  <si>
    <t xml:space="preserve">HACIENDA MUNICIPAL </t>
  </si>
  <si>
    <t>RAQUEL OROZCO RAMIREZ</t>
  </si>
  <si>
    <t>AUXILIAR DE EGRESOS</t>
  </si>
  <si>
    <t>02 DE ENERO 2002</t>
  </si>
  <si>
    <t>CLAUDIA ESTEFANIA MORALES TORRES</t>
  </si>
  <si>
    <t>01 DE OCTUBRE 2012</t>
  </si>
  <si>
    <t>RUVELIA CORTES ELIZONDO</t>
  </si>
  <si>
    <t>AUXILIAR DE INGRESOS</t>
  </si>
  <si>
    <t>18 DE SEPTIEMBRE 1989</t>
  </si>
  <si>
    <t>MAYRA GRACIELA GOMEZ GARCIA</t>
  </si>
  <si>
    <t>MIRIAM MORA TORRES</t>
  </si>
  <si>
    <t>CATASTRO</t>
  </si>
  <si>
    <t>NELIDA GUADALUPE  SILVA CISNEROS</t>
  </si>
  <si>
    <t>JOSE MORA VACA</t>
  </si>
  <si>
    <t>CONTRALOR</t>
  </si>
  <si>
    <t>CONTRALORIA</t>
  </si>
  <si>
    <t>JUAN MANUEL MEJIA NUÑO</t>
  </si>
  <si>
    <t>PADRON Y LICENCIAS</t>
  </si>
  <si>
    <t>RODOLFO ROBLEDO LOPEZ</t>
  </si>
  <si>
    <t>INSPECTOR DE PADRON Y LICENCIAS</t>
  </si>
  <si>
    <t>TOTAL HACIENDA MUNICIPAL</t>
  </si>
  <si>
    <t>OBRAS PUBLICAS</t>
  </si>
  <si>
    <t>ISRAEL CERVANTES ALVAREZ</t>
  </si>
  <si>
    <t>ACTIVO</t>
  </si>
  <si>
    <t>TOTAL OBRAS PUBLICAS</t>
  </si>
  <si>
    <t>SERVICIOS PUBLICOS</t>
  </si>
  <si>
    <t>ROSARIO RAMOS SANCHEZ</t>
  </si>
  <si>
    <t>AGUA POTABLE</t>
  </si>
  <si>
    <t>EFRAIN LOPEZ GARCIA</t>
  </si>
  <si>
    <t>AUXILIAR AGUA POTABLE A</t>
  </si>
  <si>
    <t>VALENTE GARCIA CONTRERAS</t>
  </si>
  <si>
    <r>
      <t xml:space="preserve">JOSE LUIS </t>
    </r>
    <r>
      <rPr>
        <sz val="12"/>
        <rFont val="Calibri"/>
        <family val="2"/>
      </rPr>
      <t>ATILANO DE LEON</t>
    </r>
  </si>
  <si>
    <t>PEDRO HUMBERTO MURGUIA LOPEZ</t>
  </si>
  <si>
    <t>AUXILIAR AGUA POTABLE C</t>
  </si>
  <si>
    <t>IV</t>
  </si>
  <si>
    <t>GONZALO SALAZAR VENEGAS</t>
  </si>
  <si>
    <t xml:space="preserve">ANTONIO ANGEL HUERTA </t>
  </si>
  <si>
    <t>AUXILIAR AGUA POTABLE D</t>
  </si>
  <si>
    <t>RAMON GARCIA ESPINOZA</t>
  </si>
  <si>
    <t>AUXILIAR  AGUA POTABLE B</t>
  </si>
  <si>
    <t>MARTIN GARCIA ESPINOZA</t>
  </si>
  <si>
    <t>JOSE EFRAIN VILLALPANDO CHOLICO</t>
  </si>
  <si>
    <t>DESARROLLO RURAL</t>
  </si>
  <si>
    <t>ALEXIS MABEL CHAVEZ DUEÑAS</t>
  </si>
  <si>
    <t>PROMOTORA</t>
  </si>
  <si>
    <t>ROSA ELENA CORONA DE LA TORRE</t>
  </si>
  <si>
    <t>GABRIELA ANAISABEL CARRILLO LOPEZ</t>
  </si>
  <si>
    <t>16 DE FEBRERO 2015</t>
  </si>
  <si>
    <t>BRENDA MARISOL CORTES ZAVALA</t>
  </si>
  <si>
    <t>AUXILIAR DE ECOLOGIA</t>
  </si>
  <si>
    <t>ECOLOGIA</t>
  </si>
  <si>
    <t>GANDHI ALEJANDRA MURGUIA GARDUÑO</t>
  </si>
  <si>
    <t>OFELIA LUQUE MUÑOZ</t>
  </si>
  <si>
    <t>INSTITUTO DE LA MUJER, INSTITUTO DE LA JUVENTUD</t>
  </si>
  <si>
    <t>OSCAR ESCORCIA VILLALOBOS</t>
  </si>
  <si>
    <t>MEDICO</t>
  </si>
  <si>
    <t>SERVICIOS MEDICOS</t>
  </si>
  <si>
    <t>NORBERTO ARTURO GONZALEZ PALAFOX</t>
  </si>
  <si>
    <t>CARLOS OSWALDO YANOWSKY GONZALEZ</t>
  </si>
  <si>
    <t>SERVICISO MEDICOS</t>
  </si>
  <si>
    <t>1 DE NOVIEMBRE 2015</t>
  </si>
  <si>
    <t>JESUS VAZQUEZ ROSALES</t>
  </si>
  <si>
    <t>PARAMEDICO (COORDINADOR DE PARAMEDICOS)</t>
  </si>
  <si>
    <t>MA. DE JESUS OLIVA GONZALES</t>
  </si>
  <si>
    <t>PARAMEDICO</t>
  </si>
  <si>
    <t>EMMANUEL ADRIAN AGUILAR MONTELONGO</t>
  </si>
  <si>
    <t>MANUEL JESUS RUIZ OROZCO</t>
  </si>
  <si>
    <t>IDANIA ARISBED PRADO NUÑEZ</t>
  </si>
  <si>
    <t>ENFERMERA</t>
  </si>
  <si>
    <t>FRANCISCO JAVIER SILVA DURAN</t>
  </si>
  <si>
    <t>DIEGO RAUL ZAVALA HERNANDEZ</t>
  </si>
  <si>
    <t>16 DE ENERO 2015</t>
  </si>
  <si>
    <t>AARON ISRAEL CARRERO GARCIA</t>
  </si>
  <si>
    <t>MARIA VERONICA MONTERO USEDA</t>
  </si>
  <si>
    <t>16 DE ABRIL 2015</t>
  </si>
  <si>
    <t>GUADALUPE ANAHI RAMIREZ RAMIREZ</t>
  </si>
  <si>
    <t>ROBERTO CARLOS PUENTE MUÑIZ</t>
  </si>
  <si>
    <t>SERVICIOS PUBLICOS GENERALES</t>
  </si>
  <si>
    <t>EMILIO MARQUEZ HERNANDEZ</t>
  </si>
  <si>
    <t>SERVICIOS PUBLICOS (ASEO PUBLICO)</t>
  </si>
  <si>
    <t>EDUARDO CURIEL PEREZ</t>
  </si>
  <si>
    <t>AUXILIAR DE ASEO PUBLICO A</t>
  </si>
  <si>
    <t>SANTIAGO ZAYYUM BRISEÑO GUTIERREZ</t>
  </si>
  <si>
    <t>AUXILIAR DE SERVICIOS PUBLICOS B</t>
  </si>
  <si>
    <t>EDGAR RUBEN RUVALCABA GODINEZ</t>
  </si>
  <si>
    <t>AUXILIAR DE SERVICIOS PUBLICOS C</t>
  </si>
  <si>
    <t>MAURO CERVANTES BRISEÑO</t>
  </si>
  <si>
    <t>01 DE MAYO 2015</t>
  </si>
  <si>
    <t>GREGORIO JIMENEZ MORENO</t>
  </si>
  <si>
    <t>AYUDANTE SERVICIOS PUBLICOS</t>
  </si>
  <si>
    <t>MIGUEL VELAZQUEZ TORRES</t>
  </si>
  <si>
    <t>AYUDANTE DE SERVICIOS PUBLICOS A</t>
  </si>
  <si>
    <t>SERVICIOS PUBLICOS (ALUMBRADO)</t>
  </si>
  <si>
    <t>MIGUEL ANGEL VENEGAS GARCIA</t>
  </si>
  <si>
    <t>SERVICIOS PUBLICOS (PARQUES Y JARDINES)</t>
  </si>
  <si>
    <t xml:space="preserve">RAFAEL HERMOSILLO BOTELLO </t>
  </si>
  <si>
    <t>AYUDANTE DE SERVICIOS PUBLICOS B</t>
  </si>
  <si>
    <t>SERVICIOS PUBLICOS (CEMENTERIOS)</t>
  </si>
  <si>
    <t>MARTIN SANTIAGO RODRIGUEZ MORENO</t>
  </si>
  <si>
    <t>MARISOL CARMONA NUÑO</t>
  </si>
  <si>
    <t xml:space="preserve">INTENDENTE </t>
  </si>
  <si>
    <t>SERVICIOS PUBLICOS (ASEO CASA DE LA CULTURA)</t>
  </si>
  <si>
    <t>RAFAEL VELAZQUEZ LOPEZ</t>
  </si>
  <si>
    <t>MECANICO</t>
  </si>
  <si>
    <t xml:space="preserve">SEVICIOS PUBLICOS GENERALES </t>
  </si>
  <si>
    <t>03 DE NOVIEMBRE 2015</t>
  </si>
  <si>
    <t xml:space="preserve">ALFREDO RAMIREZ FLORES </t>
  </si>
  <si>
    <t>EVARISTO MADRIGAL RODRIGUEZ</t>
  </si>
  <si>
    <t>RODOLFO CESAR  MUNGUIA BELTRAN</t>
  </si>
  <si>
    <t>SUPER INTENDENTE</t>
  </si>
  <si>
    <t>JULIO CESAR CURIEL PEREZ</t>
  </si>
  <si>
    <t>ROBERTO GONZALEZ MORENO</t>
  </si>
  <si>
    <t>OSCAR PRECIADO MUÑIZ</t>
  </si>
  <si>
    <t>EYMAR CUITLAHUAC BENITEZ LLAMAS</t>
  </si>
  <si>
    <t>AUXILIAR MANTENIMIENTO</t>
  </si>
  <si>
    <t xml:space="preserve">SERGIO CRUZ VALDIVIA </t>
  </si>
  <si>
    <t>16 DE OCTUBRE 2015</t>
  </si>
  <si>
    <t>JAIME NAVARRO VIZCARRA</t>
  </si>
  <si>
    <t>INSPECTOR DE GANADERIA</t>
  </si>
  <si>
    <t>SERVICIOS PUBLICOS (RASTRO)</t>
  </si>
  <si>
    <t>RAUL SUAREZ FRANCO</t>
  </si>
  <si>
    <t>AUXILIAR DE PARQUES Y JARDINES A</t>
  </si>
  <si>
    <t>LUIS ANTONIO SUSARREY ALVAREZ</t>
  </si>
  <si>
    <t xml:space="preserve">J. JESUS BRISEÑO AMANTE </t>
  </si>
  <si>
    <t>AUXILIAR DE PARQUES Y JARDINES B</t>
  </si>
  <si>
    <t>SERVICIOS PUBLICOS (PARQUE Y JARDINES)</t>
  </si>
  <si>
    <t>VICTOR ANTONIO VELEZ HERNANDEZ</t>
  </si>
  <si>
    <t>01 DE AGOSTO 2015</t>
  </si>
  <si>
    <t>VICTOR MANUEL PEREZ COSIO</t>
  </si>
  <si>
    <t>TOTAL SERVICIOS PUBLICOS</t>
  </si>
  <si>
    <t>C. J. REFUGIO VELAZQUEZ VALLIN</t>
  </si>
  <si>
    <t>LCP. J. GUADALUPE MEZA FLORES</t>
  </si>
  <si>
    <t>LIC. SUSANA MELENDEZ VELAZQUEZ</t>
  </si>
  <si>
    <t xml:space="preserve">JUBILADOS </t>
  </si>
  <si>
    <t>NO.</t>
  </si>
  <si>
    <t xml:space="preserve">NIVEL </t>
  </si>
  <si>
    <t>J. REFUGIO ACEVES PEREZ</t>
  </si>
  <si>
    <t>JUBILADO</t>
  </si>
  <si>
    <t xml:space="preserve">SECRETARIA GENERAL </t>
  </si>
  <si>
    <t>5252-100-101</t>
  </si>
  <si>
    <t>J. ROSARIO RAMOS VALDOVINOS</t>
  </si>
  <si>
    <t>MIGUEL VENEGAS ACEVES</t>
  </si>
  <si>
    <t>ELPIDIO GARCIA MALDONADO</t>
  </si>
  <si>
    <t>JUAN GODINEZ LOPEZ</t>
  </si>
  <si>
    <t>JOSE GARCIA MALDONADO</t>
  </si>
  <si>
    <t>J. JESUS MORALES SANCHEZ</t>
  </si>
  <si>
    <t>ABEL GARCIA IÑIGUEZ</t>
  </si>
  <si>
    <t>PETRA CHILAR BARRIOS</t>
  </si>
  <si>
    <t>EDUARDO BENITEZ LOMELI</t>
  </si>
  <si>
    <t>J. JESUS RAMIREZ MARQUEZ</t>
  </si>
  <si>
    <t>CATARINO GOMEZ CRUZ</t>
  </si>
  <si>
    <t>AURELIO VENEGAS VIZCARRA</t>
  </si>
  <si>
    <t>CESAR OCTAVIO NUÑEZ VACA</t>
  </si>
  <si>
    <t xml:space="preserve">TOTAL DE JUBILADOS </t>
  </si>
  <si>
    <t>EVENTUALES</t>
  </si>
  <si>
    <t xml:space="preserve">CONCEPTO </t>
  </si>
  <si>
    <t>AURORA PULIDO HERNANDEZ</t>
  </si>
  <si>
    <t>EVENTUAL</t>
  </si>
  <si>
    <t xml:space="preserve">COMEDOR COMUNITARIO </t>
  </si>
  <si>
    <t>5112-200-101</t>
  </si>
  <si>
    <t>01 de NOVIEMBRE 2015</t>
  </si>
  <si>
    <t xml:space="preserve">MA. DE JESUS VENEGAS TAPIA </t>
  </si>
  <si>
    <t xml:space="preserve">BRENDA ELIZABETH GARCIA CONTRERAS </t>
  </si>
  <si>
    <t>GREGORIO MEJIA VAZQUEZ</t>
  </si>
  <si>
    <t xml:space="preserve">SERVICIOS GENERALES </t>
  </si>
  <si>
    <t>ROGELIO MORENO MEJIA</t>
  </si>
  <si>
    <t>EUSEBIO ENRIQUEZ SERAPIA</t>
  </si>
  <si>
    <t>GERARDO PASOS RAMIREZ</t>
  </si>
  <si>
    <t xml:space="preserve">PARQUES Y JARDINES </t>
  </si>
  <si>
    <t xml:space="preserve">M. JUANA CASTAÑEDA CUEVAS </t>
  </si>
  <si>
    <t>ASEO PUBLICO (SERVICIOS GENERALES)</t>
  </si>
  <si>
    <t xml:space="preserve">LUCILA GUTIERREZ CRUZ  </t>
  </si>
  <si>
    <t>ERNESTO ALVAREZ TORRES</t>
  </si>
  <si>
    <t xml:space="preserve">AGUA POTABLE </t>
  </si>
  <si>
    <t>ROGELIO MARQUEZ HERNANDEZ</t>
  </si>
  <si>
    <t>ALESSANDRA MONSERRATH MARTINEZ TERAN</t>
  </si>
  <si>
    <t>RICARDO MURGUIA PASTOR</t>
  </si>
  <si>
    <t>SERVICIOS GENERALES (ALUMBRADO PUBLICO)</t>
  </si>
  <si>
    <t>25 DE NOVIEMBRE 2015</t>
  </si>
  <si>
    <t>JOSE FLORES VENEGAS</t>
  </si>
  <si>
    <t>OBRAS PUBLICAS (EMPEDRADOR)</t>
  </si>
  <si>
    <t>9 DE NOVIEMBRE 2015</t>
  </si>
  <si>
    <t xml:space="preserve">FRANCISCO HERNANDEZ CARMONA </t>
  </si>
  <si>
    <t>JUAN JAUREGUI IBARRA</t>
  </si>
  <si>
    <t>24 DE NOVIEMBRE 2015</t>
  </si>
  <si>
    <t>JOSE LUIS MUÑOZ RAMIREZ</t>
  </si>
  <si>
    <t xml:space="preserve">7 DE DICIEMBRE 2015 </t>
  </si>
  <si>
    <t xml:space="preserve">TOTAL DE EVENTUALES </t>
  </si>
  <si>
    <t>TOTAL</t>
  </si>
  <si>
    <t xml:space="preserve">FECHA DE INGRESO </t>
  </si>
  <si>
    <t>SEGURIDAD PUBLICA</t>
  </si>
  <si>
    <t>COORDINADOR/COMANDANTE</t>
  </si>
  <si>
    <t>POLICIA DE LINEA</t>
  </si>
  <si>
    <t>DAVID LEON CORTES</t>
  </si>
  <si>
    <t>PROTECCION CIVIL Y BOMBEROS</t>
  </si>
  <si>
    <t>RAMON ANGEL ORTEGA ZERMEÑO</t>
  </si>
  <si>
    <t>COORDINADOR DE BOMBEROS</t>
  </si>
  <si>
    <t>JORGE MEDINA GONZALEZ</t>
  </si>
  <si>
    <t>OFICIAL</t>
  </si>
  <si>
    <t>IVAN ALEJANDRO LARIOS CORTES</t>
  </si>
  <si>
    <t>JUAN ENRIQUE ACEVES GONZALEZ</t>
  </si>
  <si>
    <t>ALVARO GONZALEZ TORRES</t>
  </si>
  <si>
    <t>GILBERTO CERVANTEZ ALCALA</t>
  </si>
  <si>
    <t>TOTAL SEGURIDAD PUBLICA</t>
  </si>
  <si>
    <t xml:space="preserve">POLICIAS EVENTUALES </t>
  </si>
  <si>
    <t xml:space="preserve">ESTATUS </t>
  </si>
  <si>
    <t>EXPEDIENTE COMPLETO</t>
  </si>
  <si>
    <t xml:space="preserve">SEGURIDAD PUBLICA </t>
  </si>
  <si>
    <t>5112-200-201</t>
  </si>
  <si>
    <t xml:space="preserve">TOTAL SEGURIDAD PUBLICA </t>
  </si>
  <si>
    <t>10 DE DICIEMBRE 2015</t>
  </si>
  <si>
    <t>MAGDA ALEJANDRA ACEVES HERNANDEZ</t>
  </si>
  <si>
    <t>AXILIAR DE CAJERA</t>
  </si>
  <si>
    <t>5111-300-102</t>
  </si>
  <si>
    <t>01 DE DICIEMBRE 2015</t>
  </si>
  <si>
    <t xml:space="preserve">JOSE MARROQUIN VENEGAS </t>
  </si>
  <si>
    <t>EMEPEDRADOR</t>
  </si>
  <si>
    <t>09 DE NOVIEMBRE 2015</t>
  </si>
  <si>
    <t>23 DE DICIEMBRE</t>
  </si>
  <si>
    <t xml:space="preserve">PAGO COMO ASEO PUBLICO EN LA PLAZA DE SAN ANTONIO </t>
  </si>
  <si>
    <t>CHOFER A</t>
  </si>
  <si>
    <t>CHOFER B</t>
  </si>
  <si>
    <t>JAY-01-02015-18/01</t>
  </si>
  <si>
    <t>JAY-02-02015-18/03</t>
  </si>
  <si>
    <t>JAY-04-02015-18/01</t>
  </si>
  <si>
    <t>JAY-05-02015-18/03</t>
  </si>
  <si>
    <t>JPM-01-02015-18/01</t>
  </si>
  <si>
    <t>JAY-07-02015-18/01</t>
  </si>
  <si>
    <t>JAY-08-02015-18/01</t>
  </si>
  <si>
    <t>JAY-09-02015-18/01</t>
  </si>
  <si>
    <t>MARIA DOLORES OCHOA DAVILA</t>
  </si>
  <si>
    <t>JSP-01-02015-18/02</t>
  </si>
  <si>
    <t>JSP-02-02015-18/03</t>
  </si>
  <si>
    <t>JSP-03-02015-18/03</t>
  </si>
  <si>
    <t>JSP-04-02015-18/03</t>
  </si>
  <si>
    <t>JSP-05-02015-18/03</t>
  </si>
  <si>
    <t>JSP-06-02015-18/03</t>
  </si>
  <si>
    <t>JSP-07-02015-18/03</t>
  </si>
  <si>
    <t>JSP-08-02015-18/03</t>
  </si>
  <si>
    <t>JPC-01-02015-18/01</t>
  </si>
  <si>
    <t>JPC-02-02015-18/02</t>
  </si>
  <si>
    <t>JPC-03-02015-18/03</t>
  </si>
  <si>
    <t>JPC-04-02015-18/03</t>
  </si>
  <si>
    <t>JPC-05-02015-18/03</t>
  </si>
  <si>
    <t>JCP-06-02015-18/03</t>
  </si>
  <si>
    <t>JCP-07-02015-18/03</t>
  </si>
  <si>
    <t>JAY-10-02015-18/01</t>
  </si>
  <si>
    <t>JAY-11-02015-18/01</t>
  </si>
  <si>
    <t>JAY-12-02015-18/01</t>
  </si>
  <si>
    <t>JAY-13-02015-18/01</t>
  </si>
  <si>
    <t>JAY-14-02015-18/01</t>
  </si>
  <si>
    <t>JAY-15-02015-18/01</t>
  </si>
  <si>
    <t>JOM-01-02015-18/01</t>
  </si>
  <si>
    <t>JCU-01-02015-18/02</t>
  </si>
  <si>
    <t>JCU-02-02015-18/03</t>
  </si>
  <si>
    <t>JCU-03-02015-18/03</t>
  </si>
  <si>
    <t>JJM-01-02015-18/01</t>
  </si>
  <si>
    <t>JPT-01-02015-18/01</t>
  </si>
  <si>
    <t>JRC-01-02015-18/01</t>
  </si>
  <si>
    <t>JRC-02-02015-18/03</t>
  </si>
  <si>
    <t>JDS-01-02015-18/01</t>
  </si>
  <si>
    <t>JDS-02-02015-18/03</t>
  </si>
  <si>
    <t>JJU-01-02015-18/01</t>
  </si>
  <si>
    <t>JJU-02-02015-18/03</t>
  </si>
  <si>
    <t>JCS-01-02015-18/01</t>
  </si>
  <si>
    <t>JCS-02-02015-18/02</t>
  </si>
  <si>
    <t>JCS-03-02015-18/02</t>
  </si>
  <si>
    <t>JHM-01-02015-18/01</t>
  </si>
  <si>
    <t>JHM-02-02015-18/02</t>
  </si>
  <si>
    <t>JHM-03-02015-18/02</t>
  </si>
  <si>
    <t>JHM-04-02015-18/02</t>
  </si>
  <si>
    <t>JHM-05-02015-18/02</t>
  </si>
  <si>
    <t>JHM-06-02015-18/03</t>
  </si>
  <si>
    <t>JCT-01-02015-18/01</t>
  </si>
  <si>
    <t>JCT-02-02015-18/03</t>
  </si>
  <si>
    <t>JCC-01-02015-18/01</t>
  </si>
  <si>
    <t>JPL-01-02015-18/01</t>
  </si>
  <si>
    <t>JPL-02-02015-18/02</t>
  </si>
  <si>
    <t>JOP-01-02015-18/01</t>
  </si>
  <si>
    <t>JOP-02-02015-18/02</t>
  </si>
  <si>
    <t>JAP-01-02015-18/01</t>
  </si>
  <si>
    <t>JAP-02-02015-18/03</t>
  </si>
  <si>
    <t>JAP-03-02015-18/03</t>
  </si>
  <si>
    <t>JAP-04-02015-18/03</t>
  </si>
  <si>
    <t>JAP-05-02015-18/03</t>
  </si>
  <si>
    <t>JAP-06-02015-18/03</t>
  </si>
  <si>
    <t>JAP-07-02015-18/04</t>
  </si>
  <si>
    <t>JAP-08-02015-18/04</t>
  </si>
  <si>
    <t>JAP-09-02015-18/04</t>
  </si>
  <si>
    <t>JDR-01-02015-18/01</t>
  </si>
  <si>
    <t>JDR-02-02015-18/03</t>
  </si>
  <si>
    <t>JDR-03-02015-18/02</t>
  </si>
  <si>
    <t>JIM-01-02015-18/01</t>
  </si>
  <si>
    <t>JEC-01-02015-18/03</t>
  </si>
  <si>
    <t>JSM-01-02015-18/02</t>
  </si>
  <si>
    <t>JSM-02-02015-18/02</t>
  </si>
  <si>
    <t>JSM-03-02015-18/02</t>
  </si>
  <si>
    <t>JSM-04-02015-18/02</t>
  </si>
  <si>
    <t>JSM-05-02015-18/03</t>
  </si>
  <si>
    <t>JSM-06-02015-18/03</t>
  </si>
  <si>
    <t>JSM-07-02015-18/03</t>
  </si>
  <si>
    <t>JMS-08-02015-18/03</t>
  </si>
  <si>
    <t>JSM-09-02015-18/03</t>
  </si>
  <si>
    <t>JSM-10-02015-18/03</t>
  </si>
  <si>
    <t>JSM-11-02015-18/03</t>
  </si>
  <si>
    <t>JSM-12-02015-18/03</t>
  </si>
  <si>
    <t>JSM-13-02015-18/03</t>
  </si>
  <si>
    <t>JSG-01-02015-18/01</t>
  </si>
  <si>
    <t>JSG-03-02015-18/02</t>
  </si>
  <si>
    <t>JSG-08-02015-18/03</t>
  </si>
  <si>
    <t>JSG-09-02015-18/03</t>
  </si>
  <si>
    <t>JSG-10-02015-18/03</t>
  </si>
  <si>
    <t>JSP-11-02015-18/03</t>
  </si>
  <si>
    <t>JSG-13-02015-18/03</t>
  </si>
  <si>
    <t>JSG-15-02015-18/03</t>
  </si>
  <si>
    <t>JSG-16-02015-18/03</t>
  </si>
  <si>
    <t>JSG-17-02015-18/03</t>
  </si>
  <si>
    <t>JSG-18-02015-18/03</t>
  </si>
  <si>
    <t>JSG-19-02015-18/03</t>
  </si>
  <si>
    <t>JSG-20-02015-18/03</t>
  </si>
  <si>
    <t>JSG-21-02015-18/03</t>
  </si>
  <si>
    <t>JSG-22-02015-18/03</t>
  </si>
  <si>
    <t>JSG-23-02015-18/03</t>
  </si>
  <si>
    <t>JSG-24-02015-18/02</t>
  </si>
  <si>
    <t>JSG-25-02015-18/03</t>
  </si>
  <si>
    <t>JSG-26-02015-18/03</t>
  </si>
  <si>
    <t>JSG-28-02015-18/03</t>
  </si>
  <si>
    <t>JSG-29-02015-18/03</t>
  </si>
  <si>
    <t>JAY-06-02015-18/03</t>
  </si>
  <si>
    <t>JSG-04-02015-18/02</t>
  </si>
  <si>
    <t>JSG-05-02015-18/03</t>
  </si>
  <si>
    <t>JSG-06-02015-18/03</t>
  </si>
  <si>
    <t>JSG-07-02015-18/03</t>
  </si>
  <si>
    <t>JSG-14-02015-18/03</t>
  </si>
  <si>
    <t>JSG-27-02015-18/03</t>
  </si>
  <si>
    <t xml:space="preserve">AGUINALDO </t>
  </si>
  <si>
    <t xml:space="preserve">SUMA </t>
  </si>
  <si>
    <t xml:space="preserve">SUELDO DIARIO </t>
  </si>
  <si>
    <t>SUELDO DIARIO</t>
  </si>
  <si>
    <t>JSP-10-02015-18/03</t>
  </si>
  <si>
    <t>RAMIRO VELAZQUEZ VALLIN</t>
  </si>
  <si>
    <t>11 DE ENERO 2015</t>
  </si>
  <si>
    <t>DIONISIO VIZCARRA GAMON</t>
  </si>
  <si>
    <t>CHOFER</t>
  </si>
  <si>
    <t>JSG-030-02015-18/03</t>
  </si>
  <si>
    <t>12 DE ENERO 2015</t>
  </si>
  <si>
    <t>MARIA ANGELICA DE LEON PONCE</t>
  </si>
  <si>
    <t>NOE RAMIRO MARTINEZ BELTRAN</t>
  </si>
  <si>
    <t>ASEO PUBLICO (SERVICIOS MEDICOS)</t>
  </si>
  <si>
    <t xml:space="preserve">AUXILIAR ADMINISTRATIVO DEPORTES </t>
  </si>
  <si>
    <t>20 DE ENERO 2016</t>
  </si>
  <si>
    <t>19 de enero 2016</t>
  </si>
  <si>
    <t>15 DE ABRIL 2015</t>
  </si>
  <si>
    <t>JCT-03-02015-18/03</t>
  </si>
  <si>
    <t>ERIK JAFET LARIOS ALVAREZ</t>
  </si>
  <si>
    <t>ARCHIVISTA</t>
  </si>
  <si>
    <t>08 DE ENERO 2016</t>
  </si>
  <si>
    <t>22 DE ENERO 2016</t>
  </si>
  <si>
    <t xml:space="preserve">BONO </t>
  </si>
  <si>
    <t>JESUS ALEJANDRO CUELLAR ALVAREZ</t>
  </si>
  <si>
    <t>JSP-09-02015-18/03</t>
  </si>
  <si>
    <t>9 DE FEBRERO 2016</t>
  </si>
  <si>
    <t>08 DE FEBRERO 2016</t>
  </si>
  <si>
    <t>JOP-03-02015-18/02</t>
  </si>
  <si>
    <t>JOP-04-02015-18/03</t>
  </si>
  <si>
    <t xml:space="preserve">SUPERVISOR DE OBRAS </t>
  </si>
  <si>
    <t>RAMIRO ROBLES GUTIERREZ</t>
  </si>
  <si>
    <t xml:space="preserve">LEONEL AGUAYO CARDENAS </t>
  </si>
  <si>
    <t>PAGO COMO PARAMEDICO CORRESPONDIENTE A LA 1 ER QNA DE FEBRERO DEL 2016</t>
  </si>
  <si>
    <t>PAGO COMO ARCHIVISTA CORRESPONDIENTE A LA 1 ER QNA DE FEBRERO DEL 2016</t>
  </si>
  <si>
    <t>PAGO COMO AUXILIAR DE DEPORTES CORRESPONDIENTE A LA 1 ER QNA DE FEBRERO DEL 2016</t>
  </si>
  <si>
    <t>PAGO COMO INTENDENTE EN SERVICIOS MEDICOS CORRESPONDIENTE A LA 1 ER QNA DE FEBRERO DEL 2016</t>
  </si>
  <si>
    <t>PAGO COMO AUXILIAR DE PARQUES Y JARDINES CORRESPONDIENTE A LA 1 ER QNA DE FEBRERO</t>
  </si>
  <si>
    <t>PAGO COMO AUXILIAR DE SERVICIOS GENERALES EVENTUAL CORRESPONDIENTE A LA 2DA QNA DE FEBRERO DE 2016</t>
  </si>
  <si>
    <t>PAGO COMO AUXILIAR DE PARQUES Y JARDINES CORRESPONDIENTE A LA 2 DA QNA DE FEBRERO2016</t>
  </si>
  <si>
    <t>PAGO COMO EMPEDRADOR CORRESPONDIENTE A LA 2 DA QNA DE FEBRERO 2016</t>
  </si>
  <si>
    <t>PAGO COMO ELECTRICISTA CORRESPONDIENTE A LA 2 DA QNA DE FEBRERO 2016</t>
  </si>
  <si>
    <t>PAGO DE SUELDO COMO AUXILIAR ADMINISTRATIVO EVENTUAL EN EL DEPARTAMENTO DE AGUA POTABLE CORRESPONDIENTE A LA 2DA QNA DE FEBRERO DE 2016</t>
  </si>
  <si>
    <t>PAGO COMO AUXILIAR DE ASEO PUBLICO EVENTUAL CORRESPONDIENTE A LA 2DA QNA DE FEBRERO DE 2016</t>
  </si>
  <si>
    <t>PAGO DE SUELDO COMO AUXILIAR DE AGUA POTABLE EVENTUAL EN LA COMUNIDAD DE SAN ANTONIO JUANACAXTLE, CORRESPONDIENTE A LA 2DA QNA DE FEBRERO 2016</t>
  </si>
  <si>
    <t>PAGO DE SUELDO COMO AUXILIAR DE ASEO PUBLICO EVENTUAL EN LA PLAZA DEEX HACIENDA CORRESPONDIENTE A LA 2DA QNA DE FEBRERO 2016</t>
  </si>
  <si>
    <t>PAGO DE SUELDO COMO AUXILIAR DE ASEO PUBLICO EVENTUAL EN LA PLAZA DE SAN ANTONIO, JUANAXTLE CORRESPONDIENTE A LA 2DA QNA DE FEBRERO DE 2016</t>
  </si>
  <si>
    <t>PAGO COMO AUXILIAR EVENTUAL DE PARQUES Y JARDINES CORRESPONDIENTE A LA 2DA QNA DE FEBRERO DE 2016</t>
  </si>
  <si>
    <t>PAGO COMO TRABAJADOR EVENTUAL EN EL COMEDOR COMUNITARIO DE EX HACIENDA CORRESPONDIENTE A LA 2DA QNA DE FEBRERO DE 2016</t>
  </si>
  <si>
    <t>8 DE FEBRERO 2016</t>
  </si>
  <si>
    <t>NOMINA CORRESPONDIENTE DEL 16 AL 29 DE FEBRERO DE 2016</t>
  </si>
  <si>
    <t xml:space="preserve">POLICIA DE LINEA EVENTUAL </t>
  </si>
  <si>
    <t xml:space="preserve">COORDINADOR/COMANDANTE EVENTUAL </t>
  </si>
  <si>
    <t>16 DE FEBRERO 2016</t>
  </si>
  <si>
    <t>17 DE FEBRERO 2016</t>
  </si>
  <si>
    <t>19 DE FEBRERO 2016</t>
  </si>
  <si>
    <t>11 DE FEBRERO 2016</t>
  </si>
  <si>
    <t>MARIA DE LOS ANGELES VALLEJO IÑIGUEZ</t>
  </si>
  <si>
    <t>24 DE FEBRERO 2016</t>
  </si>
  <si>
    <t xml:space="preserve">PAGO COMO ENFERMERA EN EL CENTRO DE SALUD EX HACIENDA </t>
  </si>
  <si>
    <t>EMMA ROSA OCAMPO MACIAS</t>
  </si>
  <si>
    <t>JDS-03-02015-18/03</t>
  </si>
  <si>
    <t>05 DE FEBRERO DEL 2016</t>
  </si>
  <si>
    <t>DIRECTOR</t>
  </si>
  <si>
    <t xml:space="preserve">BLANCA YADIRA LUNA CARDENAS </t>
  </si>
  <si>
    <t xml:space="preserve">TALLERISTA </t>
  </si>
  <si>
    <t xml:space="preserve">CASA DE LA CULTURA </t>
  </si>
  <si>
    <t>JOSE LEOBARDO ESPARZA RAZO</t>
  </si>
  <si>
    <t>ALVARO SOLORZANO CARBAJAL</t>
  </si>
  <si>
    <t xml:space="preserve">IRMA ELIZABETH FRANCO ESTRADA </t>
  </si>
  <si>
    <t xml:space="preserve">GEORGINA ELIZABTH ANGULO BALLESTEROS </t>
  </si>
  <si>
    <t>VICTORIA BECERRA RODRIGUEZ</t>
  </si>
  <si>
    <t>POLICIA DE LINEA (ADCRITO AL AREA DE PRESIDENCIA)</t>
  </si>
  <si>
    <t>***********</t>
  </si>
  <si>
    <t>************</t>
  </si>
  <si>
    <t>***************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</si>
</sst>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Calibri"/>
      <family val="2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u/>
      <sz val="12"/>
      <name val="Calibri"/>
      <family val="2"/>
      <scheme val="minor"/>
    </font>
    <font>
      <b/>
      <u val="singleAccounting"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</cellStyleXfs>
  <cellXfs count="74">
    <xf numFmtId="0" fontId="0" fillId="0" borderId="0" xfId="0"/>
    <xf numFmtId="0" fontId="4" fillId="0" borderId="0" xfId="0" applyFont="1" applyAlignment="1">
      <alignment horizontal="center"/>
    </xf>
    <xf numFmtId="0" fontId="0" fillId="0" borderId="0" xfId="0"/>
    <xf numFmtId="0" fontId="4" fillId="0" borderId="0" xfId="0" applyFont="1" applyFill="1" applyBorder="1"/>
    <xf numFmtId="0" fontId="5" fillId="0" borderId="0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center"/>
    </xf>
    <xf numFmtId="4" fontId="5" fillId="0" borderId="0" xfId="2" applyNumberFormat="1" applyFont="1" applyFill="1" applyBorder="1" applyAlignment="1">
      <alignment horizontal="right"/>
    </xf>
    <xf numFmtId="4" fontId="5" fillId="0" borderId="0" xfId="2" applyNumberFormat="1" applyFont="1" applyFill="1" applyBorder="1"/>
    <xf numFmtId="0" fontId="6" fillId="0" borderId="0" xfId="0" applyFont="1" applyFill="1" applyBorder="1" applyAlignment="1">
      <alignment horizontal="left"/>
    </xf>
    <xf numFmtId="0" fontId="4" fillId="0" borderId="0" xfId="0" applyFont="1"/>
    <xf numFmtId="4" fontId="4" fillId="0" borderId="0" xfId="0" applyNumberFormat="1" applyFont="1"/>
    <xf numFmtId="4" fontId="5" fillId="0" borderId="0" xfId="0" applyNumberFormat="1" applyFont="1" applyFill="1" applyBorder="1" applyAlignment="1">
      <alignment horizontal="center"/>
    </xf>
    <xf numFmtId="4" fontId="5" fillId="0" borderId="0" xfId="1" applyNumberFormat="1" applyFont="1" applyFill="1" applyBorder="1"/>
    <xf numFmtId="0" fontId="4" fillId="0" borderId="0" xfId="0" applyFont="1" applyFill="1" applyBorder="1" applyAlignment="1">
      <alignment horizontal="center"/>
    </xf>
    <xf numFmtId="4" fontId="6" fillId="0" borderId="0" xfId="2" applyNumberFormat="1" applyFont="1" applyFill="1" applyBorder="1"/>
    <xf numFmtId="0" fontId="4" fillId="0" borderId="0" xfId="0" applyFont="1" applyBorder="1"/>
    <xf numFmtId="0" fontId="4" fillId="0" borderId="0" xfId="0" applyFont="1" applyFill="1" applyBorder="1" applyAlignment="1">
      <alignment horizontal="left"/>
    </xf>
    <xf numFmtId="4" fontId="5" fillId="0" borderId="0" xfId="0" applyNumberFormat="1" applyFont="1" applyFill="1" applyBorder="1"/>
    <xf numFmtId="0" fontId="6" fillId="0" borderId="0" xfId="0" applyFont="1" applyFill="1" applyBorder="1" applyAlignment="1">
      <alignment horizontal="center"/>
    </xf>
    <xf numFmtId="4" fontId="6" fillId="0" borderId="0" xfId="1" applyNumberFormat="1" applyFont="1" applyFill="1" applyBorder="1"/>
    <xf numFmtId="0" fontId="7" fillId="0" borderId="0" xfId="0" applyFont="1" applyFill="1" applyBorder="1"/>
    <xf numFmtId="4" fontId="5" fillId="0" borderId="0" xfId="1" applyNumberFormat="1" applyFont="1" applyFill="1" applyBorder="1" applyAlignment="1">
      <alignment horizontal="right"/>
    </xf>
    <xf numFmtId="4" fontId="6" fillId="0" borderId="0" xfId="2" applyNumberFormat="1" applyFont="1" applyFill="1" applyBorder="1" applyAlignment="1">
      <alignment horizontal="right"/>
    </xf>
    <xf numFmtId="4" fontId="4" fillId="0" borderId="0" xfId="1" applyNumberFormat="1" applyFont="1" applyFill="1" applyBorder="1" applyAlignment="1">
      <alignment horizontal="right"/>
    </xf>
    <xf numFmtId="0" fontId="5" fillId="0" borderId="0" xfId="0" applyFont="1" applyFill="1" applyBorder="1"/>
    <xf numFmtId="4" fontId="6" fillId="0" borderId="0" xfId="1" applyNumberFormat="1" applyFont="1" applyFill="1" applyBorder="1" applyAlignment="1">
      <alignment horizontal="right"/>
    </xf>
    <xf numFmtId="0" fontId="5" fillId="0" borderId="0" xfId="0" applyFont="1" applyFill="1" applyAlignment="1">
      <alignment horizontal="center"/>
    </xf>
    <xf numFmtId="0" fontId="5" fillId="0" borderId="0" xfId="0" applyFont="1" applyFill="1" applyAlignment="1">
      <alignment horizontal="left"/>
    </xf>
    <xf numFmtId="4" fontId="5" fillId="0" borderId="0" xfId="0" applyNumberFormat="1" applyFont="1" applyFill="1" applyAlignment="1">
      <alignment horizontal="center"/>
    </xf>
    <xf numFmtId="43" fontId="5" fillId="0" borderId="0" xfId="1" applyFont="1" applyFill="1" applyAlignment="1">
      <alignment horizontal="center"/>
    </xf>
    <xf numFmtId="0" fontId="7" fillId="0" borderId="0" xfId="0" applyFont="1"/>
    <xf numFmtId="4" fontId="7" fillId="0" borderId="0" xfId="0" applyNumberFormat="1" applyFont="1"/>
    <xf numFmtId="0" fontId="4" fillId="0" borderId="0" xfId="0" applyFont="1" applyFill="1"/>
    <xf numFmtId="4" fontId="4" fillId="0" borderId="0" xfId="0" applyNumberFormat="1" applyFont="1" applyFill="1"/>
    <xf numFmtId="0" fontId="8" fillId="0" borderId="0" xfId="0" applyFont="1"/>
    <xf numFmtId="0" fontId="8" fillId="0" borderId="0" xfId="0" applyFont="1" applyAlignment="1">
      <alignment horizontal="center"/>
    </xf>
    <xf numFmtId="4" fontId="4" fillId="0" borderId="0" xfId="0" applyNumberFormat="1" applyFont="1" applyBorder="1"/>
    <xf numFmtId="4" fontId="4" fillId="0" borderId="0" xfId="1" applyNumberFormat="1" applyFont="1" applyFill="1" applyBorder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right"/>
    </xf>
    <xf numFmtId="4" fontId="8" fillId="0" borderId="0" xfId="0" applyNumberFormat="1" applyFont="1"/>
    <xf numFmtId="0" fontId="9" fillId="0" borderId="0" xfId="0" applyFont="1" applyFill="1" applyAlignment="1">
      <alignment horizontal="left"/>
    </xf>
    <xf numFmtId="0" fontId="9" fillId="0" borderId="0" xfId="0" applyFont="1" applyFill="1" applyAlignment="1">
      <alignment horizontal="center"/>
    </xf>
    <xf numFmtId="4" fontId="4" fillId="0" borderId="0" xfId="0" applyNumberFormat="1" applyFont="1" applyFill="1" applyBorder="1"/>
    <xf numFmtId="4" fontId="7" fillId="0" borderId="0" xfId="0" applyNumberFormat="1" applyFont="1" applyFill="1" applyBorder="1"/>
    <xf numFmtId="0" fontId="6" fillId="0" borderId="0" xfId="0" applyFont="1" applyFill="1" applyAlignment="1">
      <alignment horizontal="left"/>
    </xf>
    <xf numFmtId="0" fontId="6" fillId="0" borderId="0" xfId="0" applyFont="1" applyFill="1" applyAlignment="1">
      <alignment horizontal="center"/>
    </xf>
    <xf numFmtId="4" fontId="6" fillId="0" borderId="0" xfId="0" applyNumberFormat="1" applyFont="1" applyFill="1" applyAlignment="1">
      <alignment horizontal="center"/>
    </xf>
    <xf numFmtId="43" fontId="6" fillId="0" borderId="0" xfId="1" applyFont="1" applyFill="1" applyAlignment="1">
      <alignment horizontal="center"/>
    </xf>
    <xf numFmtId="4" fontId="7" fillId="0" borderId="0" xfId="1" applyNumberFormat="1" applyFont="1" applyFill="1" applyBorder="1"/>
    <xf numFmtId="4" fontId="7" fillId="0" borderId="0" xfId="0" applyNumberFormat="1" applyFont="1" applyFill="1"/>
    <xf numFmtId="4" fontId="7" fillId="0" borderId="0" xfId="0" applyNumberFormat="1" applyFont="1" applyBorder="1"/>
    <xf numFmtId="0" fontId="7" fillId="0" borderId="0" xfId="0" applyFont="1" applyFill="1"/>
    <xf numFmtId="0" fontId="7" fillId="0" borderId="0" xfId="0" applyFont="1" applyFill="1" applyBorder="1" applyAlignment="1">
      <alignment horizontal="left"/>
    </xf>
    <xf numFmtId="43" fontId="4" fillId="0" borderId="0" xfId="1" applyFont="1" applyBorder="1"/>
    <xf numFmtId="0" fontId="0" fillId="0" borderId="0" xfId="0" applyAlignment="1">
      <alignment horizontal="center"/>
    </xf>
    <xf numFmtId="43" fontId="0" fillId="0" borderId="0" xfId="0" applyNumberFormat="1"/>
    <xf numFmtId="43" fontId="4" fillId="0" borderId="0" xfId="0" applyNumberFormat="1" applyFont="1"/>
    <xf numFmtId="43" fontId="4" fillId="0" borderId="0" xfId="1" applyFont="1" applyFill="1" applyBorder="1"/>
    <xf numFmtId="43" fontId="10" fillId="0" borderId="0" xfId="0" applyNumberFormat="1" applyFont="1"/>
    <xf numFmtId="43" fontId="7" fillId="0" borderId="0" xfId="0" applyNumberFormat="1" applyFont="1"/>
    <xf numFmtId="2" fontId="7" fillId="0" borderId="0" xfId="0" applyNumberFormat="1" applyFont="1"/>
    <xf numFmtId="0" fontId="7" fillId="3" borderId="0" xfId="0" applyFont="1" applyFill="1"/>
    <xf numFmtId="4" fontId="0" fillId="0" borderId="0" xfId="0" applyNumberFormat="1"/>
    <xf numFmtId="0" fontId="4" fillId="0" borderId="0" xfId="0" applyFont="1" applyFill="1" applyAlignment="1">
      <alignment horizontal="center"/>
    </xf>
    <xf numFmtId="4" fontId="11" fillId="0" borderId="0" xfId="0" applyNumberFormat="1" applyFont="1"/>
    <xf numFmtId="2" fontId="0" fillId="0" borderId="0" xfId="0" applyNumberFormat="1"/>
    <xf numFmtId="0" fontId="4" fillId="3" borderId="0" xfId="0" applyFont="1" applyFill="1" applyBorder="1"/>
    <xf numFmtId="43" fontId="4" fillId="0" borderId="0" xfId="1" applyFont="1" applyBorder="1" applyAlignment="1"/>
    <xf numFmtId="0" fontId="4" fillId="2" borderId="0" xfId="0" applyFont="1" applyFill="1"/>
    <xf numFmtId="0" fontId="4" fillId="2" borderId="0" xfId="0" applyFont="1" applyFill="1" applyBorder="1"/>
    <xf numFmtId="0" fontId="7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7" fillId="0" borderId="0" xfId="0" applyFont="1" applyAlignment="1">
      <alignment horizontal="center"/>
    </xf>
  </cellXfs>
  <cellStyles count="4">
    <cellStyle name="Millares" xfId="1" builtinId="3"/>
    <cellStyle name="Millares 2 10" xfId="2"/>
    <cellStyle name="Normal" xfId="0" builtinId="0"/>
    <cellStyle name="Normal 2 4" xfId="3"/>
  </cellStyles>
  <dxfs count="0"/>
  <tableStyles count="0" defaultTableStyle="TableStyleMedium9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2298700</xdr:colOff>
      <xdr:row>3</xdr:row>
      <xdr:rowOff>3175</xdr:rowOff>
    </xdr:from>
    <xdr:ext cx="184731" cy="264560"/>
    <xdr:sp macro="" textlink="">
      <xdr:nvSpPr>
        <xdr:cNvPr id="2" name="1 CuadroTexto"/>
        <xdr:cNvSpPr txBox="1"/>
      </xdr:nvSpPr>
      <xdr:spPr>
        <a:xfrm>
          <a:off x="3336925" y="603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</xdr:row>
      <xdr:rowOff>3175</xdr:rowOff>
    </xdr:from>
    <xdr:ext cx="184731" cy="264560"/>
    <xdr:sp macro="" textlink="">
      <xdr:nvSpPr>
        <xdr:cNvPr id="3" name="1 CuadroTexto"/>
        <xdr:cNvSpPr txBox="1"/>
      </xdr:nvSpPr>
      <xdr:spPr>
        <a:xfrm>
          <a:off x="3336925" y="603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</xdr:row>
      <xdr:rowOff>0</xdr:rowOff>
    </xdr:from>
    <xdr:ext cx="184731" cy="264560"/>
    <xdr:sp macro="" textlink="">
      <xdr:nvSpPr>
        <xdr:cNvPr id="4" name="1 CuadroTexto"/>
        <xdr:cNvSpPr txBox="1"/>
      </xdr:nvSpPr>
      <xdr:spPr>
        <a:xfrm>
          <a:off x="3336925" y="60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</xdr:row>
      <xdr:rowOff>0</xdr:rowOff>
    </xdr:from>
    <xdr:ext cx="184731" cy="264560"/>
    <xdr:sp macro="" textlink="">
      <xdr:nvSpPr>
        <xdr:cNvPr id="5" name="2 CuadroTexto"/>
        <xdr:cNvSpPr txBox="1"/>
      </xdr:nvSpPr>
      <xdr:spPr>
        <a:xfrm>
          <a:off x="3336925" y="60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2295525</xdr:colOff>
      <xdr:row>6</xdr:row>
      <xdr:rowOff>0</xdr:rowOff>
    </xdr:from>
    <xdr:ext cx="184731" cy="264560"/>
    <xdr:sp macro="" textlink="">
      <xdr:nvSpPr>
        <xdr:cNvPr id="6" name="1 CuadroTexto"/>
        <xdr:cNvSpPr txBox="1"/>
      </xdr:nvSpPr>
      <xdr:spPr>
        <a:xfrm>
          <a:off x="33337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7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8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9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10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11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12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13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14" name="2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15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16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17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18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19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0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1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2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3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4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5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6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7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8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9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0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1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2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3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4" name="2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5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6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7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8" name="2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2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3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4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5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6" name="2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7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8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9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50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51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52" name="2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53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54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55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56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57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58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59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60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61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62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63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64" name="2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65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66" name="2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67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68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69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70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71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72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73" name="3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74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75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76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77" name="2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78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79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80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81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82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83" name="2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84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85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86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87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88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89" name="2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90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91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92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93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94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95" name="2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96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97" name="2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98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99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100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101" name="2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102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103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104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105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106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107" name="2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108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109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110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111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112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113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114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115" name="2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116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117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118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119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120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121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122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123" name="2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124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125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126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127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128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129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130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131" name="2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132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133" name="2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2343150</xdr:colOff>
      <xdr:row>6</xdr:row>
      <xdr:rowOff>0</xdr:rowOff>
    </xdr:from>
    <xdr:ext cx="184731" cy="264560"/>
    <xdr:sp macro="" textlink="">
      <xdr:nvSpPr>
        <xdr:cNvPr id="134" name="1 CuadroTexto"/>
        <xdr:cNvSpPr txBox="1"/>
      </xdr:nvSpPr>
      <xdr:spPr>
        <a:xfrm>
          <a:off x="338137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135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136" name="2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137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138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139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140" name="2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2343150</xdr:colOff>
      <xdr:row>6</xdr:row>
      <xdr:rowOff>0</xdr:rowOff>
    </xdr:from>
    <xdr:ext cx="184731" cy="264560"/>
    <xdr:sp macro="" textlink="">
      <xdr:nvSpPr>
        <xdr:cNvPr id="141" name="1 CuadroTexto"/>
        <xdr:cNvSpPr txBox="1"/>
      </xdr:nvSpPr>
      <xdr:spPr>
        <a:xfrm>
          <a:off x="338137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142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143" name="2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144" name="3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145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146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147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148" name="2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149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150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151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152" name="2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153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154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155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156" name="2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157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158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159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160" name="2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161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162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163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164" name="2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165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166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167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168" name="2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169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170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171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172" name="2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173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174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175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176" name="2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177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178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179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180" name="2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181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182" name="2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183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184" name="2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185" name="3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186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187" name="2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188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189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190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191" name="2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192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193" name="2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194" name="3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195" name="4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196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197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198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199" name="2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00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01" name="2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02" name="3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03" name="4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04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05" name="2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06" name="3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07" name="4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08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09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2295525</xdr:colOff>
      <xdr:row>6</xdr:row>
      <xdr:rowOff>0</xdr:rowOff>
    </xdr:from>
    <xdr:ext cx="184731" cy="264560"/>
    <xdr:sp macro="" textlink="">
      <xdr:nvSpPr>
        <xdr:cNvPr id="210" name="1 CuadroTexto"/>
        <xdr:cNvSpPr txBox="1"/>
      </xdr:nvSpPr>
      <xdr:spPr>
        <a:xfrm>
          <a:off x="33337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11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12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13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14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15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16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17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18" name="2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19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20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21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22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23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24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25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26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27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28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29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30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31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32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33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34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35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36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37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38" name="2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39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40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41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42" name="2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43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44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45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46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47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48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49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50" name="2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51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52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53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54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55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56" name="2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57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58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59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60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61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62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63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64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65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66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67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68" name="2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69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70" name="2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71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72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73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74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75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76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77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78" name="2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79" name="3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80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81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82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83" name="2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84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85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86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87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88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89" name="2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90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91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92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93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94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95" name="2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96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97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98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99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00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01" name="2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02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03" name="2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04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05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06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07" name="2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08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09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10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11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12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13" name="2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14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15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16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17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18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19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20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21" name="2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22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23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24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25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26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27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28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29" name="2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30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31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32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33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34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35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36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37" name="2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38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39" name="2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2343150</xdr:colOff>
      <xdr:row>6</xdr:row>
      <xdr:rowOff>0</xdr:rowOff>
    </xdr:from>
    <xdr:ext cx="184731" cy="264560"/>
    <xdr:sp macro="" textlink="">
      <xdr:nvSpPr>
        <xdr:cNvPr id="340" name="1 CuadroTexto"/>
        <xdr:cNvSpPr txBox="1"/>
      </xdr:nvSpPr>
      <xdr:spPr>
        <a:xfrm>
          <a:off x="338137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41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42" name="2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43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44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45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46" name="2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2343150</xdr:colOff>
      <xdr:row>6</xdr:row>
      <xdr:rowOff>0</xdr:rowOff>
    </xdr:from>
    <xdr:ext cx="184731" cy="264560"/>
    <xdr:sp macro="" textlink="">
      <xdr:nvSpPr>
        <xdr:cNvPr id="347" name="1 CuadroTexto"/>
        <xdr:cNvSpPr txBox="1"/>
      </xdr:nvSpPr>
      <xdr:spPr>
        <a:xfrm>
          <a:off x="338137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48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49" name="2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50" name="3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51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52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53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54" name="2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55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56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57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58" name="2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59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60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61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62" name="2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63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64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65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66" name="2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67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68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69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70" name="2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71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72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73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74" name="2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75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76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77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78" name="2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79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80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81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82" name="2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83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84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85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86" name="2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87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88" name="2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89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0" name="2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1" name="3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2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3" name="2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4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5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6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7" name="2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8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9" name="2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0" name="3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1" name="4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2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3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4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5" name="2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6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7" name="2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8" name="3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9" name="4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0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1" name="2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2" name="3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3" name="4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4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5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6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7" name="2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8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9" name="2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20" name="3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21" name="4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22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23" name="2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24" name="3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25" name="4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26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27" name="2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28" name="3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29" name="4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2295525</xdr:colOff>
      <xdr:row>4</xdr:row>
      <xdr:rowOff>0</xdr:rowOff>
    </xdr:from>
    <xdr:ext cx="184731" cy="264560"/>
    <xdr:sp macro="" textlink="">
      <xdr:nvSpPr>
        <xdr:cNvPr id="430" name="1 CuadroTexto"/>
        <xdr:cNvSpPr txBox="1"/>
      </xdr:nvSpPr>
      <xdr:spPr>
        <a:xfrm>
          <a:off x="3333750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31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32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33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34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35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36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37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38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39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40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41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42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43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44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45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46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47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48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49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50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51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52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53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54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55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56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57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58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59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60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61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62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63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64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65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66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67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68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69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70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71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72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73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74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75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76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77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78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79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80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81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82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83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84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85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86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87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88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89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90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91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92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93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94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95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96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97" name="3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98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99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00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01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02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03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04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05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06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07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08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09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10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11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12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13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14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15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16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17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18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19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20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21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22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23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24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25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26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27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28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29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30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31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32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33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34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35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36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37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38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39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40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41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42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43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44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45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46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47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48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49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50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51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52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53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54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55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56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57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2343150</xdr:colOff>
      <xdr:row>4</xdr:row>
      <xdr:rowOff>0</xdr:rowOff>
    </xdr:from>
    <xdr:ext cx="184731" cy="264560"/>
    <xdr:sp macro="" textlink="">
      <xdr:nvSpPr>
        <xdr:cNvPr id="558" name="1 CuadroTexto"/>
        <xdr:cNvSpPr txBox="1"/>
      </xdr:nvSpPr>
      <xdr:spPr>
        <a:xfrm>
          <a:off x="338137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59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60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61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62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63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64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2343150</xdr:colOff>
      <xdr:row>4</xdr:row>
      <xdr:rowOff>0</xdr:rowOff>
    </xdr:from>
    <xdr:ext cx="184731" cy="264560"/>
    <xdr:sp macro="" textlink="">
      <xdr:nvSpPr>
        <xdr:cNvPr id="565" name="1 CuadroTexto"/>
        <xdr:cNvSpPr txBox="1"/>
      </xdr:nvSpPr>
      <xdr:spPr>
        <a:xfrm>
          <a:off x="338137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66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67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68" name="3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69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70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71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72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73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74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75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76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77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78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79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80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81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82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83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84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85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86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87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88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89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90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91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92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93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94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95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96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97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98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99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00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01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02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03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04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05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06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07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08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09" name="3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10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11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12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13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14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15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16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17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18" name="3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19" name="4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20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21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22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23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24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25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26" name="3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27" name="4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28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29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30" name="3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31" name="4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32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33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2295525</xdr:colOff>
      <xdr:row>4</xdr:row>
      <xdr:rowOff>0</xdr:rowOff>
    </xdr:from>
    <xdr:ext cx="184731" cy="264560"/>
    <xdr:sp macro="" textlink="">
      <xdr:nvSpPr>
        <xdr:cNvPr id="634" name="1 CuadroTexto"/>
        <xdr:cNvSpPr txBox="1"/>
      </xdr:nvSpPr>
      <xdr:spPr>
        <a:xfrm>
          <a:off x="3333750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35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36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37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38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39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40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41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42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43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44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45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46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47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48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49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50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51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52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53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54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55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56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57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58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59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60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61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62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63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64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65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66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67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68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69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70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71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72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73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74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75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76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77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78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79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80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81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82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83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84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85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86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87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88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89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90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91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92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93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94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95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96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97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98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99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00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01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02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03" name="3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04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05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06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07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08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09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10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11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12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13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14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15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16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17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18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19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20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21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22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23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24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25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26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27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28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29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30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31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32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33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34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35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36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37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38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39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40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41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42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43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44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45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46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47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48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49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50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51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52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53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54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55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56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57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58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59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60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61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62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63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2343150</xdr:colOff>
      <xdr:row>4</xdr:row>
      <xdr:rowOff>0</xdr:rowOff>
    </xdr:from>
    <xdr:ext cx="184731" cy="264560"/>
    <xdr:sp macro="" textlink="">
      <xdr:nvSpPr>
        <xdr:cNvPr id="764" name="1 CuadroTexto"/>
        <xdr:cNvSpPr txBox="1"/>
      </xdr:nvSpPr>
      <xdr:spPr>
        <a:xfrm>
          <a:off x="338137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65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66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67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68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69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70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2343150</xdr:colOff>
      <xdr:row>4</xdr:row>
      <xdr:rowOff>0</xdr:rowOff>
    </xdr:from>
    <xdr:ext cx="184731" cy="264560"/>
    <xdr:sp macro="" textlink="">
      <xdr:nvSpPr>
        <xdr:cNvPr id="771" name="1 CuadroTexto"/>
        <xdr:cNvSpPr txBox="1"/>
      </xdr:nvSpPr>
      <xdr:spPr>
        <a:xfrm>
          <a:off x="338137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72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73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74" name="3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75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76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77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78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79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80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81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82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83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84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85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86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87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88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89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90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91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92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93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94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95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96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97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98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99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00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01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02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03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04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05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06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07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08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09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10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11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12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13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14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15" name="3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16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17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18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19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20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21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22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23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24" name="3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25" name="4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26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27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28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29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30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31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32" name="3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33" name="4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34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35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36" name="3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37" name="4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38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39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40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41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42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43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44" name="3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45" name="4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46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47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48" name="3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49" name="4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50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51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52" name="3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53" name="4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2343150</xdr:colOff>
      <xdr:row>6</xdr:row>
      <xdr:rowOff>0</xdr:rowOff>
    </xdr:from>
    <xdr:ext cx="184731" cy="264560"/>
    <xdr:sp macro="" textlink="">
      <xdr:nvSpPr>
        <xdr:cNvPr id="854" name="1 CuadroTexto"/>
        <xdr:cNvSpPr txBox="1"/>
      </xdr:nvSpPr>
      <xdr:spPr>
        <a:xfrm>
          <a:off x="338137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2343150</xdr:colOff>
      <xdr:row>6</xdr:row>
      <xdr:rowOff>0</xdr:rowOff>
    </xdr:from>
    <xdr:ext cx="184731" cy="264560"/>
    <xdr:sp macro="" textlink="">
      <xdr:nvSpPr>
        <xdr:cNvPr id="855" name="1 CuadroTexto"/>
        <xdr:cNvSpPr txBox="1"/>
      </xdr:nvSpPr>
      <xdr:spPr>
        <a:xfrm>
          <a:off x="338137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2343150</xdr:colOff>
      <xdr:row>6</xdr:row>
      <xdr:rowOff>0</xdr:rowOff>
    </xdr:from>
    <xdr:ext cx="184731" cy="264560"/>
    <xdr:sp macro="" textlink="">
      <xdr:nvSpPr>
        <xdr:cNvPr id="856" name="1 CuadroTexto"/>
        <xdr:cNvSpPr txBox="1"/>
      </xdr:nvSpPr>
      <xdr:spPr>
        <a:xfrm>
          <a:off x="338137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2343150</xdr:colOff>
      <xdr:row>6</xdr:row>
      <xdr:rowOff>0</xdr:rowOff>
    </xdr:from>
    <xdr:ext cx="184731" cy="264560"/>
    <xdr:sp macro="" textlink="">
      <xdr:nvSpPr>
        <xdr:cNvPr id="857" name="1 CuadroTexto"/>
        <xdr:cNvSpPr txBox="1"/>
      </xdr:nvSpPr>
      <xdr:spPr>
        <a:xfrm>
          <a:off x="338137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2295525</xdr:colOff>
      <xdr:row>4</xdr:row>
      <xdr:rowOff>0</xdr:rowOff>
    </xdr:from>
    <xdr:ext cx="184731" cy="264560"/>
    <xdr:sp macro="" textlink="">
      <xdr:nvSpPr>
        <xdr:cNvPr id="858" name="1 CuadroTexto"/>
        <xdr:cNvSpPr txBox="1"/>
      </xdr:nvSpPr>
      <xdr:spPr>
        <a:xfrm>
          <a:off x="3333750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59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60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61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62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63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64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65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66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67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68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69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70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71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72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73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74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75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76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77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78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79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80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81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82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83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84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85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86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87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88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89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90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91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92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93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94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95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96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97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98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99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00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01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02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03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04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05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06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07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08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09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10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11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12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13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14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15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16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17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18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19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20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21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22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23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24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25" name="3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26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27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28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29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30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31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32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33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34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35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36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37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38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39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40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41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42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43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44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45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46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47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48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49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50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51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52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53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54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55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56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57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58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59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60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61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62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63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64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65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66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67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68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69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70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71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72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73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74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75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76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77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78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79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80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81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82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83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84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85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2343150</xdr:colOff>
      <xdr:row>4</xdr:row>
      <xdr:rowOff>0</xdr:rowOff>
    </xdr:from>
    <xdr:ext cx="184731" cy="264560"/>
    <xdr:sp macro="" textlink="">
      <xdr:nvSpPr>
        <xdr:cNvPr id="986" name="1 CuadroTexto"/>
        <xdr:cNvSpPr txBox="1"/>
      </xdr:nvSpPr>
      <xdr:spPr>
        <a:xfrm>
          <a:off x="338137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87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88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89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90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91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92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2343150</xdr:colOff>
      <xdr:row>4</xdr:row>
      <xdr:rowOff>0</xdr:rowOff>
    </xdr:from>
    <xdr:ext cx="184731" cy="264560"/>
    <xdr:sp macro="" textlink="">
      <xdr:nvSpPr>
        <xdr:cNvPr id="993" name="1 CuadroTexto"/>
        <xdr:cNvSpPr txBox="1"/>
      </xdr:nvSpPr>
      <xdr:spPr>
        <a:xfrm>
          <a:off x="338137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94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95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96" name="3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97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98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99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00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01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02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03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04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05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06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07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08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09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10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11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12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13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14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15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16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17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18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19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20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21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22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23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24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25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26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27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28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29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30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31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32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33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34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35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36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37" name="3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38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39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40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41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42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43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44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45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46" name="3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47" name="4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48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49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50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51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52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53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54" name="3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55" name="4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56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57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58" name="3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59" name="4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60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61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2295525</xdr:colOff>
      <xdr:row>4</xdr:row>
      <xdr:rowOff>0</xdr:rowOff>
    </xdr:from>
    <xdr:ext cx="184731" cy="264560"/>
    <xdr:sp macro="" textlink="">
      <xdr:nvSpPr>
        <xdr:cNvPr id="1062" name="1 CuadroTexto"/>
        <xdr:cNvSpPr txBox="1"/>
      </xdr:nvSpPr>
      <xdr:spPr>
        <a:xfrm>
          <a:off x="3333750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63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64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65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66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67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68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69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70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71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72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73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74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75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76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77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78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79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80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81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82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83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84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85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86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87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88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89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90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91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92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93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94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95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96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97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98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99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00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01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02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03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04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05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06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07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08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09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10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11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12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13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14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15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16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17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18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19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20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21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22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23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24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25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26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27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28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29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30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31" name="3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32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33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34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35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36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37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38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39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40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41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42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43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44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45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46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47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48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49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50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51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52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53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54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55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56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57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58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59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60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61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62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63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64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65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66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67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68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69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70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71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72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73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74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75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76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77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78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79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80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81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82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83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84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85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86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87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88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89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90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91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2343150</xdr:colOff>
      <xdr:row>4</xdr:row>
      <xdr:rowOff>0</xdr:rowOff>
    </xdr:from>
    <xdr:ext cx="184731" cy="264560"/>
    <xdr:sp macro="" textlink="">
      <xdr:nvSpPr>
        <xdr:cNvPr id="1192" name="1 CuadroTexto"/>
        <xdr:cNvSpPr txBox="1"/>
      </xdr:nvSpPr>
      <xdr:spPr>
        <a:xfrm>
          <a:off x="338137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93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94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95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96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97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98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2343150</xdr:colOff>
      <xdr:row>4</xdr:row>
      <xdr:rowOff>0</xdr:rowOff>
    </xdr:from>
    <xdr:ext cx="184731" cy="264560"/>
    <xdr:sp macro="" textlink="">
      <xdr:nvSpPr>
        <xdr:cNvPr id="1199" name="1 CuadroTexto"/>
        <xdr:cNvSpPr txBox="1"/>
      </xdr:nvSpPr>
      <xdr:spPr>
        <a:xfrm>
          <a:off x="338137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200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201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202" name="3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203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204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205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206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207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208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209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210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211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212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213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214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215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216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217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218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219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220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221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222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223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224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225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226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227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228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229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230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231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232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233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234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235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236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237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238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239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240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241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242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243" name="3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244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245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246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247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248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249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250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251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252" name="3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253" name="4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254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255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256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257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258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259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260" name="3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261" name="4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262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263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264" name="3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265" name="4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266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267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268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269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270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271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272" name="3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273" name="4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274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275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276" name="3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277" name="4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278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279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280" name="3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281" name="4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</xdr:row>
      <xdr:rowOff>3175</xdr:rowOff>
    </xdr:from>
    <xdr:ext cx="184731" cy="264560"/>
    <xdr:sp macro="" textlink="">
      <xdr:nvSpPr>
        <xdr:cNvPr id="1282" name="1281 CuadroTexto"/>
        <xdr:cNvSpPr txBox="1"/>
      </xdr:nvSpPr>
      <xdr:spPr>
        <a:xfrm>
          <a:off x="3336925" y="603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</xdr:row>
      <xdr:rowOff>3175</xdr:rowOff>
    </xdr:from>
    <xdr:ext cx="184731" cy="264560"/>
    <xdr:sp macro="" textlink="">
      <xdr:nvSpPr>
        <xdr:cNvPr id="1283" name="1 CuadroTexto"/>
        <xdr:cNvSpPr txBox="1"/>
      </xdr:nvSpPr>
      <xdr:spPr>
        <a:xfrm>
          <a:off x="3336925" y="603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</xdr:row>
      <xdr:rowOff>0</xdr:rowOff>
    </xdr:from>
    <xdr:ext cx="184731" cy="264560"/>
    <xdr:sp macro="" textlink="">
      <xdr:nvSpPr>
        <xdr:cNvPr id="1284" name="1 CuadroTexto"/>
        <xdr:cNvSpPr txBox="1"/>
      </xdr:nvSpPr>
      <xdr:spPr>
        <a:xfrm>
          <a:off x="3336925" y="60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</xdr:row>
      <xdr:rowOff>0</xdr:rowOff>
    </xdr:from>
    <xdr:ext cx="184731" cy="264560"/>
    <xdr:sp macro="" textlink="">
      <xdr:nvSpPr>
        <xdr:cNvPr id="1285" name="2 CuadroTexto"/>
        <xdr:cNvSpPr txBox="1"/>
      </xdr:nvSpPr>
      <xdr:spPr>
        <a:xfrm>
          <a:off x="3336925" y="60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43</xdr:row>
      <xdr:rowOff>0</xdr:rowOff>
    </xdr:from>
    <xdr:ext cx="184731" cy="264560"/>
    <xdr:sp macro="" textlink="">
      <xdr:nvSpPr>
        <xdr:cNvPr id="1286" name="1285 CuadroTexto"/>
        <xdr:cNvSpPr txBox="1"/>
      </xdr:nvSpPr>
      <xdr:spPr>
        <a:xfrm>
          <a:off x="3336925" y="80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43</xdr:row>
      <xdr:rowOff>0</xdr:rowOff>
    </xdr:from>
    <xdr:ext cx="184731" cy="264560"/>
    <xdr:sp macro="" textlink="">
      <xdr:nvSpPr>
        <xdr:cNvPr id="1287" name="1 CuadroTexto"/>
        <xdr:cNvSpPr txBox="1"/>
      </xdr:nvSpPr>
      <xdr:spPr>
        <a:xfrm>
          <a:off x="3336925" y="80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43</xdr:row>
      <xdr:rowOff>0</xdr:rowOff>
    </xdr:from>
    <xdr:ext cx="184731" cy="264560"/>
    <xdr:sp macro="" textlink="">
      <xdr:nvSpPr>
        <xdr:cNvPr id="1288" name="1 CuadroTexto"/>
        <xdr:cNvSpPr txBox="1"/>
      </xdr:nvSpPr>
      <xdr:spPr>
        <a:xfrm>
          <a:off x="3336925" y="80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43</xdr:row>
      <xdr:rowOff>0</xdr:rowOff>
    </xdr:from>
    <xdr:ext cx="184731" cy="264560"/>
    <xdr:sp macro="" textlink="">
      <xdr:nvSpPr>
        <xdr:cNvPr id="1289" name="2 CuadroTexto"/>
        <xdr:cNvSpPr txBox="1"/>
      </xdr:nvSpPr>
      <xdr:spPr>
        <a:xfrm>
          <a:off x="3336925" y="80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43</xdr:row>
      <xdr:rowOff>0</xdr:rowOff>
    </xdr:from>
    <xdr:ext cx="184731" cy="264560"/>
    <xdr:sp macro="" textlink="">
      <xdr:nvSpPr>
        <xdr:cNvPr id="1290" name="5 CuadroTexto"/>
        <xdr:cNvSpPr txBox="1"/>
      </xdr:nvSpPr>
      <xdr:spPr>
        <a:xfrm>
          <a:off x="3336925" y="80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43</xdr:row>
      <xdr:rowOff>0</xdr:rowOff>
    </xdr:from>
    <xdr:ext cx="184731" cy="264560"/>
    <xdr:sp macro="" textlink="">
      <xdr:nvSpPr>
        <xdr:cNvPr id="1291" name="5 CuadroTexto"/>
        <xdr:cNvSpPr txBox="1"/>
      </xdr:nvSpPr>
      <xdr:spPr>
        <a:xfrm>
          <a:off x="3336925" y="80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43</xdr:row>
      <xdr:rowOff>0</xdr:rowOff>
    </xdr:from>
    <xdr:ext cx="184731" cy="264560"/>
    <xdr:sp macro="" textlink="">
      <xdr:nvSpPr>
        <xdr:cNvPr id="1292" name="1 CuadroTexto"/>
        <xdr:cNvSpPr txBox="1"/>
      </xdr:nvSpPr>
      <xdr:spPr>
        <a:xfrm>
          <a:off x="3336925" y="80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43</xdr:row>
      <xdr:rowOff>0</xdr:rowOff>
    </xdr:from>
    <xdr:ext cx="184731" cy="264560"/>
    <xdr:sp macro="" textlink="">
      <xdr:nvSpPr>
        <xdr:cNvPr id="1293" name="1 CuadroTexto"/>
        <xdr:cNvSpPr txBox="1"/>
      </xdr:nvSpPr>
      <xdr:spPr>
        <a:xfrm>
          <a:off x="3336925" y="80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43</xdr:row>
      <xdr:rowOff>0</xdr:rowOff>
    </xdr:from>
    <xdr:ext cx="184731" cy="264560"/>
    <xdr:sp macro="" textlink="">
      <xdr:nvSpPr>
        <xdr:cNvPr id="1294" name="1 CuadroTexto"/>
        <xdr:cNvSpPr txBox="1"/>
      </xdr:nvSpPr>
      <xdr:spPr>
        <a:xfrm>
          <a:off x="3336925" y="80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43</xdr:row>
      <xdr:rowOff>0</xdr:rowOff>
    </xdr:from>
    <xdr:ext cx="184731" cy="264560"/>
    <xdr:sp macro="" textlink="">
      <xdr:nvSpPr>
        <xdr:cNvPr id="1295" name="2 CuadroTexto"/>
        <xdr:cNvSpPr txBox="1"/>
      </xdr:nvSpPr>
      <xdr:spPr>
        <a:xfrm>
          <a:off x="3336925" y="80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43</xdr:row>
      <xdr:rowOff>0</xdr:rowOff>
    </xdr:from>
    <xdr:ext cx="184731" cy="264560"/>
    <xdr:sp macro="" textlink="">
      <xdr:nvSpPr>
        <xdr:cNvPr id="1296" name="1 CuadroTexto"/>
        <xdr:cNvSpPr txBox="1"/>
      </xdr:nvSpPr>
      <xdr:spPr>
        <a:xfrm>
          <a:off x="3336925" y="80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43</xdr:row>
      <xdr:rowOff>0</xdr:rowOff>
    </xdr:from>
    <xdr:ext cx="184731" cy="264560"/>
    <xdr:sp macro="" textlink="">
      <xdr:nvSpPr>
        <xdr:cNvPr id="1297" name="1 CuadroTexto"/>
        <xdr:cNvSpPr txBox="1"/>
      </xdr:nvSpPr>
      <xdr:spPr>
        <a:xfrm>
          <a:off x="3336925" y="80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43</xdr:row>
      <xdr:rowOff>0</xdr:rowOff>
    </xdr:from>
    <xdr:ext cx="184731" cy="264560"/>
    <xdr:sp macro="" textlink="">
      <xdr:nvSpPr>
        <xdr:cNvPr id="1298" name="1 CuadroTexto"/>
        <xdr:cNvSpPr txBox="1"/>
      </xdr:nvSpPr>
      <xdr:spPr>
        <a:xfrm>
          <a:off x="3336925" y="80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43</xdr:row>
      <xdr:rowOff>0</xdr:rowOff>
    </xdr:from>
    <xdr:ext cx="184731" cy="264560"/>
    <xdr:sp macro="" textlink="">
      <xdr:nvSpPr>
        <xdr:cNvPr id="1299" name="2 CuadroTexto"/>
        <xdr:cNvSpPr txBox="1"/>
      </xdr:nvSpPr>
      <xdr:spPr>
        <a:xfrm>
          <a:off x="3336925" y="80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43</xdr:row>
      <xdr:rowOff>0</xdr:rowOff>
    </xdr:from>
    <xdr:ext cx="184731" cy="264560"/>
    <xdr:sp macro="" textlink="">
      <xdr:nvSpPr>
        <xdr:cNvPr id="1300" name="1299 CuadroTexto"/>
        <xdr:cNvSpPr txBox="1"/>
      </xdr:nvSpPr>
      <xdr:spPr>
        <a:xfrm>
          <a:off x="1012825" y="80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43</xdr:row>
      <xdr:rowOff>0</xdr:rowOff>
    </xdr:from>
    <xdr:ext cx="184731" cy="264560"/>
    <xdr:sp macro="" textlink="">
      <xdr:nvSpPr>
        <xdr:cNvPr id="1301" name="1 CuadroTexto"/>
        <xdr:cNvSpPr txBox="1"/>
      </xdr:nvSpPr>
      <xdr:spPr>
        <a:xfrm>
          <a:off x="1012825" y="80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43</xdr:row>
      <xdr:rowOff>0</xdr:rowOff>
    </xdr:from>
    <xdr:ext cx="184731" cy="264560"/>
    <xdr:sp macro="" textlink="">
      <xdr:nvSpPr>
        <xdr:cNvPr id="1302" name="1 CuadroTexto"/>
        <xdr:cNvSpPr txBox="1"/>
      </xdr:nvSpPr>
      <xdr:spPr>
        <a:xfrm>
          <a:off x="1012825" y="80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43</xdr:row>
      <xdr:rowOff>0</xdr:rowOff>
    </xdr:from>
    <xdr:ext cx="184731" cy="264560"/>
    <xdr:sp macro="" textlink="">
      <xdr:nvSpPr>
        <xdr:cNvPr id="1303" name="2 CuadroTexto"/>
        <xdr:cNvSpPr txBox="1"/>
      </xdr:nvSpPr>
      <xdr:spPr>
        <a:xfrm>
          <a:off x="1012825" y="80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43</xdr:row>
      <xdr:rowOff>0</xdr:rowOff>
    </xdr:from>
    <xdr:ext cx="184731" cy="264560"/>
    <xdr:sp macro="" textlink="">
      <xdr:nvSpPr>
        <xdr:cNvPr id="1304" name="1 CuadroTexto"/>
        <xdr:cNvSpPr txBox="1"/>
      </xdr:nvSpPr>
      <xdr:spPr>
        <a:xfrm>
          <a:off x="3336925" y="80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43</xdr:row>
      <xdr:rowOff>0</xdr:rowOff>
    </xdr:from>
    <xdr:ext cx="184731" cy="264560"/>
    <xdr:sp macro="" textlink="">
      <xdr:nvSpPr>
        <xdr:cNvPr id="1305" name="1 CuadroTexto"/>
        <xdr:cNvSpPr txBox="1"/>
      </xdr:nvSpPr>
      <xdr:spPr>
        <a:xfrm>
          <a:off x="3336925" y="80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43</xdr:row>
      <xdr:rowOff>0</xdr:rowOff>
    </xdr:from>
    <xdr:ext cx="184731" cy="264560"/>
    <xdr:sp macro="" textlink="">
      <xdr:nvSpPr>
        <xdr:cNvPr id="1306" name="1 CuadroTexto"/>
        <xdr:cNvSpPr txBox="1"/>
      </xdr:nvSpPr>
      <xdr:spPr>
        <a:xfrm>
          <a:off x="3336925" y="80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43</xdr:row>
      <xdr:rowOff>0</xdr:rowOff>
    </xdr:from>
    <xdr:ext cx="184731" cy="264560"/>
    <xdr:sp macro="" textlink="">
      <xdr:nvSpPr>
        <xdr:cNvPr id="1307" name="2 CuadroTexto"/>
        <xdr:cNvSpPr txBox="1"/>
      </xdr:nvSpPr>
      <xdr:spPr>
        <a:xfrm>
          <a:off x="3336925" y="80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43</xdr:row>
      <xdr:rowOff>0</xdr:rowOff>
    </xdr:from>
    <xdr:ext cx="184731" cy="264560"/>
    <xdr:sp macro="" textlink="">
      <xdr:nvSpPr>
        <xdr:cNvPr id="1308" name="5 CuadroTexto"/>
        <xdr:cNvSpPr txBox="1"/>
      </xdr:nvSpPr>
      <xdr:spPr>
        <a:xfrm>
          <a:off x="3336925" y="80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43</xdr:row>
      <xdr:rowOff>0</xdr:rowOff>
    </xdr:from>
    <xdr:ext cx="184731" cy="264560"/>
    <xdr:sp macro="" textlink="">
      <xdr:nvSpPr>
        <xdr:cNvPr id="1309" name="5 CuadroTexto"/>
        <xdr:cNvSpPr txBox="1"/>
      </xdr:nvSpPr>
      <xdr:spPr>
        <a:xfrm>
          <a:off x="3336925" y="80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43</xdr:row>
      <xdr:rowOff>0</xdr:rowOff>
    </xdr:from>
    <xdr:ext cx="184731" cy="264560"/>
    <xdr:sp macro="" textlink="">
      <xdr:nvSpPr>
        <xdr:cNvPr id="1310" name="1309 CuadroTexto"/>
        <xdr:cNvSpPr txBox="1"/>
      </xdr:nvSpPr>
      <xdr:spPr>
        <a:xfrm>
          <a:off x="3336925" y="80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43</xdr:row>
      <xdr:rowOff>0</xdr:rowOff>
    </xdr:from>
    <xdr:ext cx="184731" cy="264560"/>
    <xdr:sp macro="" textlink="">
      <xdr:nvSpPr>
        <xdr:cNvPr id="1311" name="1 CuadroTexto"/>
        <xdr:cNvSpPr txBox="1"/>
      </xdr:nvSpPr>
      <xdr:spPr>
        <a:xfrm>
          <a:off x="3336925" y="80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43</xdr:row>
      <xdr:rowOff>0</xdr:rowOff>
    </xdr:from>
    <xdr:ext cx="184731" cy="264560"/>
    <xdr:sp macro="" textlink="">
      <xdr:nvSpPr>
        <xdr:cNvPr id="1312" name="1 CuadroTexto"/>
        <xdr:cNvSpPr txBox="1"/>
      </xdr:nvSpPr>
      <xdr:spPr>
        <a:xfrm>
          <a:off x="3336925" y="80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43</xdr:row>
      <xdr:rowOff>0</xdr:rowOff>
    </xdr:from>
    <xdr:ext cx="184731" cy="264560"/>
    <xdr:sp macro="" textlink="">
      <xdr:nvSpPr>
        <xdr:cNvPr id="1313" name="2 CuadroTexto"/>
        <xdr:cNvSpPr txBox="1"/>
      </xdr:nvSpPr>
      <xdr:spPr>
        <a:xfrm>
          <a:off x="3336925" y="80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43</xdr:row>
      <xdr:rowOff>0</xdr:rowOff>
    </xdr:from>
    <xdr:ext cx="184731" cy="264560"/>
    <xdr:sp macro="" textlink="">
      <xdr:nvSpPr>
        <xdr:cNvPr id="1314" name="1313 CuadroTexto"/>
        <xdr:cNvSpPr txBox="1"/>
      </xdr:nvSpPr>
      <xdr:spPr>
        <a:xfrm>
          <a:off x="3336925" y="80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43</xdr:row>
      <xdr:rowOff>0</xdr:rowOff>
    </xdr:from>
    <xdr:ext cx="184731" cy="264560"/>
    <xdr:sp macro="" textlink="">
      <xdr:nvSpPr>
        <xdr:cNvPr id="1315" name="1 CuadroTexto"/>
        <xdr:cNvSpPr txBox="1"/>
      </xdr:nvSpPr>
      <xdr:spPr>
        <a:xfrm>
          <a:off x="3336925" y="80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43</xdr:row>
      <xdr:rowOff>0</xdr:rowOff>
    </xdr:from>
    <xdr:ext cx="184731" cy="264560"/>
    <xdr:sp macro="" textlink="">
      <xdr:nvSpPr>
        <xdr:cNvPr id="1316" name="1 CuadroTexto"/>
        <xdr:cNvSpPr txBox="1"/>
      </xdr:nvSpPr>
      <xdr:spPr>
        <a:xfrm>
          <a:off x="3336925" y="80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43</xdr:row>
      <xdr:rowOff>0</xdr:rowOff>
    </xdr:from>
    <xdr:ext cx="184731" cy="264560"/>
    <xdr:sp macro="" textlink="">
      <xdr:nvSpPr>
        <xdr:cNvPr id="1317" name="2 CuadroTexto"/>
        <xdr:cNvSpPr txBox="1"/>
      </xdr:nvSpPr>
      <xdr:spPr>
        <a:xfrm>
          <a:off x="3336925" y="80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43</xdr:row>
      <xdr:rowOff>0</xdr:rowOff>
    </xdr:from>
    <xdr:ext cx="184731" cy="264560"/>
    <xdr:sp macro="" textlink="">
      <xdr:nvSpPr>
        <xdr:cNvPr id="1318" name="1 CuadroTexto"/>
        <xdr:cNvSpPr txBox="1"/>
      </xdr:nvSpPr>
      <xdr:spPr>
        <a:xfrm>
          <a:off x="3336925" y="80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43</xdr:row>
      <xdr:rowOff>0</xdr:rowOff>
    </xdr:from>
    <xdr:ext cx="184731" cy="264560"/>
    <xdr:sp macro="" textlink="">
      <xdr:nvSpPr>
        <xdr:cNvPr id="1319" name="1 CuadroTexto"/>
        <xdr:cNvSpPr txBox="1"/>
      </xdr:nvSpPr>
      <xdr:spPr>
        <a:xfrm>
          <a:off x="3336925" y="80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43</xdr:row>
      <xdr:rowOff>0</xdr:rowOff>
    </xdr:from>
    <xdr:ext cx="184731" cy="264560"/>
    <xdr:sp macro="" textlink="">
      <xdr:nvSpPr>
        <xdr:cNvPr id="1320" name="1 CuadroTexto"/>
        <xdr:cNvSpPr txBox="1"/>
      </xdr:nvSpPr>
      <xdr:spPr>
        <a:xfrm>
          <a:off x="3336925" y="80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43</xdr:row>
      <xdr:rowOff>0</xdr:rowOff>
    </xdr:from>
    <xdr:ext cx="184731" cy="264560"/>
    <xdr:sp macro="" textlink="">
      <xdr:nvSpPr>
        <xdr:cNvPr id="1321" name="2 CuadroTexto"/>
        <xdr:cNvSpPr txBox="1"/>
      </xdr:nvSpPr>
      <xdr:spPr>
        <a:xfrm>
          <a:off x="3336925" y="80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46</xdr:row>
      <xdr:rowOff>0</xdr:rowOff>
    </xdr:from>
    <xdr:ext cx="184731" cy="264560"/>
    <xdr:sp macro="" textlink="">
      <xdr:nvSpPr>
        <xdr:cNvPr id="1322" name="1321 CuadroTexto"/>
        <xdr:cNvSpPr txBox="1"/>
      </xdr:nvSpPr>
      <xdr:spPr>
        <a:xfrm>
          <a:off x="1012825" y="860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46</xdr:row>
      <xdr:rowOff>0</xdr:rowOff>
    </xdr:from>
    <xdr:ext cx="184731" cy="264560"/>
    <xdr:sp macro="" textlink="">
      <xdr:nvSpPr>
        <xdr:cNvPr id="1323" name="1 CuadroTexto"/>
        <xdr:cNvSpPr txBox="1"/>
      </xdr:nvSpPr>
      <xdr:spPr>
        <a:xfrm>
          <a:off x="1012825" y="860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46</xdr:row>
      <xdr:rowOff>0</xdr:rowOff>
    </xdr:from>
    <xdr:ext cx="184731" cy="264560"/>
    <xdr:sp macro="" textlink="">
      <xdr:nvSpPr>
        <xdr:cNvPr id="1324" name="1 CuadroTexto"/>
        <xdr:cNvSpPr txBox="1"/>
      </xdr:nvSpPr>
      <xdr:spPr>
        <a:xfrm>
          <a:off x="1012825" y="860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46</xdr:row>
      <xdr:rowOff>0</xdr:rowOff>
    </xdr:from>
    <xdr:ext cx="184731" cy="264560"/>
    <xdr:sp macro="" textlink="">
      <xdr:nvSpPr>
        <xdr:cNvPr id="1325" name="2 CuadroTexto"/>
        <xdr:cNvSpPr txBox="1"/>
      </xdr:nvSpPr>
      <xdr:spPr>
        <a:xfrm>
          <a:off x="1012825" y="860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48</xdr:row>
      <xdr:rowOff>0</xdr:rowOff>
    </xdr:from>
    <xdr:ext cx="184731" cy="264560"/>
    <xdr:sp macro="" textlink="">
      <xdr:nvSpPr>
        <xdr:cNvPr id="1326" name="1325 CuadroTexto"/>
        <xdr:cNvSpPr txBox="1"/>
      </xdr:nvSpPr>
      <xdr:spPr>
        <a:xfrm>
          <a:off x="1012825" y="9201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48</xdr:row>
      <xdr:rowOff>0</xdr:rowOff>
    </xdr:from>
    <xdr:ext cx="184731" cy="264560"/>
    <xdr:sp macro="" textlink="">
      <xdr:nvSpPr>
        <xdr:cNvPr id="1327" name="1 CuadroTexto"/>
        <xdr:cNvSpPr txBox="1"/>
      </xdr:nvSpPr>
      <xdr:spPr>
        <a:xfrm>
          <a:off x="1012825" y="9201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48</xdr:row>
      <xdr:rowOff>0</xdr:rowOff>
    </xdr:from>
    <xdr:ext cx="184731" cy="264560"/>
    <xdr:sp macro="" textlink="">
      <xdr:nvSpPr>
        <xdr:cNvPr id="1328" name="1 CuadroTexto"/>
        <xdr:cNvSpPr txBox="1"/>
      </xdr:nvSpPr>
      <xdr:spPr>
        <a:xfrm>
          <a:off x="1012825" y="9201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48</xdr:row>
      <xdr:rowOff>0</xdr:rowOff>
    </xdr:from>
    <xdr:ext cx="184731" cy="264560"/>
    <xdr:sp macro="" textlink="">
      <xdr:nvSpPr>
        <xdr:cNvPr id="1329" name="2 CuadroTexto"/>
        <xdr:cNvSpPr txBox="1"/>
      </xdr:nvSpPr>
      <xdr:spPr>
        <a:xfrm>
          <a:off x="1012825" y="9201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51</xdr:row>
      <xdr:rowOff>0</xdr:rowOff>
    </xdr:from>
    <xdr:ext cx="184731" cy="264560"/>
    <xdr:sp macro="" textlink="">
      <xdr:nvSpPr>
        <xdr:cNvPr id="1330" name="1329 CuadroTexto"/>
        <xdr:cNvSpPr txBox="1"/>
      </xdr:nvSpPr>
      <xdr:spPr>
        <a:xfrm>
          <a:off x="1012825" y="9801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51</xdr:row>
      <xdr:rowOff>0</xdr:rowOff>
    </xdr:from>
    <xdr:ext cx="184731" cy="264560"/>
    <xdr:sp macro="" textlink="">
      <xdr:nvSpPr>
        <xdr:cNvPr id="1331" name="1 CuadroTexto"/>
        <xdr:cNvSpPr txBox="1"/>
      </xdr:nvSpPr>
      <xdr:spPr>
        <a:xfrm>
          <a:off x="1012825" y="9801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51</xdr:row>
      <xdr:rowOff>0</xdr:rowOff>
    </xdr:from>
    <xdr:ext cx="184731" cy="264560"/>
    <xdr:sp macro="" textlink="">
      <xdr:nvSpPr>
        <xdr:cNvPr id="1332" name="1 CuadroTexto"/>
        <xdr:cNvSpPr txBox="1"/>
      </xdr:nvSpPr>
      <xdr:spPr>
        <a:xfrm>
          <a:off x="1012825" y="9801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51</xdr:row>
      <xdr:rowOff>0</xdr:rowOff>
    </xdr:from>
    <xdr:ext cx="184731" cy="264560"/>
    <xdr:sp macro="" textlink="">
      <xdr:nvSpPr>
        <xdr:cNvPr id="1333" name="2 CuadroTexto"/>
        <xdr:cNvSpPr txBox="1"/>
      </xdr:nvSpPr>
      <xdr:spPr>
        <a:xfrm>
          <a:off x="1012825" y="9801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54</xdr:row>
      <xdr:rowOff>0</xdr:rowOff>
    </xdr:from>
    <xdr:ext cx="184731" cy="264560"/>
    <xdr:sp macro="" textlink="">
      <xdr:nvSpPr>
        <xdr:cNvPr id="1334" name="1333 CuadroTexto"/>
        <xdr:cNvSpPr txBox="1"/>
      </xdr:nvSpPr>
      <xdr:spPr>
        <a:xfrm>
          <a:off x="1012825" y="10401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54</xdr:row>
      <xdr:rowOff>0</xdr:rowOff>
    </xdr:from>
    <xdr:ext cx="184731" cy="264560"/>
    <xdr:sp macro="" textlink="">
      <xdr:nvSpPr>
        <xdr:cNvPr id="1335" name="1 CuadroTexto"/>
        <xdr:cNvSpPr txBox="1"/>
      </xdr:nvSpPr>
      <xdr:spPr>
        <a:xfrm>
          <a:off x="1012825" y="10401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54</xdr:row>
      <xdr:rowOff>0</xdr:rowOff>
    </xdr:from>
    <xdr:ext cx="184731" cy="264560"/>
    <xdr:sp macro="" textlink="">
      <xdr:nvSpPr>
        <xdr:cNvPr id="1336" name="1 CuadroTexto"/>
        <xdr:cNvSpPr txBox="1"/>
      </xdr:nvSpPr>
      <xdr:spPr>
        <a:xfrm>
          <a:off x="1012825" y="10401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54</xdr:row>
      <xdr:rowOff>0</xdr:rowOff>
    </xdr:from>
    <xdr:ext cx="184731" cy="264560"/>
    <xdr:sp macro="" textlink="">
      <xdr:nvSpPr>
        <xdr:cNvPr id="1337" name="2 CuadroTexto"/>
        <xdr:cNvSpPr txBox="1"/>
      </xdr:nvSpPr>
      <xdr:spPr>
        <a:xfrm>
          <a:off x="1012825" y="10401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56</xdr:row>
      <xdr:rowOff>0</xdr:rowOff>
    </xdr:from>
    <xdr:ext cx="184731" cy="264560"/>
    <xdr:sp macro="" textlink="">
      <xdr:nvSpPr>
        <xdr:cNvPr id="1338" name="1337 CuadroTexto"/>
        <xdr:cNvSpPr txBox="1"/>
      </xdr:nvSpPr>
      <xdr:spPr>
        <a:xfrm>
          <a:off x="1012825" y="1100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56</xdr:row>
      <xdr:rowOff>0</xdr:rowOff>
    </xdr:from>
    <xdr:ext cx="184731" cy="264560"/>
    <xdr:sp macro="" textlink="">
      <xdr:nvSpPr>
        <xdr:cNvPr id="1339" name="1 CuadroTexto"/>
        <xdr:cNvSpPr txBox="1"/>
      </xdr:nvSpPr>
      <xdr:spPr>
        <a:xfrm>
          <a:off x="1012825" y="1100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56</xdr:row>
      <xdr:rowOff>0</xdr:rowOff>
    </xdr:from>
    <xdr:ext cx="184731" cy="264560"/>
    <xdr:sp macro="" textlink="">
      <xdr:nvSpPr>
        <xdr:cNvPr id="1340" name="1 CuadroTexto"/>
        <xdr:cNvSpPr txBox="1"/>
      </xdr:nvSpPr>
      <xdr:spPr>
        <a:xfrm>
          <a:off x="1012825" y="1100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56</xdr:row>
      <xdr:rowOff>0</xdr:rowOff>
    </xdr:from>
    <xdr:ext cx="184731" cy="264560"/>
    <xdr:sp macro="" textlink="">
      <xdr:nvSpPr>
        <xdr:cNvPr id="1341" name="2 CuadroTexto"/>
        <xdr:cNvSpPr txBox="1"/>
      </xdr:nvSpPr>
      <xdr:spPr>
        <a:xfrm>
          <a:off x="1012825" y="1100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46</xdr:row>
      <xdr:rowOff>0</xdr:rowOff>
    </xdr:from>
    <xdr:ext cx="184731" cy="264560"/>
    <xdr:sp macro="" textlink="">
      <xdr:nvSpPr>
        <xdr:cNvPr id="1342" name="1341 CuadroTexto"/>
        <xdr:cNvSpPr txBox="1"/>
      </xdr:nvSpPr>
      <xdr:spPr>
        <a:xfrm>
          <a:off x="3336925" y="88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46</xdr:row>
      <xdr:rowOff>0</xdr:rowOff>
    </xdr:from>
    <xdr:ext cx="184731" cy="264560"/>
    <xdr:sp macro="" textlink="">
      <xdr:nvSpPr>
        <xdr:cNvPr id="1343" name="1 CuadroTexto"/>
        <xdr:cNvSpPr txBox="1"/>
      </xdr:nvSpPr>
      <xdr:spPr>
        <a:xfrm>
          <a:off x="3336925" y="88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46</xdr:row>
      <xdr:rowOff>0</xdr:rowOff>
    </xdr:from>
    <xdr:ext cx="184731" cy="264560"/>
    <xdr:sp macro="" textlink="">
      <xdr:nvSpPr>
        <xdr:cNvPr id="1344" name="1 CuadroTexto"/>
        <xdr:cNvSpPr txBox="1"/>
      </xdr:nvSpPr>
      <xdr:spPr>
        <a:xfrm>
          <a:off x="3336925" y="88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46</xdr:row>
      <xdr:rowOff>0</xdr:rowOff>
    </xdr:from>
    <xdr:ext cx="184731" cy="264560"/>
    <xdr:sp macro="" textlink="">
      <xdr:nvSpPr>
        <xdr:cNvPr id="1345" name="2 CuadroTexto"/>
        <xdr:cNvSpPr txBox="1"/>
      </xdr:nvSpPr>
      <xdr:spPr>
        <a:xfrm>
          <a:off x="3336925" y="88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46</xdr:row>
      <xdr:rowOff>0</xdr:rowOff>
    </xdr:from>
    <xdr:ext cx="184731" cy="264560"/>
    <xdr:sp macro="" textlink="">
      <xdr:nvSpPr>
        <xdr:cNvPr id="1346" name="5 CuadroTexto"/>
        <xdr:cNvSpPr txBox="1"/>
      </xdr:nvSpPr>
      <xdr:spPr>
        <a:xfrm>
          <a:off x="3336925" y="88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46</xdr:row>
      <xdr:rowOff>0</xdr:rowOff>
    </xdr:from>
    <xdr:ext cx="184731" cy="264560"/>
    <xdr:sp macro="" textlink="">
      <xdr:nvSpPr>
        <xdr:cNvPr id="1347" name="5 CuadroTexto"/>
        <xdr:cNvSpPr txBox="1"/>
      </xdr:nvSpPr>
      <xdr:spPr>
        <a:xfrm>
          <a:off x="3336925" y="88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46</xdr:row>
      <xdr:rowOff>0</xdr:rowOff>
    </xdr:from>
    <xdr:ext cx="184731" cy="264560"/>
    <xdr:sp macro="" textlink="">
      <xdr:nvSpPr>
        <xdr:cNvPr id="1348" name="1 CuadroTexto"/>
        <xdr:cNvSpPr txBox="1"/>
      </xdr:nvSpPr>
      <xdr:spPr>
        <a:xfrm>
          <a:off x="3336925" y="88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46</xdr:row>
      <xdr:rowOff>0</xdr:rowOff>
    </xdr:from>
    <xdr:ext cx="184731" cy="264560"/>
    <xdr:sp macro="" textlink="">
      <xdr:nvSpPr>
        <xdr:cNvPr id="1349" name="1 CuadroTexto"/>
        <xdr:cNvSpPr txBox="1"/>
      </xdr:nvSpPr>
      <xdr:spPr>
        <a:xfrm>
          <a:off x="3336925" y="88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46</xdr:row>
      <xdr:rowOff>0</xdr:rowOff>
    </xdr:from>
    <xdr:ext cx="184731" cy="264560"/>
    <xdr:sp macro="" textlink="">
      <xdr:nvSpPr>
        <xdr:cNvPr id="1350" name="1 CuadroTexto"/>
        <xdr:cNvSpPr txBox="1"/>
      </xdr:nvSpPr>
      <xdr:spPr>
        <a:xfrm>
          <a:off x="3336925" y="88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46</xdr:row>
      <xdr:rowOff>0</xdr:rowOff>
    </xdr:from>
    <xdr:ext cx="184731" cy="264560"/>
    <xdr:sp macro="" textlink="">
      <xdr:nvSpPr>
        <xdr:cNvPr id="1351" name="2 CuadroTexto"/>
        <xdr:cNvSpPr txBox="1"/>
      </xdr:nvSpPr>
      <xdr:spPr>
        <a:xfrm>
          <a:off x="3336925" y="88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46</xdr:row>
      <xdr:rowOff>0</xdr:rowOff>
    </xdr:from>
    <xdr:ext cx="184731" cy="264560"/>
    <xdr:sp macro="" textlink="">
      <xdr:nvSpPr>
        <xdr:cNvPr id="1352" name="1 CuadroTexto"/>
        <xdr:cNvSpPr txBox="1"/>
      </xdr:nvSpPr>
      <xdr:spPr>
        <a:xfrm>
          <a:off x="3336925" y="88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46</xdr:row>
      <xdr:rowOff>0</xdr:rowOff>
    </xdr:from>
    <xdr:ext cx="184731" cy="264560"/>
    <xdr:sp macro="" textlink="">
      <xdr:nvSpPr>
        <xdr:cNvPr id="1353" name="1 CuadroTexto"/>
        <xdr:cNvSpPr txBox="1"/>
      </xdr:nvSpPr>
      <xdr:spPr>
        <a:xfrm>
          <a:off x="3336925" y="88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46</xdr:row>
      <xdr:rowOff>0</xdr:rowOff>
    </xdr:from>
    <xdr:ext cx="184731" cy="264560"/>
    <xdr:sp macro="" textlink="">
      <xdr:nvSpPr>
        <xdr:cNvPr id="1354" name="1 CuadroTexto"/>
        <xdr:cNvSpPr txBox="1"/>
      </xdr:nvSpPr>
      <xdr:spPr>
        <a:xfrm>
          <a:off x="3336925" y="88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46</xdr:row>
      <xdr:rowOff>0</xdr:rowOff>
    </xdr:from>
    <xdr:ext cx="184731" cy="264560"/>
    <xdr:sp macro="" textlink="">
      <xdr:nvSpPr>
        <xdr:cNvPr id="1355" name="2 CuadroTexto"/>
        <xdr:cNvSpPr txBox="1"/>
      </xdr:nvSpPr>
      <xdr:spPr>
        <a:xfrm>
          <a:off x="3336925" y="88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46</xdr:row>
      <xdr:rowOff>0</xdr:rowOff>
    </xdr:from>
    <xdr:ext cx="184731" cy="264560"/>
    <xdr:sp macro="" textlink="">
      <xdr:nvSpPr>
        <xdr:cNvPr id="1356" name="1 CuadroTexto"/>
        <xdr:cNvSpPr txBox="1"/>
      </xdr:nvSpPr>
      <xdr:spPr>
        <a:xfrm>
          <a:off x="3336925" y="88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46</xdr:row>
      <xdr:rowOff>0</xdr:rowOff>
    </xdr:from>
    <xdr:ext cx="184731" cy="264560"/>
    <xdr:sp macro="" textlink="">
      <xdr:nvSpPr>
        <xdr:cNvPr id="1357" name="1 CuadroTexto"/>
        <xdr:cNvSpPr txBox="1"/>
      </xdr:nvSpPr>
      <xdr:spPr>
        <a:xfrm>
          <a:off x="3336925" y="88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46</xdr:row>
      <xdr:rowOff>0</xdr:rowOff>
    </xdr:from>
    <xdr:ext cx="184731" cy="264560"/>
    <xdr:sp macro="" textlink="">
      <xdr:nvSpPr>
        <xdr:cNvPr id="1358" name="1 CuadroTexto"/>
        <xdr:cNvSpPr txBox="1"/>
      </xdr:nvSpPr>
      <xdr:spPr>
        <a:xfrm>
          <a:off x="3336925" y="88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46</xdr:row>
      <xdr:rowOff>0</xdr:rowOff>
    </xdr:from>
    <xdr:ext cx="184731" cy="264560"/>
    <xdr:sp macro="" textlink="">
      <xdr:nvSpPr>
        <xdr:cNvPr id="1359" name="2 CuadroTexto"/>
        <xdr:cNvSpPr txBox="1"/>
      </xdr:nvSpPr>
      <xdr:spPr>
        <a:xfrm>
          <a:off x="3336925" y="88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46</xdr:row>
      <xdr:rowOff>0</xdr:rowOff>
    </xdr:from>
    <xdr:ext cx="184731" cy="264560"/>
    <xdr:sp macro="" textlink="">
      <xdr:nvSpPr>
        <xdr:cNvPr id="1360" name="5 CuadroTexto"/>
        <xdr:cNvSpPr txBox="1"/>
      </xdr:nvSpPr>
      <xdr:spPr>
        <a:xfrm>
          <a:off x="3336925" y="88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46</xdr:row>
      <xdr:rowOff>0</xdr:rowOff>
    </xdr:from>
    <xdr:ext cx="184731" cy="264560"/>
    <xdr:sp macro="" textlink="">
      <xdr:nvSpPr>
        <xdr:cNvPr id="1361" name="5 CuadroTexto"/>
        <xdr:cNvSpPr txBox="1"/>
      </xdr:nvSpPr>
      <xdr:spPr>
        <a:xfrm>
          <a:off x="3336925" y="88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46</xdr:row>
      <xdr:rowOff>0</xdr:rowOff>
    </xdr:from>
    <xdr:ext cx="184731" cy="264560"/>
    <xdr:sp macro="" textlink="">
      <xdr:nvSpPr>
        <xdr:cNvPr id="1362" name="1361 CuadroTexto"/>
        <xdr:cNvSpPr txBox="1"/>
      </xdr:nvSpPr>
      <xdr:spPr>
        <a:xfrm>
          <a:off x="3336925" y="88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46</xdr:row>
      <xdr:rowOff>0</xdr:rowOff>
    </xdr:from>
    <xdr:ext cx="184731" cy="264560"/>
    <xdr:sp macro="" textlink="">
      <xdr:nvSpPr>
        <xdr:cNvPr id="1363" name="1 CuadroTexto"/>
        <xdr:cNvSpPr txBox="1"/>
      </xdr:nvSpPr>
      <xdr:spPr>
        <a:xfrm>
          <a:off x="3336925" y="88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46</xdr:row>
      <xdr:rowOff>0</xdr:rowOff>
    </xdr:from>
    <xdr:ext cx="184731" cy="264560"/>
    <xdr:sp macro="" textlink="">
      <xdr:nvSpPr>
        <xdr:cNvPr id="1364" name="1 CuadroTexto"/>
        <xdr:cNvSpPr txBox="1"/>
      </xdr:nvSpPr>
      <xdr:spPr>
        <a:xfrm>
          <a:off x="3336925" y="88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46</xdr:row>
      <xdr:rowOff>0</xdr:rowOff>
    </xdr:from>
    <xdr:ext cx="184731" cy="264560"/>
    <xdr:sp macro="" textlink="">
      <xdr:nvSpPr>
        <xdr:cNvPr id="1365" name="2 CuadroTexto"/>
        <xdr:cNvSpPr txBox="1"/>
      </xdr:nvSpPr>
      <xdr:spPr>
        <a:xfrm>
          <a:off x="3336925" y="88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46</xdr:row>
      <xdr:rowOff>0</xdr:rowOff>
    </xdr:from>
    <xdr:ext cx="184731" cy="264560"/>
    <xdr:sp macro="" textlink="">
      <xdr:nvSpPr>
        <xdr:cNvPr id="1366" name="1365 CuadroTexto"/>
        <xdr:cNvSpPr txBox="1"/>
      </xdr:nvSpPr>
      <xdr:spPr>
        <a:xfrm>
          <a:off x="3336925" y="88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46</xdr:row>
      <xdr:rowOff>0</xdr:rowOff>
    </xdr:from>
    <xdr:ext cx="184731" cy="264560"/>
    <xdr:sp macro="" textlink="">
      <xdr:nvSpPr>
        <xdr:cNvPr id="1367" name="1 CuadroTexto"/>
        <xdr:cNvSpPr txBox="1"/>
      </xdr:nvSpPr>
      <xdr:spPr>
        <a:xfrm>
          <a:off x="3336925" y="88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46</xdr:row>
      <xdr:rowOff>0</xdr:rowOff>
    </xdr:from>
    <xdr:ext cx="184731" cy="264560"/>
    <xdr:sp macro="" textlink="">
      <xdr:nvSpPr>
        <xdr:cNvPr id="1368" name="1 CuadroTexto"/>
        <xdr:cNvSpPr txBox="1"/>
      </xdr:nvSpPr>
      <xdr:spPr>
        <a:xfrm>
          <a:off x="3336925" y="88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46</xdr:row>
      <xdr:rowOff>0</xdr:rowOff>
    </xdr:from>
    <xdr:ext cx="184731" cy="264560"/>
    <xdr:sp macro="" textlink="">
      <xdr:nvSpPr>
        <xdr:cNvPr id="1369" name="2 CuadroTexto"/>
        <xdr:cNvSpPr txBox="1"/>
      </xdr:nvSpPr>
      <xdr:spPr>
        <a:xfrm>
          <a:off x="3336925" y="88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46</xdr:row>
      <xdr:rowOff>0</xdr:rowOff>
    </xdr:from>
    <xdr:ext cx="184731" cy="264560"/>
    <xdr:sp macro="" textlink="">
      <xdr:nvSpPr>
        <xdr:cNvPr id="1370" name="1 CuadroTexto"/>
        <xdr:cNvSpPr txBox="1"/>
      </xdr:nvSpPr>
      <xdr:spPr>
        <a:xfrm>
          <a:off x="3336925" y="88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46</xdr:row>
      <xdr:rowOff>0</xdr:rowOff>
    </xdr:from>
    <xdr:ext cx="184731" cy="264560"/>
    <xdr:sp macro="" textlink="">
      <xdr:nvSpPr>
        <xdr:cNvPr id="1371" name="1 CuadroTexto"/>
        <xdr:cNvSpPr txBox="1"/>
      </xdr:nvSpPr>
      <xdr:spPr>
        <a:xfrm>
          <a:off x="3336925" y="88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46</xdr:row>
      <xdr:rowOff>0</xdr:rowOff>
    </xdr:from>
    <xdr:ext cx="184731" cy="264560"/>
    <xdr:sp macro="" textlink="">
      <xdr:nvSpPr>
        <xdr:cNvPr id="1372" name="1 CuadroTexto"/>
        <xdr:cNvSpPr txBox="1"/>
      </xdr:nvSpPr>
      <xdr:spPr>
        <a:xfrm>
          <a:off x="3336925" y="88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46</xdr:row>
      <xdr:rowOff>0</xdr:rowOff>
    </xdr:from>
    <xdr:ext cx="184731" cy="264560"/>
    <xdr:sp macro="" textlink="">
      <xdr:nvSpPr>
        <xdr:cNvPr id="1373" name="2 CuadroTexto"/>
        <xdr:cNvSpPr txBox="1"/>
      </xdr:nvSpPr>
      <xdr:spPr>
        <a:xfrm>
          <a:off x="3336925" y="88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3175</xdr:rowOff>
    </xdr:from>
    <xdr:ext cx="184731" cy="264560"/>
    <xdr:sp macro="" textlink="">
      <xdr:nvSpPr>
        <xdr:cNvPr id="1374" name="1373 CuadroTexto"/>
        <xdr:cNvSpPr txBox="1"/>
      </xdr:nvSpPr>
      <xdr:spPr>
        <a:xfrm>
          <a:off x="3336925" y="7404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3175</xdr:rowOff>
    </xdr:from>
    <xdr:ext cx="184731" cy="264560"/>
    <xdr:sp macro="" textlink="">
      <xdr:nvSpPr>
        <xdr:cNvPr id="1375" name="1 CuadroTexto"/>
        <xdr:cNvSpPr txBox="1"/>
      </xdr:nvSpPr>
      <xdr:spPr>
        <a:xfrm>
          <a:off x="3336925" y="7404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376" name="1 CuadroTexto"/>
        <xdr:cNvSpPr txBox="1"/>
      </xdr:nvSpPr>
      <xdr:spPr>
        <a:xfrm>
          <a:off x="3336925" y="7400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377" name="2 CuadroTexto"/>
        <xdr:cNvSpPr txBox="1"/>
      </xdr:nvSpPr>
      <xdr:spPr>
        <a:xfrm>
          <a:off x="3336925" y="7400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3175</xdr:rowOff>
    </xdr:from>
    <xdr:ext cx="184731" cy="264560"/>
    <xdr:sp macro="" textlink="">
      <xdr:nvSpPr>
        <xdr:cNvPr id="1378" name="1377 CuadroTexto"/>
        <xdr:cNvSpPr txBox="1"/>
      </xdr:nvSpPr>
      <xdr:spPr>
        <a:xfrm>
          <a:off x="3336925" y="7404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3175</xdr:rowOff>
    </xdr:from>
    <xdr:ext cx="184731" cy="264560"/>
    <xdr:sp macro="" textlink="">
      <xdr:nvSpPr>
        <xdr:cNvPr id="1379" name="1 CuadroTexto"/>
        <xdr:cNvSpPr txBox="1"/>
      </xdr:nvSpPr>
      <xdr:spPr>
        <a:xfrm>
          <a:off x="3336925" y="7404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380" name="1 CuadroTexto"/>
        <xdr:cNvSpPr txBox="1"/>
      </xdr:nvSpPr>
      <xdr:spPr>
        <a:xfrm>
          <a:off x="3336925" y="7400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381" name="2 CuadroTexto"/>
        <xdr:cNvSpPr txBox="1"/>
      </xdr:nvSpPr>
      <xdr:spPr>
        <a:xfrm>
          <a:off x="3336925" y="7400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2295525</xdr:colOff>
      <xdr:row>49</xdr:row>
      <xdr:rowOff>0</xdr:rowOff>
    </xdr:from>
    <xdr:ext cx="184731" cy="264560"/>
    <xdr:sp macro="" textlink="">
      <xdr:nvSpPr>
        <xdr:cNvPr id="1382" name="1 CuadroTexto"/>
        <xdr:cNvSpPr txBox="1"/>
      </xdr:nvSpPr>
      <xdr:spPr>
        <a:xfrm>
          <a:off x="3333750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383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384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385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386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387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388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389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390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391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392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393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394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395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396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397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398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399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400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401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402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403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404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405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406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407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408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409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410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411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412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413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414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415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416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417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418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419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420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421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422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423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424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425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426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427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428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429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430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431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432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433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434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435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436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437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438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439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440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441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442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443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444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445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446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447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448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449" name="3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450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451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452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453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454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455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456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457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458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459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460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461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462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463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464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465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466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467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468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469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470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471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472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473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474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475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476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477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478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479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480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481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482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483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484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485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486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487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488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489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490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491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492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493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494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495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496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497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498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499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500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501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502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503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504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505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506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507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508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509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2343150</xdr:colOff>
      <xdr:row>49</xdr:row>
      <xdr:rowOff>0</xdr:rowOff>
    </xdr:from>
    <xdr:ext cx="184731" cy="264560"/>
    <xdr:sp macro="" textlink="">
      <xdr:nvSpPr>
        <xdr:cNvPr id="1510" name="1 CuadroTexto"/>
        <xdr:cNvSpPr txBox="1"/>
      </xdr:nvSpPr>
      <xdr:spPr>
        <a:xfrm>
          <a:off x="338137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511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512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513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514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515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516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2343150</xdr:colOff>
      <xdr:row>49</xdr:row>
      <xdr:rowOff>0</xdr:rowOff>
    </xdr:from>
    <xdr:ext cx="184731" cy="264560"/>
    <xdr:sp macro="" textlink="">
      <xdr:nvSpPr>
        <xdr:cNvPr id="1517" name="1 CuadroTexto"/>
        <xdr:cNvSpPr txBox="1"/>
      </xdr:nvSpPr>
      <xdr:spPr>
        <a:xfrm>
          <a:off x="338137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518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519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520" name="3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521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522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523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524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525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526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527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528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529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530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531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532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533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534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535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536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537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538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539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540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541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542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543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544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545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546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547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548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549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550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551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552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553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554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555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556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557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558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559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560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561" name="3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562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563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564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565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566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567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568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569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570" name="3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571" name="4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572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573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574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575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576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577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578" name="3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579" name="4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580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581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582" name="3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583" name="4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584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585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2295525</xdr:colOff>
      <xdr:row>49</xdr:row>
      <xdr:rowOff>0</xdr:rowOff>
    </xdr:from>
    <xdr:ext cx="184731" cy="264560"/>
    <xdr:sp macro="" textlink="">
      <xdr:nvSpPr>
        <xdr:cNvPr id="1586" name="1 CuadroTexto"/>
        <xdr:cNvSpPr txBox="1"/>
      </xdr:nvSpPr>
      <xdr:spPr>
        <a:xfrm>
          <a:off x="3333750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587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588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589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590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591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592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593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594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595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596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597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598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599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600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601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602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603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604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605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606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607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608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609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610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611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612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613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614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615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616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617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618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619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620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621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622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623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624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625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626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627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628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629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630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631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632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633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634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635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636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637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638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639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640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641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642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643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644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645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646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647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648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649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650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651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652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653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654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655" name="3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656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657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658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659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660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661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662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663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664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665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666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667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668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669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670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671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672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673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674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675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676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677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678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679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680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681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682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683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684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685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686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687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688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689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690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691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692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693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694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695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696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697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698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699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700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701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702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703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704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705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706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707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708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709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710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711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712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713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714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715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2343150</xdr:colOff>
      <xdr:row>49</xdr:row>
      <xdr:rowOff>0</xdr:rowOff>
    </xdr:from>
    <xdr:ext cx="184731" cy="264560"/>
    <xdr:sp macro="" textlink="">
      <xdr:nvSpPr>
        <xdr:cNvPr id="1716" name="1 CuadroTexto"/>
        <xdr:cNvSpPr txBox="1"/>
      </xdr:nvSpPr>
      <xdr:spPr>
        <a:xfrm>
          <a:off x="338137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717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718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719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720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721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722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2343150</xdr:colOff>
      <xdr:row>49</xdr:row>
      <xdr:rowOff>0</xdr:rowOff>
    </xdr:from>
    <xdr:ext cx="184731" cy="264560"/>
    <xdr:sp macro="" textlink="">
      <xdr:nvSpPr>
        <xdr:cNvPr id="1723" name="1 CuadroTexto"/>
        <xdr:cNvSpPr txBox="1"/>
      </xdr:nvSpPr>
      <xdr:spPr>
        <a:xfrm>
          <a:off x="338137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724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725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726" name="3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727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728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729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730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731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732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733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734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735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736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737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738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739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740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741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742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743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744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745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746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747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748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749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750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751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752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753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754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755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756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757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758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759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760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761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762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763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764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765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766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767" name="3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768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769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770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771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772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773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774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775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776" name="3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777" name="4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778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779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780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781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782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783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784" name="3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785" name="4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786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787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788" name="3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789" name="4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790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791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792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793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794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795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796" name="3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797" name="4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798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799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800" name="3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801" name="4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802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803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804" name="3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805" name="4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2295525</xdr:colOff>
      <xdr:row>49</xdr:row>
      <xdr:rowOff>0</xdr:rowOff>
    </xdr:from>
    <xdr:ext cx="184731" cy="264560"/>
    <xdr:sp macro="" textlink="">
      <xdr:nvSpPr>
        <xdr:cNvPr id="1806" name="1 CuadroTexto"/>
        <xdr:cNvSpPr txBox="1"/>
      </xdr:nvSpPr>
      <xdr:spPr>
        <a:xfrm>
          <a:off x="3333750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807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808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809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810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811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812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813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814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815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816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817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818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819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820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821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822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823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824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825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826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827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828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829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830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831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832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833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834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835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836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837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838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839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840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841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842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843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844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845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846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847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848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849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850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851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852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853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854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855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856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857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858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859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860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861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862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863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864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865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866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867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868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869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870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871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872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873" name="3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874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875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876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877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878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879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880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881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882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883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884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885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886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887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888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889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890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891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892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893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894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895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896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897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898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899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900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901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902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903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904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905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906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907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908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909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910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911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912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913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914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915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916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917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918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919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920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921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922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923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924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925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926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927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928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929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930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931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932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933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2343150</xdr:colOff>
      <xdr:row>49</xdr:row>
      <xdr:rowOff>0</xdr:rowOff>
    </xdr:from>
    <xdr:ext cx="184731" cy="264560"/>
    <xdr:sp macro="" textlink="">
      <xdr:nvSpPr>
        <xdr:cNvPr id="1934" name="1 CuadroTexto"/>
        <xdr:cNvSpPr txBox="1"/>
      </xdr:nvSpPr>
      <xdr:spPr>
        <a:xfrm>
          <a:off x="338137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935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936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937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938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939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940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2343150</xdr:colOff>
      <xdr:row>49</xdr:row>
      <xdr:rowOff>0</xdr:rowOff>
    </xdr:from>
    <xdr:ext cx="184731" cy="264560"/>
    <xdr:sp macro="" textlink="">
      <xdr:nvSpPr>
        <xdr:cNvPr id="1941" name="1 CuadroTexto"/>
        <xdr:cNvSpPr txBox="1"/>
      </xdr:nvSpPr>
      <xdr:spPr>
        <a:xfrm>
          <a:off x="338137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942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943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944" name="3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945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946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947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948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949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950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951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952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953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954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955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956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957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958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959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960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961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962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963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964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965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966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967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968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969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970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971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972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973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974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975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976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977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978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979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980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981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982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983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984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985" name="3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986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987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988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989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990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991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992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993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994" name="3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995" name="4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996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997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998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1999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2000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2001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2002" name="3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2003" name="4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2004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2005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2006" name="3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2007" name="4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2008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2009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2295525</xdr:colOff>
      <xdr:row>49</xdr:row>
      <xdr:rowOff>0</xdr:rowOff>
    </xdr:from>
    <xdr:ext cx="184731" cy="264560"/>
    <xdr:sp macro="" textlink="">
      <xdr:nvSpPr>
        <xdr:cNvPr id="2010" name="1 CuadroTexto"/>
        <xdr:cNvSpPr txBox="1"/>
      </xdr:nvSpPr>
      <xdr:spPr>
        <a:xfrm>
          <a:off x="3333750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2011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2012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2013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2014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2015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2016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2017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2018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2019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2020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2021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2022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2023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2024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2025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2026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2027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2028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2029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2030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2031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2032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2033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2034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2035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2036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2037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2038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2039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2040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2041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2042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2043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2044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2045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2046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2047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2048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2049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2050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2051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2052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2053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2054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2055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2056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2057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2058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2059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2060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2061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2062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2063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2064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2065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2066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2067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2068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2069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2070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2071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2072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2073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2074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2075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2076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2077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2078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2079" name="3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2080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2081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2082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2083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2084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2085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2086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2087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2088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2089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2090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2091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2092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2093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2094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2095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2096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2097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2098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2099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2100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2101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2102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2103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2104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2105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2106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2107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2108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2109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2110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2111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2112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2113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2114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2115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2116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2117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2118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2119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2120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2121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2122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2123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2124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2125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2126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2127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2128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2129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2130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2131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2132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2133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2134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2135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2136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2137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2138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2139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2343150</xdr:colOff>
      <xdr:row>49</xdr:row>
      <xdr:rowOff>0</xdr:rowOff>
    </xdr:from>
    <xdr:ext cx="184731" cy="264560"/>
    <xdr:sp macro="" textlink="">
      <xdr:nvSpPr>
        <xdr:cNvPr id="2140" name="1 CuadroTexto"/>
        <xdr:cNvSpPr txBox="1"/>
      </xdr:nvSpPr>
      <xdr:spPr>
        <a:xfrm>
          <a:off x="338137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2141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2142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2143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2144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2145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2146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2343150</xdr:colOff>
      <xdr:row>49</xdr:row>
      <xdr:rowOff>0</xdr:rowOff>
    </xdr:from>
    <xdr:ext cx="184731" cy="264560"/>
    <xdr:sp macro="" textlink="">
      <xdr:nvSpPr>
        <xdr:cNvPr id="2147" name="1 CuadroTexto"/>
        <xdr:cNvSpPr txBox="1"/>
      </xdr:nvSpPr>
      <xdr:spPr>
        <a:xfrm>
          <a:off x="338137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2148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2149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2150" name="3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2151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2152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2153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2154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2155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2156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2157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2158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2159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2160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2161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2162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2163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2164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2165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2166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2167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2168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2169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2170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2171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2172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2173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2174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2175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2176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2177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2178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2179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2180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2181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2182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2183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2184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2185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2186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2187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2188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2189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2190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2191" name="3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2192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2193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2194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2195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2196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2197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2198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2199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2200" name="3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2201" name="4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2202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2203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2204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2205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2206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2207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2208" name="3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2209" name="4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2210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2211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2212" name="3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2213" name="4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2214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2215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2216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2217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2218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2219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2220" name="3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2221" name="4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2222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2223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2224" name="3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2225" name="4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2226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2227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2228" name="3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2229" name="4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42</xdr:row>
      <xdr:rowOff>3175</xdr:rowOff>
    </xdr:from>
    <xdr:ext cx="184731" cy="264560"/>
    <xdr:sp macro="" textlink="">
      <xdr:nvSpPr>
        <xdr:cNvPr id="2230" name="2229 CuadroTexto"/>
        <xdr:cNvSpPr txBox="1"/>
      </xdr:nvSpPr>
      <xdr:spPr>
        <a:xfrm>
          <a:off x="3336925" y="7804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42</xdr:row>
      <xdr:rowOff>3175</xdr:rowOff>
    </xdr:from>
    <xdr:ext cx="184731" cy="264560"/>
    <xdr:sp macro="" textlink="">
      <xdr:nvSpPr>
        <xdr:cNvPr id="2231" name="1 CuadroTexto"/>
        <xdr:cNvSpPr txBox="1"/>
      </xdr:nvSpPr>
      <xdr:spPr>
        <a:xfrm>
          <a:off x="3336925" y="7804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42</xdr:row>
      <xdr:rowOff>0</xdr:rowOff>
    </xdr:from>
    <xdr:ext cx="184731" cy="264560"/>
    <xdr:sp macro="" textlink="">
      <xdr:nvSpPr>
        <xdr:cNvPr id="2232" name="1 CuadroTexto"/>
        <xdr:cNvSpPr txBox="1"/>
      </xdr:nvSpPr>
      <xdr:spPr>
        <a:xfrm>
          <a:off x="3336925" y="7800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42</xdr:row>
      <xdr:rowOff>0</xdr:rowOff>
    </xdr:from>
    <xdr:ext cx="184731" cy="264560"/>
    <xdr:sp macro="" textlink="">
      <xdr:nvSpPr>
        <xdr:cNvPr id="2233" name="2 CuadroTexto"/>
        <xdr:cNvSpPr txBox="1"/>
      </xdr:nvSpPr>
      <xdr:spPr>
        <a:xfrm>
          <a:off x="3336925" y="7800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42</xdr:row>
      <xdr:rowOff>3175</xdr:rowOff>
    </xdr:from>
    <xdr:ext cx="184731" cy="264560"/>
    <xdr:sp macro="" textlink="">
      <xdr:nvSpPr>
        <xdr:cNvPr id="2234" name="2233 CuadroTexto"/>
        <xdr:cNvSpPr txBox="1"/>
      </xdr:nvSpPr>
      <xdr:spPr>
        <a:xfrm>
          <a:off x="3336925" y="7804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42</xdr:row>
      <xdr:rowOff>3175</xdr:rowOff>
    </xdr:from>
    <xdr:ext cx="184731" cy="264560"/>
    <xdr:sp macro="" textlink="">
      <xdr:nvSpPr>
        <xdr:cNvPr id="2235" name="1 CuadroTexto"/>
        <xdr:cNvSpPr txBox="1"/>
      </xdr:nvSpPr>
      <xdr:spPr>
        <a:xfrm>
          <a:off x="3336925" y="7804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42</xdr:row>
      <xdr:rowOff>0</xdr:rowOff>
    </xdr:from>
    <xdr:ext cx="184731" cy="264560"/>
    <xdr:sp macro="" textlink="">
      <xdr:nvSpPr>
        <xdr:cNvPr id="2236" name="1 CuadroTexto"/>
        <xdr:cNvSpPr txBox="1"/>
      </xdr:nvSpPr>
      <xdr:spPr>
        <a:xfrm>
          <a:off x="3336925" y="7800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42</xdr:row>
      <xdr:rowOff>0</xdr:rowOff>
    </xdr:from>
    <xdr:ext cx="184731" cy="264560"/>
    <xdr:sp macro="" textlink="">
      <xdr:nvSpPr>
        <xdr:cNvPr id="2237" name="2 CuadroTexto"/>
        <xdr:cNvSpPr txBox="1"/>
      </xdr:nvSpPr>
      <xdr:spPr>
        <a:xfrm>
          <a:off x="3336925" y="7800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43</xdr:row>
      <xdr:rowOff>3175</xdr:rowOff>
    </xdr:from>
    <xdr:ext cx="184731" cy="264560"/>
    <xdr:sp macro="" textlink="">
      <xdr:nvSpPr>
        <xdr:cNvPr id="2238" name="2237 CuadroTexto"/>
        <xdr:cNvSpPr txBox="1"/>
      </xdr:nvSpPr>
      <xdr:spPr>
        <a:xfrm>
          <a:off x="3336925" y="8004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43</xdr:row>
      <xdr:rowOff>3175</xdr:rowOff>
    </xdr:from>
    <xdr:ext cx="184731" cy="264560"/>
    <xdr:sp macro="" textlink="">
      <xdr:nvSpPr>
        <xdr:cNvPr id="2239" name="1 CuadroTexto"/>
        <xdr:cNvSpPr txBox="1"/>
      </xdr:nvSpPr>
      <xdr:spPr>
        <a:xfrm>
          <a:off x="3336925" y="8004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43</xdr:row>
      <xdr:rowOff>0</xdr:rowOff>
    </xdr:from>
    <xdr:ext cx="184731" cy="264560"/>
    <xdr:sp macro="" textlink="">
      <xdr:nvSpPr>
        <xdr:cNvPr id="2240" name="1 CuadroTexto"/>
        <xdr:cNvSpPr txBox="1"/>
      </xdr:nvSpPr>
      <xdr:spPr>
        <a:xfrm>
          <a:off x="3336925" y="80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43</xdr:row>
      <xdr:rowOff>0</xdr:rowOff>
    </xdr:from>
    <xdr:ext cx="184731" cy="264560"/>
    <xdr:sp macro="" textlink="">
      <xdr:nvSpPr>
        <xdr:cNvPr id="2241" name="2 CuadroTexto"/>
        <xdr:cNvSpPr txBox="1"/>
      </xdr:nvSpPr>
      <xdr:spPr>
        <a:xfrm>
          <a:off x="3336925" y="80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43</xdr:row>
      <xdr:rowOff>3175</xdr:rowOff>
    </xdr:from>
    <xdr:ext cx="184731" cy="264560"/>
    <xdr:sp macro="" textlink="">
      <xdr:nvSpPr>
        <xdr:cNvPr id="2242" name="2241 CuadroTexto"/>
        <xdr:cNvSpPr txBox="1"/>
      </xdr:nvSpPr>
      <xdr:spPr>
        <a:xfrm>
          <a:off x="3336925" y="8004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43</xdr:row>
      <xdr:rowOff>3175</xdr:rowOff>
    </xdr:from>
    <xdr:ext cx="184731" cy="264560"/>
    <xdr:sp macro="" textlink="">
      <xdr:nvSpPr>
        <xdr:cNvPr id="2243" name="1 CuadroTexto"/>
        <xdr:cNvSpPr txBox="1"/>
      </xdr:nvSpPr>
      <xdr:spPr>
        <a:xfrm>
          <a:off x="3336925" y="8004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43</xdr:row>
      <xdr:rowOff>0</xdr:rowOff>
    </xdr:from>
    <xdr:ext cx="184731" cy="264560"/>
    <xdr:sp macro="" textlink="">
      <xdr:nvSpPr>
        <xdr:cNvPr id="2244" name="1 CuadroTexto"/>
        <xdr:cNvSpPr txBox="1"/>
      </xdr:nvSpPr>
      <xdr:spPr>
        <a:xfrm>
          <a:off x="3336925" y="80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43</xdr:row>
      <xdr:rowOff>0</xdr:rowOff>
    </xdr:from>
    <xdr:ext cx="184731" cy="264560"/>
    <xdr:sp macro="" textlink="">
      <xdr:nvSpPr>
        <xdr:cNvPr id="2245" name="2 CuadroTexto"/>
        <xdr:cNvSpPr txBox="1"/>
      </xdr:nvSpPr>
      <xdr:spPr>
        <a:xfrm>
          <a:off x="3336925" y="80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44</xdr:row>
      <xdr:rowOff>3175</xdr:rowOff>
    </xdr:from>
    <xdr:ext cx="184731" cy="264560"/>
    <xdr:sp macro="" textlink="">
      <xdr:nvSpPr>
        <xdr:cNvPr id="2246" name="2245 CuadroTexto"/>
        <xdr:cNvSpPr txBox="1"/>
      </xdr:nvSpPr>
      <xdr:spPr>
        <a:xfrm>
          <a:off x="3336925" y="8204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44</xdr:row>
      <xdr:rowOff>3175</xdr:rowOff>
    </xdr:from>
    <xdr:ext cx="184731" cy="264560"/>
    <xdr:sp macro="" textlink="">
      <xdr:nvSpPr>
        <xdr:cNvPr id="2247" name="1 CuadroTexto"/>
        <xdr:cNvSpPr txBox="1"/>
      </xdr:nvSpPr>
      <xdr:spPr>
        <a:xfrm>
          <a:off x="3336925" y="8204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44</xdr:row>
      <xdr:rowOff>0</xdr:rowOff>
    </xdr:from>
    <xdr:ext cx="184731" cy="264560"/>
    <xdr:sp macro="" textlink="">
      <xdr:nvSpPr>
        <xdr:cNvPr id="2248" name="1 CuadroTexto"/>
        <xdr:cNvSpPr txBox="1"/>
      </xdr:nvSpPr>
      <xdr:spPr>
        <a:xfrm>
          <a:off x="3336925" y="8201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44</xdr:row>
      <xdr:rowOff>0</xdr:rowOff>
    </xdr:from>
    <xdr:ext cx="184731" cy="264560"/>
    <xdr:sp macro="" textlink="">
      <xdr:nvSpPr>
        <xdr:cNvPr id="2249" name="2 CuadroTexto"/>
        <xdr:cNvSpPr txBox="1"/>
      </xdr:nvSpPr>
      <xdr:spPr>
        <a:xfrm>
          <a:off x="3336925" y="8201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44</xdr:row>
      <xdr:rowOff>3175</xdr:rowOff>
    </xdr:from>
    <xdr:ext cx="184731" cy="264560"/>
    <xdr:sp macro="" textlink="">
      <xdr:nvSpPr>
        <xdr:cNvPr id="2250" name="2249 CuadroTexto"/>
        <xdr:cNvSpPr txBox="1"/>
      </xdr:nvSpPr>
      <xdr:spPr>
        <a:xfrm>
          <a:off x="3336925" y="8204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44</xdr:row>
      <xdr:rowOff>3175</xdr:rowOff>
    </xdr:from>
    <xdr:ext cx="184731" cy="264560"/>
    <xdr:sp macro="" textlink="">
      <xdr:nvSpPr>
        <xdr:cNvPr id="2251" name="1 CuadroTexto"/>
        <xdr:cNvSpPr txBox="1"/>
      </xdr:nvSpPr>
      <xdr:spPr>
        <a:xfrm>
          <a:off x="3336925" y="8204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44</xdr:row>
      <xdr:rowOff>0</xdr:rowOff>
    </xdr:from>
    <xdr:ext cx="184731" cy="264560"/>
    <xdr:sp macro="" textlink="">
      <xdr:nvSpPr>
        <xdr:cNvPr id="2252" name="1 CuadroTexto"/>
        <xdr:cNvSpPr txBox="1"/>
      </xdr:nvSpPr>
      <xdr:spPr>
        <a:xfrm>
          <a:off x="3336925" y="8201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44</xdr:row>
      <xdr:rowOff>0</xdr:rowOff>
    </xdr:from>
    <xdr:ext cx="184731" cy="264560"/>
    <xdr:sp macro="" textlink="">
      <xdr:nvSpPr>
        <xdr:cNvPr id="2253" name="2 CuadroTexto"/>
        <xdr:cNvSpPr txBox="1"/>
      </xdr:nvSpPr>
      <xdr:spPr>
        <a:xfrm>
          <a:off x="3336925" y="8201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44</xdr:row>
      <xdr:rowOff>3175</xdr:rowOff>
    </xdr:from>
    <xdr:ext cx="184731" cy="264560"/>
    <xdr:sp macro="" textlink="">
      <xdr:nvSpPr>
        <xdr:cNvPr id="2254" name="2253 CuadroTexto"/>
        <xdr:cNvSpPr txBox="1"/>
      </xdr:nvSpPr>
      <xdr:spPr>
        <a:xfrm>
          <a:off x="3336925" y="8204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44</xdr:row>
      <xdr:rowOff>3175</xdr:rowOff>
    </xdr:from>
    <xdr:ext cx="184731" cy="264560"/>
    <xdr:sp macro="" textlink="">
      <xdr:nvSpPr>
        <xdr:cNvPr id="2255" name="1 CuadroTexto"/>
        <xdr:cNvSpPr txBox="1"/>
      </xdr:nvSpPr>
      <xdr:spPr>
        <a:xfrm>
          <a:off x="3336925" y="8204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44</xdr:row>
      <xdr:rowOff>0</xdr:rowOff>
    </xdr:from>
    <xdr:ext cx="184731" cy="264560"/>
    <xdr:sp macro="" textlink="">
      <xdr:nvSpPr>
        <xdr:cNvPr id="2256" name="1 CuadroTexto"/>
        <xdr:cNvSpPr txBox="1"/>
      </xdr:nvSpPr>
      <xdr:spPr>
        <a:xfrm>
          <a:off x="3336925" y="8201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44</xdr:row>
      <xdr:rowOff>0</xdr:rowOff>
    </xdr:from>
    <xdr:ext cx="184731" cy="264560"/>
    <xdr:sp macro="" textlink="">
      <xdr:nvSpPr>
        <xdr:cNvPr id="2257" name="2 CuadroTexto"/>
        <xdr:cNvSpPr txBox="1"/>
      </xdr:nvSpPr>
      <xdr:spPr>
        <a:xfrm>
          <a:off x="3336925" y="8201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44</xdr:row>
      <xdr:rowOff>3175</xdr:rowOff>
    </xdr:from>
    <xdr:ext cx="184731" cy="264560"/>
    <xdr:sp macro="" textlink="">
      <xdr:nvSpPr>
        <xdr:cNvPr id="2258" name="2257 CuadroTexto"/>
        <xdr:cNvSpPr txBox="1"/>
      </xdr:nvSpPr>
      <xdr:spPr>
        <a:xfrm>
          <a:off x="3336925" y="8204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44</xdr:row>
      <xdr:rowOff>3175</xdr:rowOff>
    </xdr:from>
    <xdr:ext cx="184731" cy="264560"/>
    <xdr:sp macro="" textlink="">
      <xdr:nvSpPr>
        <xdr:cNvPr id="2259" name="1 CuadroTexto"/>
        <xdr:cNvSpPr txBox="1"/>
      </xdr:nvSpPr>
      <xdr:spPr>
        <a:xfrm>
          <a:off x="3336925" y="8204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44</xdr:row>
      <xdr:rowOff>0</xdr:rowOff>
    </xdr:from>
    <xdr:ext cx="184731" cy="264560"/>
    <xdr:sp macro="" textlink="">
      <xdr:nvSpPr>
        <xdr:cNvPr id="2260" name="1 CuadroTexto"/>
        <xdr:cNvSpPr txBox="1"/>
      </xdr:nvSpPr>
      <xdr:spPr>
        <a:xfrm>
          <a:off x="3336925" y="8201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44</xdr:row>
      <xdr:rowOff>0</xdr:rowOff>
    </xdr:from>
    <xdr:ext cx="184731" cy="264560"/>
    <xdr:sp macro="" textlink="">
      <xdr:nvSpPr>
        <xdr:cNvPr id="2261" name="2 CuadroTexto"/>
        <xdr:cNvSpPr txBox="1"/>
      </xdr:nvSpPr>
      <xdr:spPr>
        <a:xfrm>
          <a:off x="3336925" y="8201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45</xdr:row>
      <xdr:rowOff>3175</xdr:rowOff>
    </xdr:from>
    <xdr:ext cx="184731" cy="264560"/>
    <xdr:sp macro="" textlink="">
      <xdr:nvSpPr>
        <xdr:cNvPr id="2262" name="2261 CuadroTexto"/>
        <xdr:cNvSpPr txBox="1"/>
      </xdr:nvSpPr>
      <xdr:spPr>
        <a:xfrm>
          <a:off x="3336925" y="8404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45</xdr:row>
      <xdr:rowOff>3175</xdr:rowOff>
    </xdr:from>
    <xdr:ext cx="184731" cy="264560"/>
    <xdr:sp macro="" textlink="">
      <xdr:nvSpPr>
        <xdr:cNvPr id="2263" name="1 CuadroTexto"/>
        <xdr:cNvSpPr txBox="1"/>
      </xdr:nvSpPr>
      <xdr:spPr>
        <a:xfrm>
          <a:off x="3336925" y="8404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45</xdr:row>
      <xdr:rowOff>0</xdr:rowOff>
    </xdr:from>
    <xdr:ext cx="184731" cy="264560"/>
    <xdr:sp macro="" textlink="">
      <xdr:nvSpPr>
        <xdr:cNvPr id="2264" name="1 CuadroTexto"/>
        <xdr:cNvSpPr txBox="1"/>
      </xdr:nvSpPr>
      <xdr:spPr>
        <a:xfrm>
          <a:off x="3336925" y="8401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45</xdr:row>
      <xdr:rowOff>0</xdr:rowOff>
    </xdr:from>
    <xdr:ext cx="184731" cy="264560"/>
    <xdr:sp macro="" textlink="">
      <xdr:nvSpPr>
        <xdr:cNvPr id="2265" name="2 CuadroTexto"/>
        <xdr:cNvSpPr txBox="1"/>
      </xdr:nvSpPr>
      <xdr:spPr>
        <a:xfrm>
          <a:off x="3336925" y="8401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45</xdr:row>
      <xdr:rowOff>3175</xdr:rowOff>
    </xdr:from>
    <xdr:ext cx="184731" cy="264560"/>
    <xdr:sp macro="" textlink="">
      <xdr:nvSpPr>
        <xdr:cNvPr id="2266" name="2265 CuadroTexto"/>
        <xdr:cNvSpPr txBox="1"/>
      </xdr:nvSpPr>
      <xdr:spPr>
        <a:xfrm>
          <a:off x="3336925" y="8404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45</xdr:row>
      <xdr:rowOff>3175</xdr:rowOff>
    </xdr:from>
    <xdr:ext cx="184731" cy="264560"/>
    <xdr:sp macro="" textlink="">
      <xdr:nvSpPr>
        <xdr:cNvPr id="2267" name="1 CuadroTexto"/>
        <xdr:cNvSpPr txBox="1"/>
      </xdr:nvSpPr>
      <xdr:spPr>
        <a:xfrm>
          <a:off x="3336925" y="8404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45</xdr:row>
      <xdr:rowOff>0</xdr:rowOff>
    </xdr:from>
    <xdr:ext cx="184731" cy="264560"/>
    <xdr:sp macro="" textlink="">
      <xdr:nvSpPr>
        <xdr:cNvPr id="2268" name="1 CuadroTexto"/>
        <xdr:cNvSpPr txBox="1"/>
      </xdr:nvSpPr>
      <xdr:spPr>
        <a:xfrm>
          <a:off x="3336925" y="8401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45</xdr:row>
      <xdr:rowOff>0</xdr:rowOff>
    </xdr:from>
    <xdr:ext cx="184731" cy="264560"/>
    <xdr:sp macro="" textlink="">
      <xdr:nvSpPr>
        <xdr:cNvPr id="2269" name="2 CuadroTexto"/>
        <xdr:cNvSpPr txBox="1"/>
      </xdr:nvSpPr>
      <xdr:spPr>
        <a:xfrm>
          <a:off x="3336925" y="8401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45</xdr:row>
      <xdr:rowOff>3175</xdr:rowOff>
    </xdr:from>
    <xdr:ext cx="184731" cy="264560"/>
    <xdr:sp macro="" textlink="">
      <xdr:nvSpPr>
        <xdr:cNvPr id="2270" name="2269 CuadroTexto"/>
        <xdr:cNvSpPr txBox="1"/>
      </xdr:nvSpPr>
      <xdr:spPr>
        <a:xfrm>
          <a:off x="3336925" y="8404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45</xdr:row>
      <xdr:rowOff>3175</xdr:rowOff>
    </xdr:from>
    <xdr:ext cx="184731" cy="264560"/>
    <xdr:sp macro="" textlink="">
      <xdr:nvSpPr>
        <xdr:cNvPr id="2271" name="1 CuadroTexto"/>
        <xdr:cNvSpPr txBox="1"/>
      </xdr:nvSpPr>
      <xdr:spPr>
        <a:xfrm>
          <a:off x="3336925" y="8404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45</xdr:row>
      <xdr:rowOff>0</xdr:rowOff>
    </xdr:from>
    <xdr:ext cx="184731" cy="264560"/>
    <xdr:sp macro="" textlink="">
      <xdr:nvSpPr>
        <xdr:cNvPr id="2272" name="1 CuadroTexto"/>
        <xdr:cNvSpPr txBox="1"/>
      </xdr:nvSpPr>
      <xdr:spPr>
        <a:xfrm>
          <a:off x="3336925" y="8401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45</xdr:row>
      <xdr:rowOff>0</xdr:rowOff>
    </xdr:from>
    <xdr:ext cx="184731" cy="264560"/>
    <xdr:sp macro="" textlink="">
      <xdr:nvSpPr>
        <xdr:cNvPr id="2273" name="2 CuadroTexto"/>
        <xdr:cNvSpPr txBox="1"/>
      </xdr:nvSpPr>
      <xdr:spPr>
        <a:xfrm>
          <a:off x="3336925" y="8401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45</xdr:row>
      <xdr:rowOff>3175</xdr:rowOff>
    </xdr:from>
    <xdr:ext cx="184731" cy="264560"/>
    <xdr:sp macro="" textlink="">
      <xdr:nvSpPr>
        <xdr:cNvPr id="2274" name="2273 CuadroTexto"/>
        <xdr:cNvSpPr txBox="1"/>
      </xdr:nvSpPr>
      <xdr:spPr>
        <a:xfrm>
          <a:off x="3336925" y="8404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45</xdr:row>
      <xdr:rowOff>3175</xdr:rowOff>
    </xdr:from>
    <xdr:ext cx="184731" cy="264560"/>
    <xdr:sp macro="" textlink="">
      <xdr:nvSpPr>
        <xdr:cNvPr id="2275" name="1 CuadroTexto"/>
        <xdr:cNvSpPr txBox="1"/>
      </xdr:nvSpPr>
      <xdr:spPr>
        <a:xfrm>
          <a:off x="3336925" y="8404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45</xdr:row>
      <xdr:rowOff>0</xdr:rowOff>
    </xdr:from>
    <xdr:ext cx="184731" cy="264560"/>
    <xdr:sp macro="" textlink="">
      <xdr:nvSpPr>
        <xdr:cNvPr id="2276" name="1 CuadroTexto"/>
        <xdr:cNvSpPr txBox="1"/>
      </xdr:nvSpPr>
      <xdr:spPr>
        <a:xfrm>
          <a:off x="3336925" y="8401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45</xdr:row>
      <xdr:rowOff>0</xdr:rowOff>
    </xdr:from>
    <xdr:ext cx="184731" cy="264560"/>
    <xdr:sp macro="" textlink="">
      <xdr:nvSpPr>
        <xdr:cNvPr id="2277" name="2 CuadroTexto"/>
        <xdr:cNvSpPr txBox="1"/>
      </xdr:nvSpPr>
      <xdr:spPr>
        <a:xfrm>
          <a:off x="3336925" y="8401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46</xdr:row>
      <xdr:rowOff>0</xdr:rowOff>
    </xdr:from>
    <xdr:ext cx="184731" cy="264560"/>
    <xdr:sp macro="" textlink="">
      <xdr:nvSpPr>
        <xdr:cNvPr id="2278" name="2277 CuadroTexto"/>
        <xdr:cNvSpPr txBox="1"/>
      </xdr:nvSpPr>
      <xdr:spPr>
        <a:xfrm>
          <a:off x="3336925" y="8604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46</xdr:row>
      <xdr:rowOff>0</xdr:rowOff>
    </xdr:from>
    <xdr:ext cx="184731" cy="264560"/>
    <xdr:sp macro="" textlink="">
      <xdr:nvSpPr>
        <xdr:cNvPr id="2279" name="1 CuadroTexto"/>
        <xdr:cNvSpPr txBox="1"/>
      </xdr:nvSpPr>
      <xdr:spPr>
        <a:xfrm>
          <a:off x="3336925" y="8604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46</xdr:row>
      <xdr:rowOff>0</xdr:rowOff>
    </xdr:from>
    <xdr:ext cx="184731" cy="264560"/>
    <xdr:sp macro="" textlink="">
      <xdr:nvSpPr>
        <xdr:cNvPr id="2280" name="1 CuadroTexto"/>
        <xdr:cNvSpPr txBox="1"/>
      </xdr:nvSpPr>
      <xdr:spPr>
        <a:xfrm>
          <a:off x="3336925" y="860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46</xdr:row>
      <xdr:rowOff>0</xdr:rowOff>
    </xdr:from>
    <xdr:ext cx="184731" cy="264560"/>
    <xdr:sp macro="" textlink="">
      <xdr:nvSpPr>
        <xdr:cNvPr id="2281" name="2 CuadroTexto"/>
        <xdr:cNvSpPr txBox="1"/>
      </xdr:nvSpPr>
      <xdr:spPr>
        <a:xfrm>
          <a:off x="3336925" y="860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46</xdr:row>
      <xdr:rowOff>0</xdr:rowOff>
    </xdr:from>
    <xdr:ext cx="184731" cy="264560"/>
    <xdr:sp macro="" textlink="">
      <xdr:nvSpPr>
        <xdr:cNvPr id="2282" name="2281 CuadroTexto"/>
        <xdr:cNvSpPr txBox="1"/>
      </xdr:nvSpPr>
      <xdr:spPr>
        <a:xfrm>
          <a:off x="3336925" y="8604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46</xdr:row>
      <xdr:rowOff>0</xdr:rowOff>
    </xdr:from>
    <xdr:ext cx="184731" cy="264560"/>
    <xdr:sp macro="" textlink="">
      <xdr:nvSpPr>
        <xdr:cNvPr id="2283" name="1 CuadroTexto"/>
        <xdr:cNvSpPr txBox="1"/>
      </xdr:nvSpPr>
      <xdr:spPr>
        <a:xfrm>
          <a:off x="3336925" y="8604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46</xdr:row>
      <xdr:rowOff>0</xdr:rowOff>
    </xdr:from>
    <xdr:ext cx="184731" cy="264560"/>
    <xdr:sp macro="" textlink="">
      <xdr:nvSpPr>
        <xdr:cNvPr id="2284" name="1 CuadroTexto"/>
        <xdr:cNvSpPr txBox="1"/>
      </xdr:nvSpPr>
      <xdr:spPr>
        <a:xfrm>
          <a:off x="3336925" y="860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46</xdr:row>
      <xdr:rowOff>0</xdr:rowOff>
    </xdr:from>
    <xdr:ext cx="184731" cy="264560"/>
    <xdr:sp macro="" textlink="">
      <xdr:nvSpPr>
        <xdr:cNvPr id="2285" name="2 CuadroTexto"/>
        <xdr:cNvSpPr txBox="1"/>
      </xdr:nvSpPr>
      <xdr:spPr>
        <a:xfrm>
          <a:off x="3336925" y="860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46</xdr:row>
      <xdr:rowOff>0</xdr:rowOff>
    </xdr:from>
    <xdr:ext cx="184731" cy="264560"/>
    <xdr:sp macro="" textlink="">
      <xdr:nvSpPr>
        <xdr:cNvPr id="2286" name="2285 CuadroTexto"/>
        <xdr:cNvSpPr txBox="1"/>
      </xdr:nvSpPr>
      <xdr:spPr>
        <a:xfrm>
          <a:off x="3336925" y="8604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46</xdr:row>
      <xdr:rowOff>0</xdr:rowOff>
    </xdr:from>
    <xdr:ext cx="184731" cy="264560"/>
    <xdr:sp macro="" textlink="">
      <xdr:nvSpPr>
        <xdr:cNvPr id="2287" name="1 CuadroTexto"/>
        <xdr:cNvSpPr txBox="1"/>
      </xdr:nvSpPr>
      <xdr:spPr>
        <a:xfrm>
          <a:off x="3336925" y="8604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46</xdr:row>
      <xdr:rowOff>0</xdr:rowOff>
    </xdr:from>
    <xdr:ext cx="184731" cy="264560"/>
    <xdr:sp macro="" textlink="">
      <xdr:nvSpPr>
        <xdr:cNvPr id="2288" name="1 CuadroTexto"/>
        <xdr:cNvSpPr txBox="1"/>
      </xdr:nvSpPr>
      <xdr:spPr>
        <a:xfrm>
          <a:off x="3336925" y="860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46</xdr:row>
      <xdr:rowOff>0</xdr:rowOff>
    </xdr:from>
    <xdr:ext cx="184731" cy="264560"/>
    <xdr:sp macro="" textlink="">
      <xdr:nvSpPr>
        <xdr:cNvPr id="2289" name="2 CuadroTexto"/>
        <xdr:cNvSpPr txBox="1"/>
      </xdr:nvSpPr>
      <xdr:spPr>
        <a:xfrm>
          <a:off x="3336925" y="860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46</xdr:row>
      <xdr:rowOff>0</xdr:rowOff>
    </xdr:from>
    <xdr:ext cx="184731" cy="264560"/>
    <xdr:sp macro="" textlink="">
      <xdr:nvSpPr>
        <xdr:cNvPr id="2290" name="2289 CuadroTexto"/>
        <xdr:cNvSpPr txBox="1"/>
      </xdr:nvSpPr>
      <xdr:spPr>
        <a:xfrm>
          <a:off x="3336925" y="8604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46</xdr:row>
      <xdr:rowOff>0</xdr:rowOff>
    </xdr:from>
    <xdr:ext cx="184731" cy="264560"/>
    <xdr:sp macro="" textlink="">
      <xdr:nvSpPr>
        <xdr:cNvPr id="2291" name="1 CuadroTexto"/>
        <xdr:cNvSpPr txBox="1"/>
      </xdr:nvSpPr>
      <xdr:spPr>
        <a:xfrm>
          <a:off x="3336925" y="8604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46</xdr:row>
      <xdr:rowOff>0</xdr:rowOff>
    </xdr:from>
    <xdr:ext cx="184731" cy="264560"/>
    <xdr:sp macro="" textlink="">
      <xdr:nvSpPr>
        <xdr:cNvPr id="2292" name="1 CuadroTexto"/>
        <xdr:cNvSpPr txBox="1"/>
      </xdr:nvSpPr>
      <xdr:spPr>
        <a:xfrm>
          <a:off x="3336925" y="860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46</xdr:row>
      <xdr:rowOff>0</xdr:rowOff>
    </xdr:from>
    <xdr:ext cx="184731" cy="264560"/>
    <xdr:sp macro="" textlink="">
      <xdr:nvSpPr>
        <xdr:cNvPr id="2293" name="2 CuadroTexto"/>
        <xdr:cNvSpPr txBox="1"/>
      </xdr:nvSpPr>
      <xdr:spPr>
        <a:xfrm>
          <a:off x="3336925" y="860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46</xdr:row>
      <xdr:rowOff>3175</xdr:rowOff>
    </xdr:from>
    <xdr:ext cx="184731" cy="264560"/>
    <xdr:sp macro="" textlink="">
      <xdr:nvSpPr>
        <xdr:cNvPr id="2294" name="2293 CuadroTexto"/>
        <xdr:cNvSpPr txBox="1"/>
      </xdr:nvSpPr>
      <xdr:spPr>
        <a:xfrm>
          <a:off x="3336925" y="880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46</xdr:row>
      <xdr:rowOff>3175</xdr:rowOff>
    </xdr:from>
    <xdr:ext cx="184731" cy="264560"/>
    <xdr:sp macro="" textlink="">
      <xdr:nvSpPr>
        <xdr:cNvPr id="2295" name="1 CuadroTexto"/>
        <xdr:cNvSpPr txBox="1"/>
      </xdr:nvSpPr>
      <xdr:spPr>
        <a:xfrm>
          <a:off x="3336925" y="880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46</xdr:row>
      <xdr:rowOff>0</xdr:rowOff>
    </xdr:from>
    <xdr:ext cx="184731" cy="264560"/>
    <xdr:sp macro="" textlink="">
      <xdr:nvSpPr>
        <xdr:cNvPr id="2296" name="1 CuadroTexto"/>
        <xdr:cNvSpPr txBox="1"/>
      </xdr:nvSpPr>
      <xdr:spPr>
        <a:xfrm>
          <a:off x="3336925" y="88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46</xdr:row>
      <xdr:rowOff>0</xdr:rowOff>
    </xdr:from>
    <xdr:ext cx="184731" cy="264560"/>
    <xdr:sp macro="" textlink="">
      <xdr:nvSpPr>
        <xdr:cNvPr id="2297" name="2 CuadroTexto"/>
        <xdr:cNvSpPr txBox="1"/>
      </xdr:nvSpPr>
      <xdr:spPr>
        <a:xfrm>
          <a:off x="3336925" y="88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46</xdr:row>
      <xdr:rowOff>3175</xdr:rowOff>
    </xdr:from>
    <xdr:ext cx="184731" cy="264560"/>
    <xdr:sp macro="" textlink="">
      <xdr:nvSpPr>
        <xdr:cNvPr id="2298" name="2297 CuadroTexto"/>
        <xdr:cNvSpPr txBox="1"/>
      </xdr:nvSpPr>
      <xdr:spPr>
        <a:xfrm>
          <a:off x="3336925" y="880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46</xdr:row>
      <xdr:rowOff>3175</xdr:rowOff>
    </xdr:from>
    <xdr:ext cx="184731" cy="264560"/>
    <xdr:sp macro="" textlink="">
      <xdr:nvSpPr>
        <xdr:cNvPr id="2299" name="1 CuadroTexto"/>
        <xdr:cNvSpPr txBox="1"/>
      </xdr:nvSpPr>
      <xdr:spPr>
        <a:xfrm>
          <a:off x="3336925" y="880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46</xdr:row>
      <xdr:rowOff>0</xdr:rowOff>
    </xdr:from>
    <xdr:ext cx="184731" cy="264560"/>
    <xdr:sp macro="" textlink="">
      <xdr:nvSpPr>
        <xdr:cNvPr id="2300" name="1 CuadroTexto"/>
        <xdr:cNvSpPr txBox="1"/>
      </xdr:nvSpPr>
      <xdr:spPr>
        <a:xfrm>
          <a:off x="3336925" y="88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46</xdr:row>
      <xdr:rowOff>0</xdr:rowOff>
    </xdr:from>
    <xdr:ext cx="184731" cy="264560"/>
    <xdr:sp macro="" textlink="">
      <xdr:nvSpPr>
        <xdr:cNvPr id="2301" name="2 CuadroTexto"/>
        <xdr:cNvSpPr txBox="1"/>
      </xdr:nvSpPr>
      <xdr:spPr>
        <a:xfrm>
          <a:off x="3336925" y="88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46</xdr:row>
      <xdr:rowOff>3175</xdr:rowOff>
    </xdr:from>
    <xdr:ext cx="184731" cy="264560"/>
    <xdr:sp macro="" textlink="">
      <xdr:nvSpPr>
        <xdr:cNvPr id="2302" name="2301 CuadroTexto"/>
        <xdr:cNvSpPr txBox="1"/>
      </xdr:nvSpPr>
      <xdr:spPr>
        <a:xfrm>
          <a:off x="3336925" y="880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46</xdr:row>
      <xdr:rowOff>3175</xdr:rowOff>
    </xdr:from>
    <xdr:ext cx="184731" cy="264560"/>
    <xdr:sp macro="" textlink="">
      <xdr:nvSpPr>
        <xdr:cNvPr id="2303" name="1 CuadroTexto"/>
        <xdr:cNvSpPr txBox="1"/>
      </xdr:nvSpPr>
      <xdr:spPr>
        <a:xfrm>
          <a:off x="3336925" y="880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46</xdr:row>
      <xdr:rowOff>0</xdr:rowOff>
    </xdr:from>
    <xdr:ext cx="184731" cy="264560"/>
    <xdr:sp macro="" textlink="">
      <xdr:nvSpPr>
        <xdr:cNvPr id="2304" name="1 CuadroTexto"/>
        <xdr:cNvSpPr txBox="1"/>
      </xdr:nvSpPr>
      <xdr:spPr>
        <a:xfrm>
          <a:off x="3336925" y="88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46</xdr:row>
      <xdr:rowOff>0</xdr:rowOff>
    </xdr:from>
    <xdr:ext cx="184731" cy="264560"/>
    <xdr:sp macro="" textlink="">
      <xdr:nvSpPr>
        <xdr:cNvPr id="2305" name="2 CuadroTexto"/>
        <xdr:cNvSpPr txBox="1"/>
      </xdr:nvSpPr>
      <xdr:spPr>
        <a:xfrm>
          <a:off x="3336925" y="88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46</xdr:row>
      <xdr:rowOff>3175</xdr:rowOff>
    </xdr:from>
    <xdr:ext cx="184731" cy="264560"/>
    <xdr:sp macro="" textlink="">
      <xdr:nvSpPr>
        <xdr:cNvPr id="2306" name="2305 CuadroTexto"/>
        <xdr:cNvSpPr txBox="1"/>
      </xdr:nvSpPr>
      <xdr:spPr>
        <a:xfrm>
          <a:off x="3336925" y="880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46</xdr:row>
      <xdr:rowOff>3175</xdr:rowOff>
    </xdr:from>
    <xdr:ext cx="184731" cy="264560"/>
    <xdr:sp macro="" textlink="">
      <xdr:nvSpPr>
        <xdr:cNvPr id="2307" name="1 CuadroTexto"/>
        <xdr:cNvSpPr txBox="1"/>
      </xdr:nvSpPr>
      <xdr:spPr>
        <a:xfrm>
          <a:off x="3336925" y="880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46</xdr:row>
      <xdr:rowOff>0</xdr:rowOff>
    </xdr:from>
    <xdr:ext cx="184731" cy="264560"/>
    <xdr:sp macro="" textlink="">
      <xdr:nvSpPr>
        <xdr:cNvPr id="2308" name="1 CuadroTexto"/>
        <xdr:cNvSpPr txBox="1"/>
      </xdr:nvSpPr>
      <xdr:spPr>
        <a:xfrm>
          <a:off x="3336925" y="88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46</xdr:row>
      <xdr:rowOff>0</xdr:rowOff>
    </xdr:from>
    <xdr:ext cx="184731" cy="264560"/>
    <xdr:sp macro="" textlink="">
      <xdr:nvSpPr>
        <xdr:cNvPr id="2309" name="2 CuadroTexto"/>
        <xdr:cNvSpPr txBox="1"/>
      </xdr:nvSpPr>
      <xdr:spPr>
        <a:xfrm>
          <a:off x="3336925" y="88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3175</xdr:rowOff>
    </xdr:from>
    <xdr:ext cx="184731" cy="264560"/>
    <xdr:sp macro="" textlink="">
      <xdr:nvSpPr>
        <xdr:cNvPr id="2310" name="2309 CuadroTexto"/>
        <xdr:cNvSpPr txBox="1"/>
      </xdr:nvSpPr>
      <xdr:spPr>
        <a:xfrm>
          <a:off x="3336925" y="900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3175</xdr:rowOff>
    </xdr:from>
    <xdr:ext cx="184731" cy="264560"/>
    <xdr:sp macro="" textlink="">
      <xdr:nvSpPr>
        <xdr:cNvPr id="2311" name="1 CuadroTexto"/>
        <xdr:cNvSpPr txBox="1"/>
      </xdr:nvSpPr>
      <xdr:spPr>
        <a:xfrm>
          <a:off x="3336925" y="900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312" name="1 CuadroTexto"/>
        <xdr:cNvSpPr txBox="1"/>
      </xdr:nvSpPr>
      <xdr:spPr>
        <a:xfrm>
          <a:off x="3336925" y="9001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313" name="2 CuadroTexto"/>
        <xdr:cNvSpPr txBox="1"/>
      </xdr:nvSpPr>
      <xdr:spPr>
        <a:xfrm>
          <a:off x="3336925" y="9001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3175</xdr:rowOff>
    </xdr:from>
    <xdr:ext cx="184731" cy="264560"/>
    <xdr:sp macro="" textlink="">
      <xdr:nvSpPr>
        <xdr:cNvPr id="2314" name="2313 CuadroTexto"/>
        <xdr:cNvSpPr txBox="1"/>
      </xdr:nvSpPr>
      <xdr:spPr>
        <a:xfrm>
          <a:off x="3336925" y="900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3175</xdr:rowOff>
    </xdr:from>
    <xdr:ext cx="184731" cy="264560"/>
    <xdr:sp macro="" textlink="">
      <xdr:nvSpPr>
        <xdr:cNvPr id="2315" name="1 CuadroTexto"/>
        <xdr:cNvSpPr txBox="1"/>
      </xdr:nvSpPr>
      <xdr:spPr>
        <a:xfrm>
          <a:off x="3336925" y="900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316" name="1 CuadroTexto"/>
        <xdr:cNvSpPr txBox="1"/>
      </xdr:nvSpPr>
      <xdr:spPr>
        <a:xfrm>
          <a:off x="3336925" y="9001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317" name="2 CuadroTexto"/>
        <xdr:cNvSpPr txBox="1"/>
      </xdr:nvSpPr>
      <xdr:spPr>
        <a:xfrm>
          <a:off x="3336925" y="9001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3175</xdr:rowOff>
    </xdr:from>
    <xdr:ext cx="184731" cy="264560"/>
    <xdr:sp macro="" textlink="">
      <xdr:nvSpPr>
        <xdr:cNvPr id="2318" name="2317 CuadroTexto"/>
        <xdr:cNvSpPr txBox="1"/>
      </xdr:nvSpPr>
      <xdr:spPr>
        <a:xfrm>
          <a:off x="3336925" y="900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3175</xdr:rowOff>
    </xdr:from>
    <xdr:ext cx="184731" cy="264560"/>
    <xdr:sp macro="" textlink="">
      <xdr:nvSpPr>
        <xdr:cNvPr id="2319" name="1 CuadroTexto"/>
        <xdr:cNvSpPr txBox="1"/>
      </xdr:nvSpPr>
      <xdr:spPr>
        <a:xfrm>
          <a:off x="3336925" y="900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320" name="1 CuadroTexto"/>
        <xdr:cNvSpPr txBox="1"/>
      </xdr:nvSpPr>
      <xdr:spPr>
        <a:xfrm>
          <a:off x="3336925" y="9001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321" name="2 CuadroTexto"/>
        <xdr:cNvSpPr txBox="1"/>
      </xdr:nvSpPr>
      <xdr:spPr>
        <a:xfrm>
          <a:off x="3336925" y="9001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3175</xdr:rowOff>
    </xdr:from>
    <xdr:ext cx="184731" cy="264560"/>
    <xdr:sp macro="" textlink="">
      <xdr:nvSpPr>
        <xdr:cNvPr id="2322" name="2321 CuadroTexto"/>
        <xdr:cNvSpPr txBox="1"/>
      </xdr:nvSpPr>
      <xdr:spPr>
        <a:xfrm>
          <a:off x="3336925" y="900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3175</xdr:rowOff>
    </xdr:from>
    <xdr:ext cx="184731" cy="264560"/>
    <xdr:sp macro="" textlink="">
      <xdr:nvSpPr>
        <xdr:cNvPr id="2323" name="1 CuadroTexto"/>
        <xdr:cNvSpPr txBox="1"/>
      </xdr:nvSpPr>
      <xdr:spPr>
        <a:xfrm>
          <a:off x="3336925" y="900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324" name="1 CuadroTexto"/>
        <xdr:cNvSpPr txBox="1"/>
      </xdr:nvSpPr>
      <xdr:spPr>
        <a:xfrm>
          <a:off x="3336925" y="9001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325" name="2 CuadroTexto"/>
        <xdr:cNvSpPr txBox="1"/>
      </xdr:nvSpPr>
      <xdr:spPr>
        <a:xfrm>
          <a:off x="3336925" y="9001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48</xdr:row>
      <xdr:rowOff>3175</xdr:rowOff>
    </xdr:from>
    <xdr:ext cx="184731" cy="264560"/>
    <xdr:sp macro="" textlink="">
      <xdr:nvSpPr>
        <xdr:cNvPr id="2326" name="2325 CuadroTexto"/>
        <xdr:cNvSpPr txBox="1"/>
      </xdr:nvSpPr>
      <xdr:spPr>
        <a:xfrm>
          <a:off x="3336925" y="9204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48</xdr:row>
      <xdr:rowOff>3175</xdr:rowOff>
    </xdr:from>
    <xdr:ext cx="184731" cy="264560"/>
    <xdr:sp macro="" textlink="">
      <xdr:nvSpPr>
        <xdr:cNvPr id="2327" name="1 CuadroTexto"/>
        <xdr:cNvSpPr txBox="1"/>
      </xdr:nvSpPr>
      <xdr:spPr>
        <a:xfrm>
          <a:off x="3336925" y="9204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48</xdr:row>
      <xdr:rowOff>0</xdr:rowOff>
    </xdr:from>
    <xdr:ext cx="184731" cy="264560"/>
    <xdr:sp macro="" textlink="">
      <xdr:nvSpPr>
        <xdr:cNvPr id="2328" name="1 CuadroTexto"/>
        <xdr:cNvSpPr txBox="1"/>
      </xdr:nvSpPr>
      <xdr:spPr>
        <a:xfrm>
          <a:off x="3336925" y="9201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48</xdr:row>
      <xdr:rowOff>0</xdr:rowOff>
    </xdr:from>
    <xdr:ext cx="184731" cy="264560"/>
    <xdr:sp macro="" textlink="">
      <xdr:nvSpPr>
        <xdr:cNvPr id="2329" name="2 CuadroTexto"/>
        <xdr:cNvSpPr txBox="1"/>
      </xdr:nvSpPr>
      <xdr:spPr>
        <a:xfrm>
          <a:off x="3336925" y="9201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48</xdr:row>
      <xdr:rowOff>3175</xdr:rowOff>
    </xdr:from>
    <xdr:ext cx="184731" cy="264560"/>
    <xdr:sp macro="" textlink="">
      <xdr:nvSpPr>
        <xdr:cNvPr id="2330" name="2329 CuadroTexto"/>
        <xdr:cNvSpPr txBox="1"/>
      </xdr:nvSpPr>
      <xdr:spPr>
        <a:xfrm>
          <a:off x="3336925" y="9204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48</xdr:row>
      <xdr:rowOff>3175</xdr:rowOff>
    </xdr:from>
    <xdr:ext cx="184731" cy="264560"/>
    <xdr:sp macro="" textlink="">
      <xdr:nvSpPr>
        <xdr:cNvPr id="2331" name="1 CuadroTexto"/>
        <xdr:cNvSpPr txBox="1"/>
      </xdr:nvSpPr>
      <xdr:spPr>
        <a:xfrm>
          <a:off x="3336925" y="9204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48</xdr:row>
      <xdr:rowOff>0</xdr:rowOff>
    </xdr:from>
    <xdr:ext cx="184731" cy="264560"/>
    <xdr:sp macro="" textlink="">
      <xdr:nvSpPr>
        <xdr:cNvPr id="2332" name="1 CuadroTexto"/>
        <xdr:cNvSpPr txBox="1"/>
      </xdr:nvSpPr>
      <xdr:spPr>
        <a:xfrm>
          <a:off x="3336925" y="9201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48</xdr:row>
      <xdr:rowOff>0</xdr:rowOff>
    </xdr:from>
    <xdr:ext cx="184731" cy="264560"/>
    <xdr:sp macro="" textlink="">
      <xdr:nvSpPr>
        <xdr:cNvPr id="2333" name="2 CuadroTexto"/>
        <xdr:cNvSpPr txBox="1"/>
      </xdr:nvSpPr>
      <xdr:spPr>
        <a:xfrm>
          <a:off x="3336925" y="9201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48</xdr:row>
      <xdr:rowOff>3175</xdr:rowOff>
    </xdr:from>
    <xdr:ext cx="184731" cy="264560"/>
    <xdr:sp macro="" textlink="">
      <xdr:nvSpPr>
        <xdr:cNvPr id="2334" name="2333 CuadroTexto"/>
        <xdr:cNvSpPr txBox="1"/>
      </xdr:nvSpPr>
      <xdr:spPr>
        <a:xfrm>
          <a:off x="3336925" y="9204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48</xdr:row>
      <xdr:rowOff>3175</xdr:rowOff>
    </xdr:from>
    <xdr:ext cx="184731" cy="264560"/>
    <xdr:sp macro="" textlink="">
      <xdr:nvSpPr>
        <xdr:cNvPr id="2335" name="1 CuadroTexto"/>
        <xdr:cNvSpPr txBox="1"/>
      </xdr:nvSpPr>
      <xdr:spPr>
        <a:xfrm>
          <a:off x="3336925" y="9204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48</xdr:row>
      <xdr:rowOff>0</xdr:rowOff>
    </xdr:from>
    <xdr:ext cx="184731" cy="264560"/>
    <xdr:sp macro="" textlink="">
      <xdr:nvSpPr>
        <xdr:cNvPr id="2336" name="1 CuadroTexto"/>
        <xdr:cNvSpPr txBox="1"/>
      </xdr:nvSpPr>
      <xdr:spPr>
        <a:xfrm>
          <a:off x="3336925" y="9201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48</xdr:row>
      <xdr:rowOff>0</xdr:rowOff>
    </xdr:from>
    <xdr:ext cx="184731" cy="264560"/>
    <xdr:sp macro="" textlink="">
      <xdr:nvSpPr>
        <xdr:cNvPr id="2337" name="2 CuadroTexto"/>
        <xdr:cNvSpPr txBox="1"/>
      </xdr:nvSpPr>
      <xdr:spPr>
        <a:xfrm>
          <a:off x="3336925" y="9201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48</xdr:row>
      <xdr:rowOff>3175</xdr:rowOff>
    </xdr:from>
    <xdr:ext cx="184731" cy="264560"/>
    <xdr:sp macro="" textlink="">
      <xdr:nvSpPr>
        <xdr:cNvPr id="2338" name="2337 CuadroTexto"/>
        <xdr:cNvSpPr txBox="1"/>
      </xdr:nvSpPr>
      <xdr:spPr>
        <a:xfrm>
          <a:off x="3336925" y="9204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48</xdr:row>
      <xdr:rowOff>3175</xdr:rowOff>
    </xdr:from>
    <xdr:ext cx="184731" cy="264560"/>
    <xdr:sp macro="" textlink="">
      <xdr:nvSpPr>
        <xdr:cNvPr id="2339" name="1 CuadroTexto"/>
        <xdr:cNvSpPr txBox="1"/>
      </xdr:nvSpPr>
      <xdr:spPr>
        <a:xfrm>
          <a:off x="3336925" y="9204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48</xdr:row>
      <xdr:rowOff>0</xdr:rowOff>
    </xdr:from>
    <xdr:ext cx="184731" cy="264560"/>
    <xdr:sp macro="" textlink="">
      <xdr:nvSpPr>
        <xdr:cNvPr id="2340" name="1 CuadroTexto"/>
        <xdr:cNvSpPr txBox="1"/>
      </xdr:nvSpPr>
      <xdr:spPr>
        <a:xfrm>
          <a:off x="3336925" y="9201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48</xdr:row>
      <xdr:rowOff>0</xdr:rowOff>
    </xdr:from>
    <xdr:ext cx="184731" cy="264560"/>
    <xdr:sp macro="" textlink="">
      <xdr:nvSpPr>
        <xdr:cNvPr id="2341" name="2 CuadroTexto"/>
        <xdr:cNvSpPr txBox="1"/>
      </xdr:nvSpPr>
      <xdr:spPr>
        <a:xfrm>
          <a:off x="3336925" y="9201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3175</xdr:rowOff>
    </xdr:from>
    <xdr:ext cx="184731" cy="264560"/>
    <xdr:sp macro="" textlink="">
      <xdr:nvSpPr>
        <xdr:cNvPr id="2342" name="2341 CuadroTexto"/>
        <xdr:cNvSpPr txBox="1"/>
      </xdr:nvSpPr>
      <xdr:spPr>
        <a:xfrm>
          <a:off x="3336925" y="9404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3175</xdr:rowOff>
    </xdr:from>
    <xdr:ext cx="184731" cy="264560"/>
    <xdr:sp macro="" textlink="">
      <xdr:nvSpPr>
        <xdr:cNvPr id="2343" name="1 CuadroTexto"/>
        <xdr:cNvSpPr txBox="1"/>
      </xdr:nvSpPr>
      <xdr:spPr>
        <a:xfrm>
          <a:off x="3336925" y="9404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2344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2345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3175</xdr:rowOff>
    </xdr:from>
    <xdr:ext cx="184731" cy="264560"/>
    <xdr:sp macro="" textlink="">
      <xdr:nvSpPr>
        <xdr:cNvPr id="2346" name="2345 CuadroTexto"/>
        <xdr:cNvSpPr txBox="1"/>
      </xdr:nvSpPr>
      <xdr:spPr>
        <a:xfrm>
          <a:off x="3336925" y="9404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3175</xdr:rowOff>
    </xdr:from>
    <xdr:ext cx="184731" cy="264560"/>
    <xdr:sp macro="" textlink="">
      <xdr:nvSpPr>
        <xdr:cNvPr id="2347" name="1 CuadroTexto"/>
        <xdr:cNvSpPr txBox="1"/>
      </xdr:nvSpPr>
      <xdr:spPr>
        <a:xfrm>
          <a:off x="3336925" y="9404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2348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49</xdr:row>
      <xdr:rowOff>0</xdr:rowOff>
    </xdr:from>
    <xdr:ext cx="184731" cy="264560"/>
    <xdr:sp macro="" textlink="">
      <xdr:nvSpPr>
        <xdr:cNvPr id="2349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7</xdr:col>
      <xdr:colOff>2298700</xdr:colOff>
      <xdr:row>43</xdr:row>
      <xdr:rowOff>0</xdr:rowOff>
    </xdr:from>
    <xdr:ext cx="184731" cy="264560"/>
    <xdr:sp macro="" textlink="">
      <xdr:nvSpPr>
        <xdr:cNvPr id="2350" name="2349 CuadroTexto"/>
        <xdr:cNvSpPr txBox="1"/>
      </xdr:nvSpPr>
      <xdr:spPr>
        <a:xfrm>
          <a:off x="10680700" y="80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7</xdr:col>
      <xdr:colOff>2298700</xdr:colOff>
      <xdr:row>43</xdr:row>
      <xdr:rowOff>0</xdr:rowOff>
    </xdr:from>
    <xdr:ext cx="184731" cy="264560"/>
    <xdr:sp macro="" textlink="">
      <xdr:nvSpPr>
        <xdr:cNvPr id="2351" name="1 CuadroTexto"/>
        <xdr:cNvSpPr txBox="1"/>
      </xdr:nvSpPr>
      <xdr:spPr>
        <a:xfrm>
          <a:off x="10680700" y="80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7</xdr:col>
      <xdr:colOff>2298700</xdr:colOff>
      <xdr:row>43</xdr:row>
      <xdr:rowOff>0</xdr:rowOff>
    </xdr:from>
    <xdr:ext cx="184731" cy="264560"/>
    <xdr:sp macro="" textlink="">
      <xdr:nvSpPr>
        <xdr:cNvPr id="2352" name="1 CuadroTexto"/>
        <xdr:cNvSpPr txBox="1"/>
      </xdr:nvSpPr>
      <xdr:spPr>
        <a:xfrm>
          <a:off x="10680700" y="80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7</xdr:col>
      <xdr:colOff>2298700</xdr:colOff>
      <xdr:row>43</xdr:row>
      <xdr:rowOff>0</xdr:rowOff>
    </xdr:from>
    <xdr:ext cx="184731" cy="264560"/>
    <xdr:sp macro="" textlink="">
      <xdr:nvSpPr>
        <xdr:cNvPr id="2353" name="2 CuadroTexto"/>
        <xdr:cNvSpPr txBox="1"/>
      </xdr:nvSpPr>
      <xdr:spPr>
        <a:xfrm>
          <a:off x="10680700" y="80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7</xdr:col>
      <xdr:colOff>2298700</xdr:colOff>
      <xdr:row>43</xdr:row>
      <xdr:rowOff>0</xdr:rowOff>
    </xdr:from>
    <xdr:ext cx="184731" cy="264560"/>
    <xdr:sp macro="" textlink="">
      <xdr:nvSpPr>
        <xdr:cNvPr id="2354" name="5 CuadroTexto"/>
        <xdr:cNvSpPr txBox="1"/>
      </xdr:nvSpPr>
      <xdr:spPr>
        <a:xfrm>
          <a:off x="10680700" y="80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7</xdr:col>
      <xdr:colOff>2298700</xdr:colOff>
      <xdr:row>43</xdr:row>
      <xdr:rowOff>0</xdr:rowOff>
    </xdr:from>
    <xdr:ext cx="184731" cy="264560"/>
    <xdr:sp macro="" textlink="">
      <xdr:nvSpPr>
        <xdr:cNvPr id="2355" name="5 CuadroTexto"/>
        <xdr:cNvSpPr txBox="1"/>
      </xdr:nvSpPr>
      <xdr:spPr>
        <a:xfrm>
          <a:off x="10680700" y="80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7</xdr:col>
      <xdr:colOff>2298700</xdr:colOff>
      <xdr:row>43</xdr:row>
      <xdr:rowOff>0</xdr:rowOff>
    </xdr:from>
    <xdr:ext cx="184731" cy="264560"/>
    <xdr:sp macro="" textlink="">
      <xdr:nvSpPr>
        <xdr:cNvPr id="2356" name="1 CuadroTexto"/>
        <xdr:cNvSpPr txBox="1"/>
      </xdr:nvSpPr>
      <xdr:spPr>
        <a:xfrm>
          <a:off x="10680700" y="80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7</xdr:col>
      <xdr:colOff>2298700</xdr:colOff>
      <xdr:row>43</xdr:row>
      <xdr:rowOff>0</xdr:rowOff>
    </xdr:from>
    <xdr:ext cx="184731" cy="264560"/>
    <xdr:sp macro="" textlink="">
      <xdr:nvSpPr>
        <xdr:cNvPr id="2357" name="1 CuadroTexto"/>
        <xdr:cNvSpPr txBox="1"/>
      </xdr:nvSpPr>
      <xdr:spPr>
        <a:xfrm>
          <a:off x="10680700" y="80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7</xdr:col>
      <xdr:colOff>2298700</xdr:colOff>
      <xdr:row>43</xdr:row>
      <xdr:rowOff>0</xdr:rowOff>
    </xdr:from>
    <xdr:ext cx="184731" cy="264560"/>
    <xdr:sp macro="" textlink="">
      <xdr:nvSpPr>
        <xdr:cNvPr id="2358" name="1 CuadroTexto"/>
        <xdr:cNvSpPr txBox="1"/>
      </xdr:nvSpPr>
      <xdr:spPr>
        <a:xfrm>
          <a:off x="10680700" y="80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7</xdr:col>
      <xdr:colOff>2298700</xdr:colOff>
      <xdr:row>43</xdr:row>
      <xdr:rowOff>0</xdr:rowOff>
    </xdr:from>
    <xdr:ext cx="184731" cy="264560"/>
    <xdr:sp macro="" textlink="">
      <xdr:nvSpPr>
        <xdr:cNvPr id="2359" name="2 CuadroTexto"/>
        <xdr:cNvSpPr txBox="1"/>
      </xdr:nvSpPr>
      <xdr:spPr>
        <a:xfrm>
          <a:off x="10680700" y="80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7</xdr:col>
      <xdr:colOff>2298700</xdr:colOff>
      <xdr:row>43</xdr:row>
      <xdr:rowOff>0</xdr:rowOff>
    </xdr:from>
    <xdr:ext cx="184731" cy="264560"/>
    <xdr:sp macro="" textlink="">
      <xdr:nvSpPr>
        <xdr:cNvPr id="2360" name="1 CuadroTexto"/>
        <xdr:cNvSpPr txBox="1"/>
      </xdr:nvSpPr>
      <xdr:spPr>
        <a:xfrm>
          <a:off x="10680700" y="80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7</xdr:col>
      <xdr:colOff>2298700</xdr:colOff>
      <xdr:row>43</xdr:row>
      <xdr:rowOff>0</xdr:rowOff>
    </xdr:from>
    <xdr:ext cx="184731" cy="264560"/>
    <xdr:sp macro="" textlink="">
      <xdr:nvSpPr>
        <xdr:cNvPr id="2361" name="1 CuadroTexto"/>
        <xdr:cNvSpPr txBox="1"/>
      </xdr:nvSpPr>
      <xdr:spPr>
        <a:xfrm>
          <a:off x="10680700" y="80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7</xdr:col>
      <xdr:colOff>2298700</xdr:colOff>
      <xdr:row>43</xdr:row>
      <xdr:rowOff>0</xdr:rowOff>
    </xdr:from>
    <xdr:ext cx="184731" cy="264560"/>
    <xdr:sp macro="" textlink="">
      <xdr:nvSpPr>
        <xdr:cNvPr id="2362" name="1 CuadroTexto"/>
        <xdr:cNvSpPr txBox="1"/>
      </xdr:nvSpPr>
      <xdr:spPr>
        <a:xfrm>
          <a:off x="10680700" y="80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7</xdr:col>
      <xdr:colOff>2298700</xdr:colOff>
      <xdr:row>43</xdr:row>
      <xdr:rowOff>0</xdr:rowOff>
    </xdr:from>
    <xdr:ext cx="184731" cy="264560"/>
    <xdr:sp macro="" textlink="">
      <xdr:nvSpPr>
        <xdr:cNvPr id="2363" name="2 CuadroTexto"/>
        <xdr:cNvSpPr txBox="1"/>
      </xdr:nvSpPr>
      <xdr:spPr>
        <a:xfrm>
          <a:off x="10680700" y="80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7</xdr:col>
      <xdr:colOff>2298700</xdr:colOff>
      <xdr:row>43</xdr:row>
      <xdr:rowOff>0</xdr:rowOff>
    </xdr:from>
    <xdr:ext cx="184731" cy="264560"/>
    <xdr:sp macro="" textlink="">
      <xdr:nvSpPr>
        <xdr:cNvPr id="2364" name="1 CuadroTexto"/>
        <xdr:cNvSpPr txBox="1"/>
      </xdr:nvSpPr>
      <xdr:spPr>
        <a:xfrm>
          <a:off x="10680700" y="80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7</xdr:col>
      <xdr:colOff>2298700</xdr:colOff>
      <xdr:row>43</xdr:row>
      <xdr:rowOff>0</xdr:rowOff>
    </xdr:from>
    <xdr:ext cx="184731" cy="264560"/>
    <xdr:sp macro="" textlink="">
      <xdr:nvSpPr>
        <xdr:cNvPr id="2365" name="1 CuadroTexto"/>
        <xdr:cNvSpPr txBox="1"/>
      </xdr:nvSpPr>
      <xdr:spPr>
        <a:xfrm>
          <a:off x="10680700" y="80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7</xdr:col>
      <xdr:colOff>2298700</xdr:colOff>
      <xdr:row>43</xdr:row>
      <xdr:rowOff>0</xdr:rowOff>
    </xdr:from>
    <xdr:ext cx="184731" cy="264560"/>
    <xdr:sp macro="" textlink="">
      <xdr:nvSpPr>
        <xdr:cNvPr id="2366" name="1 CuadroTexto"/>
        <xdr:cNvSpPr txBox="1"/>
      </xdr:nvSpPr>
      <xdr:spPr>
        <a:xfrm>
          <a:off x="10680700" y="80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7</xdr:col>
      <xdr:colOff>2298700</xdr:colOff>
      <xdr:row>43</xdr:row>
      <xdr:rowOff>0</xdr:rowOff>
    </xdr:from>
    <xdr:ext cx="184731" cy="264560"/>
    <xdr:sp macro="" textlink="">
      <xdr:nvSpPr>
        <xdr:cNvPr id="2367" name="2 CuadroTexto"/>
        <xdr:cNvSpPr txBox="1"/>
      </xdr:nvSpPr>
      <xdr:spPr>
        <a:xfrm>
          <a:off x="10680700" y="80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7</xdr:col>
      <xdr:colOff>2298700</xdr:colOff>
      <xdr:row>43</xdr:row>
      <xdr:rowOff>0</xdr:rowOff>
    </xdr:from>
    <xdr:ext cx="184731" cy="264560"/>
    <xdr:sp macro="" textlink="">
      <xdr:nvSpPr>
        <xdr:cNvPr id="2368" name="5 CuadroTexto"/>
        <xdr:cNvSpPr txBox="1"/>
      </xdr:nvSpPr>
      <xdr:spPr>
        <a:xfrm>
          <a:off x="10680700" y="80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7</xdr:col>
      <xdr:colOff>2298700</xdr:colOff>
      <xdr:row>43</xdr:row>
      <xdr:rowOff>0</xdr:rowOff>
    </xdr:from>
    <xdr:ext cx="184731" cy="264560"/>
    <xdr:sp macro="" textlink="">
      <xdr:nvSpPr>
        <xdr:cNvPr id="2369" name="5 CuadroTexto"/>
        <xdr:cNvSpPr txBox="1"/>
      </xdr:nvSpPr>
      <xdr:spPr>
        <a:xfrm>
          <a:off x="10680700" y="80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7</xdr:col>
      <xdr:colOff>2298700</xdr:colOff>
      <xdr:row>43</xdr:row>
      <xdr:rowOff>0</xdr:rowOff>
    </xdr:from>
    <xdr:ext cx="184731" cy="264560"/>
    <xdr:sp macro="" textlink="">
      <xdr:nvSpPr>
        <xdr:cNvPr id="2370" name="2369 CuadroTexto"/>
        <xdr:cNvSpPr txBox="1"/>
      </xdr:nvSpPr>
      <xdr:spPr>
        <a:xfrm>
          <a:off x="10680700" y="80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7</xdr:col>
      <xdr:colOff>2298700</xdr:colOff>
      <xdr:row>43</xdr:row>
      <xdr:rowOff>0</xdr:rowOff>
    </xdr:from>
    <xdr:ext cx="184731" cy="264560"/>
    <xdr:sp macro="" textlink="">
      <xdr:nvSpPr>
        <xdr:cNvPr id="2371" name="1 CuadroTexto"/>
        <xdr:cNvSpPr txBox="1"/>
      </xdr:nvSpPr>
      <xdr:spPr>
        <a:xfrm>
          <a:off x="10680700" y="80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7</xdr:col>
      <xdr:colOff>2298700</xdr:colOff>
      <xdr:row>43</xdr:row>
      <xdr:rowOff>0</xdr:rowOff>
    </xdr:from>
    <xdr:ext cx="184731" cy="264560"/>
    <xdr:sp macro="" textlink="">
      <xdr:nvSpPr>
        <xdr:cNvPr id="2372" name="1 CuadroTexto"/>
        <xdr:cNvSpPr txBox="1"/>
      </xdr:nvSpPr>
      <xdr:spPr>
        <a:xfrm>
          <a:off x="10680700" y="80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7</xdr:col>
      <xdr:colOff>2298700</xdr:colOff>
      <xdr:row>43</xdr:row>
      <xdr:rowOff>0</xdr:rowOff>
    </xdr:from>
    <xdr:ext cx="184731" cy="264560"/>
    <xdr:sp macro="" textlink="">
      <xdr:nvSpPr>
        <xdr:cNvPr id="2373" name="2 CuadroTexto"/>
        <xdr:cNvSpPr txBox="1"/>
      </xdr:nvSpPr>
      <xdr:spPr>
        <a:xfrm>
          <a:off x="10680700" y="80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7</xdr:col>
      <xdr:colOff>2298700</xdr:colOff>
      <xdr:row>43</xdr:row>
      <xdr:rowOff>0</xdr:rowOff>
    </xdr:from>
    <xdr:ext cx="184731" cy="264560"/>
    <xdr:sp macro="" textlink="">
      <xdr:nvSpPr>
        <xdr:cNvPr id="2374" name="2373 CuadroTexto"/>
        <xdr:cNvSpPr txBox="1"/>
      </xdr:nvSpPr>
      <xdr:spPr>
        <a:xfrm>
          <a:off x="10680700" y="80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7</xdr:col>
      <xdr:colOff>2298700</xdr:colOff>
      <xdr:row>43</xdr:row>
      <xdr:rowOff>0</xdr:rowOff>
    </xdr:from>
    <xdr:ext cx="184731" cy="264560"/>
    <xdr:sp macro="" textlink="">
      <xdr:nvSpPr>
        <xdr:cNvPr id="2375" name="1 CuadroTexto"/>
        <xdr:cNvSpPr txBox="1"/>
      </xdr:nvSpPr>
      <xdr:spPr>
        <a:xfrm>
          <a:off x="10680700" y="80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7</xdr:col>
      <xdr:colOff>2298700</xdr:colOff>
      <xdr:row>43</xdr:row>
      <xdr:rowOff>0</xdr:rowOff>
    </xdr:from>
    <xdr:ext cx="184731" cy="264560"/>
    <xdr:sp macro="" textlink="">
      <xdr:nvSpPr>
        <xdr:cNvPr id="2376" name="1 CuadroTexto"/>
        <xdr:cNvSpPr txBox="1"/>
      </xdr:nvSpPr>
      <xdr:spPr>
        <a:xfrm>
          <a:off x="10680700" y="80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7</xdr:col>
      <xdr:colOff>2298700</xdr:colOff>
      <xdr:row>43</xdr:row>
      <xdr:rowOff>0</xdr:rowOff>
    </xdr:from>
    <xdr:ext cx="184731" cy="264560"/>
    <xdr:sp macro="" textlink="">
      <xdr:nvSpPr>
        <xdr:cNvPr id="2377" name="2 CuadroTexto"/>
        <xdr:cNvSpPr txBox="1"/>
      </xdr:nvSpPr>
      <xdr:spPr>
        <a:xfrm>
          <a:off x="10680700" y="80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7</xdr:col>
      <xdr:colOff>2298700</xdr:colOff>
      <xdr:row>43</xdr:row>
      <xdr:rowOff>0</xdr:rowOff>
    </xdr:from>
    <xdr:ext cx="184731" cy="264560"/>
    <xdr:sp macro="" textlink="">
      <xdr:nvSpPr>
        <xdr:cNvPr id="2378" name="1 CuadroTexto"/>
        <xdr:cNvSpPr txBox="1"/>
      </xdr:nvSpPr>
      <xdr:spPr>
        <a:xfrm>
          <a:off x="10680700" y="80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7</xdr:col>
      <xdr:colOff>2298700</xdr:colOff>
      <xdr:row>43</xdr:row>
      <xdr:rowOff>0</xdr:rowOff>
    </xdr:from>
    <xdr:ext cx="184731" cy="264560"/>
    <xdr:sp macro="" textlink="">
      <xdr:nvSpPr>
        <xdr:cNvPr id="2379" name="1 CuadroTexto"/>
        <xdr:cNvSpPr txBox="1"/>
      </xdr:nvSpPr>
      <xdr:spPr>
        <a:xfrm>
          <a:off x="10680700" y="80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7</xdr:col>
      <xdr:colOff>2298700</xdr:colOff>
      <xdr:row>43</xdr:row>
      <xdr:rowOff>0</xdr:rowOff>
    </xdr:from>
    <xdr:ext cx="184731" cy="264560"/>
    <xdr:sp macro="" textlink="">
      <xdr:nvSpPr>
        <xdr:cNvPr id="2380" name="1 CuadroTexto"/>
        <xdr:cNvSpPr txBox="1"/>
      </xdr:nvSpPr>
      <xdr:spPr>
        <a:xfrm>
          <a:off x="10680700" y="80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7</xdr:col>
      <xdr:colOff>2298700</xdr:colOff>
      <xdr:row>46</xdr:row>
      <xdr:rowOff>0</xdr:rowOff>
    </xdr:from>
    <xdr:ext cx="184731" cy="264560"/>
    <xdr:sp macro="" textlink="">
      <xdr:nvSpPr>
        <xdr:cNvPr id="2381" name="2380 CuadroTexto"/>
        <xdr:cNvSpPr txBox="1"/>
      </xdr:nvSpPr>
      <xdr:spPr>
        <a:xfrm>
          <a:off x="10680700" y="88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7</xdr:col>
      <xdr:colOff>2298700</xdr:colOff>
      <xdr:row>46</xdr:row>
      <xdr:rowOff>0</xdr:rowOff>
    </xdr:from>
    <xdr:ext cx="184731" cy="264560"/>
    <xdr:sp macro="" textlink="">
      <xdr:nvSpPr>
        <xdr:cNvPr id="2382" name="1 CuadroTexto"/>
        <xdr:cNvSpPr txBox="1"/>
      </xdr:nvSpPr>
      <xdr:spPr>
        <a:xfrm>
          <a:off x="10680700" y="88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7</xdr:col>
      <xdr:colOff>2298700</xdr:colOff>
      <xdr:row>46</xdr:row>
      <xdr:rowOff>0</xdr:rowOff>
    </xdr:from>
    <xdr:ext cx="184731" cy="264560"/>
    <xdr:sp macro="" textlink="">
      <xdr:nvSpPr>
        <xdr:cNvPr id="2383" name="1 CuadroTexto"/>
        <xdr:cNvSpPr txBox="1"/>
      </xdr:nvSpPr>
      <xdr:spPr>
        <a:xfrm>
          <a:off x="10680700" y="88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7</xdr:col>
      <xdr:colOff>2298700</xdr:colOff>
      <xdr:row>46</xdr:row>
      <xdr:rowOff>0</xdr:rowOff>
    </xdr:from>
    <xdr:ext cx="184731" cy="264560"/>
    <xdr:sp macro="" textlink="">
      <xdr:nvSpPr>
        <xdr:cNvPr id="2384" name="2 CuadroTexto"/>
        <xdr:cNvSpPr txBox="1"/>
      </xdr:nvSpPr>
      <xdr:spPr>
        <a:xfrm>
          <a:off x="10680700" y="88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7</xdr:col>
      <xdr:colOff>2298700</xdr:colOff>
      <xdr:row>46</xdr:row>
      <xdr:rowOff>0</xdr:rowOff>
    </xdr:from>
    <xdr:ext cx="184731" cy="264560"/>
    <xdr:sp macro="" textlink="">
      <xdr:nvSpPr>
        <xdr:cNvPr id="2385" name="5 CuadroTexto"/>
        <xdr:cNvSpPr txBox="1"/>
      </xdr:nvSpPr>
      <xdr:spPr>
        <a:xfrm>
          <a:off x="10680700" y="88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7</xdr:col>
      <xdr:colOff>2298700</xdr:colOff>
      <xdr:row>46</xdr:row>
      <xdr:rowOff>0</xdr:rowOff>
    </xdr:from>
    <xdr:ext cx="184731" cy="264560"/>
    <xdr:sp macro="" textlink="">
      <xdr:nvSpPr>
        <xdr:cNvPr id="2386" name="5 CuadroTexto"/>
        <xdr:cNvSpPr txBox="1"/>
      </xdr:nvSpPr>
      <xdr:spPr>
        <a:xfrm>
          <a:off x="10680700" y="88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7</xdr:col>
      <xdr:colOff>2298700</xdr:colOff>
      <xdr:row>46</xdr:row>
      <xdr:rowOff>0</xdr:rowOff>
    </xdr:from>
    <xdr:ext cx="184731" cy="264560"/>
    <xdr:sp macro="" textlink="">
      <xdr:nvSpPr>
        <xdr:cNvPr id="2387" name="1 CuadroTexto"/>
        <xdr:cNvSpPr txBox="1"/>
      </xdr:nvSpPr>
      <xdr:spPr>
        <a:xfrm>
          <a:off x="10680700" y="88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7</xdr:col>
      <xdr:colOff>2298700</xdr:colOff>
      <xdr:row>46</xdr:row>
      <xdr:rowOff>0</xdr:rowOff>
    </xdr:from>
    <xdr:ext cx="184731" cy="264560"/>
    <xdr:sp macro="" textlink="">
      <xdr:nvSpPr>
        <xdr:cNvPr id="2388" name="1 CuadroTexto"/>
        <xdr:cNvSpPr txBox="1"/>
      </xdr:nvSpPr>
      <xdr:spPr>
        <a:xfrm>
          <a:off x="10680700" y="88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7</xdr:col>
      <xdr:colOff>2298700</xdr:colOff>
      <xdr:row>46</xdr:row>
      <xdr:rowOff>0</xdr:rowOff>
    </xdr:from>
    <xdr:ext cx="184731" cy="264560"/>
    <xdr:sp macro="" textlink="">
      <xdr:nvSpPr>
        <xdr:cNvPr id="2389" name="1 CuadroTexto"/>
        <xdr:cNvSpPr txBox="1"/>
      </xdr:nvSpPr>
      <xdr:spPr>
        <a:xfrm>
          <a:off x="10680700" y="88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7</xdr:col>
      <xdr:colOff>2298700</xdr:colOff>
      <xdr:row>46</xdr:row>
      <xdr:rowOff>0</xdr:rowOff>
    </xdr:from>
    <xdr:ext cx="184731" cy="264560"/>
    <xdr:sp macro="" textlink="">
      <xdr:nvSpPr>
        <xdr:cNvPr id="2390" name="2 CuadroTexto"/>
        <xdr:cNvSpPr txBox="1"/>
      </xdr:nvSpPr>
      <xdr:spPr>
        <a:xfrm>
          <a:off x="10680700" y="88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7</xdr:col>
      <xdr:colOff>2298700</xdr:colOff>
      <xdr:row>46</xdr:row>
      <xdr:rowOff>0</xdr:rowOff>
    </xdr:from>
    <xdr:ext cx="184731" cy="264560"/>
    <xdr:sp macro="" textlink="">
      <xdr:nvSpPr>
        <xdr:cNvPr id="2391" name="1 CuadroTexto"/>
        <xdr:cNvSpPr txBox="1"/>
      </xdr:nvSpPr>
      <xdr:spPr>
        <a:xfrm>
          <a:off x="10680700" y="88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7</xdr:col>
      <xdr:colOff>2298700</xdr:colOff>
      <xdr:row>46</xdr:row>
      <xdr:rowOff>0</xdr:rowOff>
    </xdr:from>
    <xdr:ext cx="184731" cy="264560"/>
    <xdr:sp macro="" textlink="">
      <xdr:nvSpPr>
        <xdr:cNvPr id="2392" name="1 CuadroTexto"/>
        <xdr:cNvSpPr txBox="1"/>
      </xdr:nvSpPr>
      <xdr:spPr>
        <a:xfrm>
          <a:off x="10680700" y="88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7</xdr:col>
      <xdr:colOff>2298700</xdr:colOff>
      <xdr:row>46</xdr:row>
      <xdr:rowOff>0</xdr:rowOff>
    </xdr:from>
    <xdr:ext cx="184731" cy="264560"/>
    <xdr:sp macro="" textlink="">
      <xdr:nvSpPr>
        <xdr:cNvPr id="2393" name="1 CuadroTexto"/>
        <xdr:cNvSpPr txBox="1"/>
      </xdr:nvSpPr>
      <xdr:spPr>
        <a:xfrm>
          <a:off x="10680700" y="88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7</xdr:col>
      <xdr:colOff>2298700</xdr:colOff>
      <xdr:row>46</xdr:row>
      <xdr:rowOff>0</xdr:rowOff>
    </xdr:from>
    <xdr:ext cx="184731" cy="264560"/>
    <xdr:sp macro="" textlink="">
      <xdr:nvSpPr>
        <xdr:cNvPr id="2394" name="2 CuadroTexto"/>
        <xdr:cNvSpPr txBox="1"/>
      </xdr:nvSpPr>
      <xdr:spPr>
        <a:xfrm>
          <a:off x="10680700" y="88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7</xdr:col>
      <xdr:colOff>2298700</xdr:colOff>
      <xdr:row>46</xdr:row>
      <xdr:rowOff>0</xdr:rowOff>
    </xdr:from>
    <xdr:ext cx="184731" cy="264560"/>
    <xdr:sp macro="" textlink="">
      <xdr:nvSpPr>
        <xdr:cNvPr id="2395" name="1 CuadroTexto"/>
        <xdr:cNvSpPr txBox="1"/>
      </xdr:nvSpPr>
      <xdr:spPr>
        <a:xfrm>
          <a:off x="10680700" y="88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7</xdr:col>
      <xdr:colOff>2298700</xdr:colOff>
      <xdr:row>46</xdr:row>
      <xdr:rowOff>0</xdr:rowOff>
    </xdr:from>
    <xdr:ext cx="184731" cy="264560"/>
    <xdr:sp macro="" textlink="">
      <xdr:nvSpPr>
        <xdr:cNvPr id="2396" name="1 CuadroTexto"/>
        <xdr:cNvSpPr txBox="1"/>
      </xdr:nvSpPr>
      <xdr:spPr>
        <a:xfrm>
          <a:off x="10680700" y="88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7</xdr:col>
      <xdr:colOff>2298700</xdr:colOff>
      <xdr:row>46</xdr:row>
      <xdr:rowOff>0</xdr:rowOff>
    </xdr:from>
    <xdr:ext cx="184731" cy="264560"/>
    <xdr:sp macro="" textlink="">
      <xdr:nvSpPr>
        <xdr:cNvPr id="2397" name="1 CuadroTexto"/>
        <xdr:cNvSpPr txBox="1"/>
      </xdr:nvSpPr>
      <xdr:spPr>
        <a:xfrm>
          <a:off x="10680700" y="88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7</xdr:col>
      <xdr:colOff>2298700</xdr:colOff>
      <xdr:row>46</xdr:row>
      <xdr:rowOff>0</xdr:rowOff>
    </xdr:from>
    <xdr:ext cx="184731" cy="264560"/>
    <xdr:sp macro="" textlink="">
      <xdr:nvSpPr>
        <xdr:cNvPr id="2398" name="2 CuadroTexto"/>
        <xdr:cNvSpPr txBox="1"/>
      </xdr:nvSpPr>
      <xdr:spPr>
        <a:xfrm>
          <a:off x="10680700" y="88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7</xdr:col>
      <xdr:colOff>2298700</xdr:colOff>
      <xdr:row>46</xdr:row>
      <xdr:rowOff>0</xdr:rowOff>
    </xdr:from>
    <xdr:ext cx="184731" cy="264560"/>
    <xdr:sp macro="" textlink="">
      <xdr:nvSpPr>
        <xdr:cNvPr id="2399" name="5 CuadroTexto"/>
        <xdr:cNvSpPr txBox="1"/>
      </xdr:nvSpPr>
      <xdr:spPr>
        <a:xfrm>
          <a:off x="10680700" y="88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7</xdr:col>
      <xdr:colOff>2298700</xdr:colOff>
      <xdr:row>46</xdr:row>
      <xdr:rowOff>0</xdr:rowOff>
    </xdr:from>
    <xdr:ext cx="184731" cy="264560"/>
    <xdr:sp macro="" textlink="">
      <xdr:nvSpPr>
        <xdr:cNvPr id="2400" name="5 CuadroTexto"/>
        <xdr:cNvSpPr txBox="1"/>
      </xdr:nvSpPr>
      <xdr:spPr>
        <a:xfrm>
          <a:off x="10680700" y="88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7</xdr:col>
      <xdr:colOff>2298700</xdr:colOff>
      <xdr:row>46</xdr:row>
      <xdr:rowOff>0</xdr:rowOff>
    </xdr:from>
    <xdr:ext cx="184731" cy="264560"/>
    <xdr:sp macro="" textlink="">
      <xdr:nvSpPr>
        <xdr:cNvPr id="2401" name="2400 CuadroTexto"/>
        <xdr:cNvSpPr txBox="1"/>
      </xdr:nvSpPr>
      <xdr:spPr>
        <a:xfrm>
          <a:off x="10680700" y="88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7</xdr:col>
      <xdr:colOff>2298700</xdr:colOff>
      <xdr:row>46</xdr:row>
      <xdr:rowOff>0</xdr:rowOff>
    </xdr:from>
    <xdr:ext cx="184731" cy="264560"/>
    <xdr:sp macro="" textlink="">
      <xdr:nvSpPr>
        <xdr:cNvPr id="2402" name="1 CuadroTexto"/>
        <xdr:cNvSpPr txBox="1"/>
      </xdr:nvSpPr>
      <xdr:spPr>
        <a:xfrm>
          <a:off x="10680700" y="88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7</xdr:col>
      <xdr:colOff>2298700</xdr:colOff>
      <xdr:row>46</xdr:row>
      <xdr:rowOff>0</xdr:rowOff>
    </xdr:from>
    <xdr:ext cx="184731" cy="264560"/>
    <xdr:sp macro="" textlink="">
      <xdr:nvSpPr>
        <xdr:cNvPr id="2403" name="1 CuadroTexto"/>
        <xdr:cNvSpPr txBox="1"/>
      </xdr:nvSpPr>
      <xdr:spPr>
        <a:xfrm>
          <a:off x="10680700" y="88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7</xdr:col>
      <xdr:colOff>2298700</xdr:colOff>
      <xdr:row>46</xdr:row>
      <xdr:rowOff>0</xdr:rowOff>
    </xdr:from>
    <xdr:ext cx="184731" cy="264560"/>
    <xdr:sp macro="" textlink="">
      <xdr:nvSpPr>
        <xdr:cNvPr id="2404" name="2 CuadroTexto"/>
        <xdr:cNvSpPr txBox="1"/>
      </xdr:nvSpPr>
      <xdr:spPr>
        <a:xfrm>
          <a:off x="10680700" y="88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7</xdr:col>
      <xdr:colOff>2298700</xdr:colOff>
      <xdr:row>46</xdr:row>
      <xdr:rowOff>0</xdr:rowOff>
    </xdr:from>
    <xdr:ext cx="184731" cy="264560"/>
    <xdr:sp macro="" textlink="">
      <xdr:nvSpPr>
        <xdr:cNvPr id="2405" name="2404 CuadroTexto"/>
        <xdr:cNvSpPr txBox="1"/>
      </xdr:nvSpPr>
      <xdr:spPr>
        <a:xfrm>
          <a:off x="10680700" y="88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7</xdr:col>
      <xdr:colOff>2298700</xdr:colOff>
      <xdr:row>46</xdr:row>
      <xdr:rowOff>0</xdr:rowOff>
    </xdr:from>
    <xdr:ext cx="184731" cy="264560"/>
    <xdr:sp macro="" textlink="">
      <xdr:nvSpPr>
        <xdr:cNvPr id="2406" name="1 CuadroTexto"/>
        <xdr:cNvSpPr txBox="1"/>
      </xdr:nvSpPr>
      <xdr:spPr>
        <a:xfrm>
          <a:off x="10680700" y="88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7</xdr:col>
      <xdr:colOff>2298700</xdr:colOff>
      <xdr:row>46</xdr:row>
      <xdr:rowOff>0</xdr:rowOff>
    </xdr:from>
    <xdr:ext cx="184731" cy="264560"/>
    <xdr:sp macro="" textlink="">
      <xdr:nvSpPr>
        <xdr:cNvPr id="2407" name="1 CuadroTexto"/>
        <xdr:cNvSpPr txBox="1"/>
      </xdr:nvSpPr>
      <xdr:spPr>
        <a:xfrm>
          <a:off x="10680700" y="88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7</xdr:col>
      <xdr:colOff>2298700</xdr:colOff>
      <xdr:row>46</xdr:row>
      <xdr:rowOff>0</xdr:rowOff>
    </xdr:from>
    <xdr:ext cx="184731" cy="264560"/>
    <xdr:sp macro="" textlink="">
      <xdr:nvSpPr>
        <xdr:cNvPr id="2408" name="2 CuadroTexto"/>
        <xdr:cNvSpPr txBox="1"/>
      </xdr:nvSpPr>
      <xdr:spPr>
        <a:xfrm>
          <a:off x="10680700" y="88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7</xdr:col>
      <xdr:colOff>2298700</xdr:colOff>
      <xdr:row>46</xdr:row>
      <xdr:rowOff>0</xdr:rowOff>
    </xdr:from>
    <xdr:ext cx="184731" cy="264560"/>
    <xdr:sp macro="" textlink="">
      <xdr:nvSpPr>
        <xdr:cNvPr id="2409" name="1 CuadroTexto"/>
        <xdr:cNvSpPr txBox="1"/>
      </xdr:nvSpPr>
      <xdr:spPr>
        <a:xfrm>
          <a:off x="10680700" y="88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7</xdr:col>
      <xdr:colOff>2298700</xdr:colOff>
      <xdr:row>46</xdr:row>
      <xdr:rowOff>0</xdr:rowOff>
    </xdr:from>
    <xdr:ext cx="184731" cy="264560"/>
    <xdr:sp macro="" textlink="">
      <xdr:nvSpPr>
        <xdr:cNvPr id="2410" name="1 CuadroTexto"/>
        <xdr:cNvSpPr txBox="1"/>
      </xdr:nvSpPr>
      <xdr:spPr>
        <a:xfrm>
          <a:off x="10680700" y="88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7</xdr:col>
      <xdr:colOff>2298700</xdr:colOff>
      <xdr:row>46</xdr:row>
      <xdr:rowOff>0</xdr:rowOff>
    </xdr:from>
    <xdr:ext cx="184731" cy="264560"/>
    <xdr:sp macro="" textlink="">
      <xdr:nvSpPr>
        <xdr:cNvPr id="2411" name="1 CuadroTexto"/>
        <xdr:cNvSpPr txBox="1"/>
      </xdr:nvSpPr>
      <xdr:spPr>
        <a:xfrm>
          <a:off x="10680700" y="88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7</xdr:col>
      <xdr:colOff>2298700</xdr:colOff>
      <xdr:row>46</xdr:row>
      <xdr:rowOff>0</xdr:rowOff>
    </xdr:from>
    <xdr:ext cx="184731" cy="264560"/>
    <xdr:sp macro="" textlink="">
      <xdr:nvSpPr>
        <xdr:cNvPr id="2412" name="2 CuadroTexto"/>
        <xdr:cNvSpPr txBox="1"/>
      </xdr:nvSpPr>
      <xdr:spPr>
        <a:xfrm>
          <a:off x="10680700" y="88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2295525</xdr:colOff>
      <xdr:row>5</xdr:row>
      <xdr:rowOff>0</xdr:rowOff>
    </xdr:from>
    <xdr:ext cx="184731" cy="264560"/>
    <xdr:sp macro="" textlink="">
      <xdr:nvSpPr>
        <xdr:cNvPr id="2413" name="1 CuadroTexto"/>
        <xdr:cNvSpPr txBox="1"/>
      </xdr:nvSpPr>
      <xdr:spPr>
        <a:xfrm>
          <a:off x="3413125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414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415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416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417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418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419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420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421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422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423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424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425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426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427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428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429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430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431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432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433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434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435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436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437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438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439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440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441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442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443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444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445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446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447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448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449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450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451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452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453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454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455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456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457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458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459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460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461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462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463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464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465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466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467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468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469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470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471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472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473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474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475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476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477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478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479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480" name="3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481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482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483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484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485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486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487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488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489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490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491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492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493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494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495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496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497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498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499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500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501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502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503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504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505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506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507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508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509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510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511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512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513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514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515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516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517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518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519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520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521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522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523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524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525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526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527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528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529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530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531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532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533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534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535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536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537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538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539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540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2343150</xdr:colOff>
      <xdr:row>5</xdr:row>
      <xdr:rowOff>0</xdr:rowOff>
    </xdr:from>
    <xdr:ext cx="184731" cy="264560"/>
    <xdr:sp macro="" textlink="">
      <xdr:nvSpPr>
        <xdr:cNvPr id="2541" name="1 CuadroTexto"/>
        <xdr:cNvSpPr txBox="1"/>
      </xdr:nvSpPr>
      <xdr:spPr>
        <a:xfrm>
          <a:off x="346075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542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543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544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545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546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547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2343150</xdr:colOff>
      <xdr:row>5</xdr:row>
      <xdr:rowOff>0</xdr:rowOff>
    </xdr:from>
    <xdr:ext cx="184731" cy="264560"/>
    <xdr:sp macro="" textlink="">
      <xdr:nvSpPr>
        <xdr:cNvPr id="2548" name="1 CuadroTexto"/>
        <xdr:cNvSpPr txBox="1"/>
      </xdr:nvSpPr>
      <xdr:spPr>
        <a:xfrm>
          <a:off x="346075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549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550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551" name="3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552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553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554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555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556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557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558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559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560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561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562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563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564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565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566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567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568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569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570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571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572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573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574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575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576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577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578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579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580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581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582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583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584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585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586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587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588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589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590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591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592" name="3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593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594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595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596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597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598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599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600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601" name="3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602" name="4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603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604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605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606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607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608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609" name="3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610" name="4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611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612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613" name="3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614" name="4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615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616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2295525</xdr:colOff>
      <xdr:row>5</xdr:row>
      <xdr:rowOff>0</xdr:rowOff>
    </xdr:from>
    <xdr:ext cx="184731" cy="264560"/>
    <xdr:sp macro="" textlink="">
      <xdr:nvSpPr>
        <xdr:cNvPr id="2617" name="1 CuadroTexto"/>
        <xdr:cNvSpPr txBox="1"/>
      </xdr:nvSpPr>
      <xdr:spPr>
        <a:xfrm>
          <a:off x="3413125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618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619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620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621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622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623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624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625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626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627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628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629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630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631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632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633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634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635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636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637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638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639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640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641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642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643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644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645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646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647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648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649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650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651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652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653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654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655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656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657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658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659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660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661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662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663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664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665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666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667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668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669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670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671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672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673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674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675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676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677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678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679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680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681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682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683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684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685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686" name="3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687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688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689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690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691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692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693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694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695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696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697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698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699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700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701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702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703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704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705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706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707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708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709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710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711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712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713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714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715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716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717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718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719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720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721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722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723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724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725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726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727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728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729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730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731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732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733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734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735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736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737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738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739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740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741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742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743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744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745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746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2343150</xdr:colOff>
      <xdr:row>5</xdr:row>
      <xdr:rowOff>0</xdr:rowOff>
    </xdr:from>
    <xdr:ext cx="184731" cy="264560"/>
    <xdr:sp macro="" textlink="">
      <xdr:nvSpPr>
        <xdr:cNvPr id="2747" name="1 CuadroTexto"/>
        <xdr:cNvSpPr txBox="1"/>
      </xdr:nvSpPr>
      <xdr:spPr>
        <a:xfrm>
          <a:off x="346075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748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749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750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751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752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753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2343150</xdr:colOff>
      <xdr:row>5</xdr:row>
      <xdr:rowOff>0</xdr:rowOff>
    </xdr:from>
    <xdr:ext cx="184731" cy="264560"/>
    <xdr:sp macro="" textlink="">
      <xdr:nvSpPr>
        <xdr:cNvPr id="2754" name="1 CuadroTexto"/>
        <xdr:cNvSpPr txBox="1"/>
      </xdr:nvSpPr>
      <xdr:spPr>
        <a:xfrm>
          <a:off x="346075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755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756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757" name="3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758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759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760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761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762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763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764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765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766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767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768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769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770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771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772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773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774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775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776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777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778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779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780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781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782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783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784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785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786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787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788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789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790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791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792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793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794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795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796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797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798" name="3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799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800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801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802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803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804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805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806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807" name="3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808" name="4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809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810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811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812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813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814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815" name="3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816" name="4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817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818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819" name="3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820" name="4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821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822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823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824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825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826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827" name="3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828" name="4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829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830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831" name="3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832" name="4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833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834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835" name="3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836" name="4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2295525</xdr:colOff>
      <xdr:row>5</xdr:row>
      <xdr:rowOff>0</xdr:rowOff>
    </xdr:from>
    <xdr:ext cx="184731" cy="264560"/>
    <xdr:sp macro="" textlink="">
      <xdr:nvSpPr>
        <xdr:cNvPr id="2837" name="1 CuadroTexto"/>
        <xdr:cNvSpPr txBox="1"/>
      </xdr:nvSpPr>
      <xdr:spPr>
        <a:xfrm>
          <a:off x="3413125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838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839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840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841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842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843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844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845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846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847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848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849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850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851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852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853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854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855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856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857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858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859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860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861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862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863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864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865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866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867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868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869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870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871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872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873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874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875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876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877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878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879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880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881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882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883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884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885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886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887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888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889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890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891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892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893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894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895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896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897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898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899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900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901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902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903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904" name="3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905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906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907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908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909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910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911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912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913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914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915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916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917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918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919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920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921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922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923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924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925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926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927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928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929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930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931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932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933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934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935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936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937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938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939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940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941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942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943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944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945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946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947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948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949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950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951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952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953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954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955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956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957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958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959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960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961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962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963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964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2343150</xdr:colOff>
      <xdr:row>5</xdr:row>
      <xdr:rowOff>0</xdr:rowOff>
    </xdr:from>
    <xdr:ext cx="184731" cy="264560"/>
    <xdr:sp macro="" textlink="">
      <xdr:nvSpPr>
        <xdr:cNvPr id="2965" name="1 CuadroTexto"/>
        <xdr:cNvSpPr txBox="1"/>
      </xdr:nvSpPr>
      <xdr:spPr>
        <a:xfrm>
          <a:off x="346075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966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967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968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969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970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971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2343150</xdr:colOff>
      <xdr:row>5</xdr:row>
      <xdr:rowOff>0</xdr:rowOff>
    </xdr:from>
    <xdr:ext cx="184731" cy="264560"/>
    <xdr:sp macro="" textlink="">
      <xdr:nvSpPr>
        <xdr:cNvPr id="2972" name="1 CuadroTexto"/>
        <xdr:cNvSpPr txBox="1"/>
      </xdr:nvSpPr>
      <xdr:spPr>
        <a:xfrm>
          <a:off x="346075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973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974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975" name="3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976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977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978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979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980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981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982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983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984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985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986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987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988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989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990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991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992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993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994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995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996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997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998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999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000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001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002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003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004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005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006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007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008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009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010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011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012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013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014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015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016" name="3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017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018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019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020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021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022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023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024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025" name="3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026" name="4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027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028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029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030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031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032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033" name="3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034" name="4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035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036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037" name="3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038" name="4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039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040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2295525</xdr:colOff>
      <xdr:row>5</xdr:row>
      <xdr:rowOff>0</xdr:rowOff>
    </xdr:from>
    <xdr:ext cx="184731" cy="264560"/>
    <xdr:sp macro="" textlink="">
      <xdr:nvSpPr>
        <xdr:cNvPr id="3041" name="1 CuadroTexto"/>
        <xdr:cNvSpPr txBox="1"/>
      </xdr:nvSpPr>
      <xdr:spPr>
        <a:xfrm>
          <a:off x="3413125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042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043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044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045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046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047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048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049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050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051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052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053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054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055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056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057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058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059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060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061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062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063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064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065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066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067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068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069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070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071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072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073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074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075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076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077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078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079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080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081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082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083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084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085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086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087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088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089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090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091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092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093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094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095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096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097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098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099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100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101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102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103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104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105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106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107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108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109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110" name="3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111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112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113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114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115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116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117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118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119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120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121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122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123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124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125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126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127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128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129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130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131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132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133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134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135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136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137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138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139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140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141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142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143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144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145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146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147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148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149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150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151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152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153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154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155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156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157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158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159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160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161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162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163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164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165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166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167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168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169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170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2343150</xdr:colOff>
      <xdr:row>5</xdr:row>
      <xdr:rowOff>0</xdr:rowOff>
    </xdr:from>
    <xdr:ext cx="184731" cy="264560"/>
    <xdr:sp macro="" textlink="">
      <xdr:nvSpPr>
        <xdr:cNvPr id="3171" name="1 CuadroTexto"/>
        <xdr:cNvSpPr txBox="1"/>
      </xdr:nvSpPr>
      <xdr:spPr>
        <a:xfrm>
          <a:off x="346075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172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173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174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175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176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177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2343150</xdr:colOff>
      <xdr:row>5</xdr:row>
      <xdr:rowOff>0</xdr:rowOff>
    </xdr:from>
    <xdr:ext cx="184731" cy="264560"/>
    <xdr:sp macro="" textlink="">
      <xdr:nvSpPr>
        <xdr:cNvPr id="3178" name="1 CuadroTexto"/>
        <xdr:cNvSpPr txBox="1"/>
      </xdr:nvSpPr>
      <xdr:spPr>
        <a:xfrm>
          <a:off x="346075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179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180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181" name="3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182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183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184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185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186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187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188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189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190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191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192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193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194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195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196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197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198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199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200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201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202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203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204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205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206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207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208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209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210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211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212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213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214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215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216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217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218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219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220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221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222" name="3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223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224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225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226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227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228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229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230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231" name="3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232" name="4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233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234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235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236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237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238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239" name="3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240" name="4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241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242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243" name="3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244" name="4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245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246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247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248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249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250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251" name="3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252" name="4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253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254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255" name="3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256" name="4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257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258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259" name="3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260" name="4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3175</xdr:rowOff>
    </xdr:from>
    <xdr:ext cx="184731" cy="264560"/>
    <xdr:sp macro="" textlink="">
      <xdr:nvSpPr>
        <xdr:cNvPr id="3261" name="3260 CuadroTexto"/>
        <xdr:cNvSpPr txBox="1"/>
      </xdr:nvSpPr>
      <xdr:spPr>
        <a:xfrm>
          <a:off x="3416300" y="9756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3175</xdr:rowOff>
    </xdr:from>
    <xdr:ext cx="184731" cy="264560"/>
    <xdr:sp macro="" textlink="">
      <xdr:nvSpPr>
        <xdr:cNvPr id="3262" name="1 CuadroTexto"/>
        <xdr:cNvSpPr txBox="1"/>
      </xdr:nvSpPr>
      <xdr:spPr>
        <a:xfrm>
          <a:off x="3416300" y="9756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263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264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3175</xdr:rowOff>
    </xdr:from>
    <xdr:ext cx="184731" cy="264560"/>
    <xdr:sp macro="" textlink="">
      <xdr:nvSpPr>
        <xdr:cNvPr id="3265" name="3264 CuadroTexto"/>
        <xdr:cNvSpPr txBox="1"/>
      </xdr:nvSpPr>
      <xdr:spPr>
        <a:xfrm>
          <a:off x="3416300" y="9756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3175</xdr:rowOff>
    </xdr:from>
    <xdr:ext cx="184731" cy="264560"/>
    <xdr:sp macro="" textlink="">
      <xdr:nvSpPr>
        <xdr:cNvPr id="3266" name="1 CuadroTexto"/>
        <xdr:cNvSpPr txBox="1"/>
      </xdr:nvSpPr>
      <xdr:spPr>
        <a:xfrm>
          <a:off x="3416300" y="9756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267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268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47</xdr:row>
      <xdr:rowOff>0</xdr:rowOff>
    </xdr:from>
    <xdr:ext cx="184731" cy="264560"/>
    <xdr:sp macro="" textlink="">
      <xdr:nvSpPr>
        <xdr:cNvPr id="3317" name="3316 CuadroTexto"/>
        <xdr:cNvSpPr txBox="1"/>
      </xdr:nvSpPr>
      <xdr:spPr>
        <a:xfrm>
          <a:off x="1066800" y="894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47</xdr:row>
      <xdr:rowOff>0</xdr:rowOff>
    </xdr:from>
    <xdr:ext cx="184731" cy="264560"/>
    <xdr:sp macro="" textlink="">
      <xdr:nvSpPr>
        <xdr:cNvPr id="3318" name="1 CuadroTexto"/>
        <xdr:cNvSpPr txBox="1"/>
      </xdr:nvSpPr>
      <xdr:spPr>
        <a:xfrm>
          <a:off x="1066800" y="894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47</xdr:row>
      <xdr:rowOff>0</xdr:rowOff>
    </xdr:from>
    <xdr:ext cx="184731" cy="264560"/>
    <xdr:sp macro="" textlink="">
      <xdr:nvSpPr>
        <xdr:cNvPr id="3319" name="1 CuadroTexto"/>
        <xdr:cNvSpPr txBox="1"/>
      </xdr:nvSpPr>
      <xdr:spPr>
        <a:xfrm>
          <a:off x="1066800" y="894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47</xdr:row>
      <xdr:rowOff>0</xdr:rowOff>
    </xdr:from>
    <xdr:ext cx="184731" cy="264560"/>
    <xdr:sp macro="" textlink="">
      <xdr:nvSpPr>
        <xdr:cNvPr id="3320" name="2 CuadroTexto"/>
        <xdr:cNvSpPr txBox="1"/>
      </xdr:nvSpPr>
      <xdr:spPr>
        <a:xfrm>
          <a:off x="1066800" y="894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48</xdr:row>
      <xdr:rowOff>0</xdr:rowOff>
    </xdr:from>
    <xdr:ext cx="184731" cy="264560"/>
    <xdr:sp macro="" textlink="">
      <xdr:nvSpPr>
        <xdr:cNvPr id="3321" name="3320 CuadroTexto"/>
        <xdr:cNvSpPr txBox="1"/>
      </xdr:nvSpPr>
      <xdr:spPr>
        <a:xfrm>
          <a:off x="1066800" y="894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48</xdr:row>
      <xdr:rowOff>0</xdr:rowOff>
    </xdr:from>
    <xdr:ext cx="184731" cy="264560"/>
    <xdr:sp macro="" textlink="">
      <xdr:nvSpPr>
        <xdr:cNvPr id="3322" name="1 CuadroTexto"/>
        <xdr:cNvSpPr txBox="1"/>
      </xdr:nvSpPr>
      <xdr:spPr>
        <a:xfrm>
          <a:off x="1066800" y="894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48</xdr:row>
      <xdr:rowOff>0</xdr:rowOff>
    </xdr:from>
    <xdr:ext cx="184731" cy="264560"/>
    <xdr:sp macro="" textlink="">
      <xdr:nvSpPr>
        <xdr:cNvPr id="3323" name="1 CuadroTexto"/>
        <xdr:cNvSpPr txBox="1"/>
      </xdr:nvSpPr>
      <xdr:spPr>
        <a:xfrm>
          <a:off x="1066800" y="894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48</xdr:row>
      <xdr:rowOff>0</xdr:rowOff>
    </xdr:from>
    <xdr:ext cx="184731" cy="264560"/>
    <xdr:sp macro="" textlink="">
      <xdr:nvSpPr>
        <xdr:cNvPr id="3324" name="2 CuadroTexto"/>
        <xdr:cNvSpPr txBox="1"/>
      </xdr:nvSpPr>
      <xdr:spPr>
        <a:xfrm>
          <a:off x="1066800" y="894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49</xdr:row>
      <xdr:rowOff>0</xdr:rowOff>
    </xdr:from>
    <xdr:ext cx="184731" cy="264560"/>
    <xdr:sp macro="" textlink="">
      <xdr:nvSpPr>
        <xdr:cNvPr id="3325" name="3324 CuadroTexto"/>
        <xdr:cNvSpPr txBox="1"/>
      </xdr:nvSpPr>
      <xdr:spPr>
        <a:xfrm>
          <a:off x="1066800" y="894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49</xdr:row>
      <xdr:rowOff>0</xdr:rowOff>
    </xdr:from>
    <xdr:ext cx="184731" cy="264560"/>
    <xdr:sp macro="" textlink="">
      <xdr:nvSpPr>
        <xdr:cNvPr id="3326" name="1 CuadroTexto"/>
        <xdr:cNvSpPr txBox="1"/>
      </xdr:nvSpPr>
      <xdr:spPr>
        <a:xfrm>
          <a:off x="1066800" y="894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49</xdr:row>
      <xdr:rowOff>0</xdr:rowOff>
    </xdr:from>
    <xdr:ext cx="184731" cy="264560"/>
    <xdr:sp macro="" textlink="">
      <xdr:nvSpPr>
        <xdr:cNvPr id="3327" name="1 CuadroTexto"/>
        <xdr:cNvSpPr txBox="1"/>
      </xdr:nvSpPr>
      <xdr:spPr>
        <a:xfrm>
          <a:off x="1066800" y="894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49</xdr:row>
      <xdr:rowOff>0</xdr:rowOff>
    </xdr:from>
    <xdr:ext cx="184731" cy="264560"/>
    <xdr:sp macro="" textlink="">
      <xdr:nvSpPr>
        <xdr:cNvPr id="3328" name="2 CuadroTexto"/>
        <xdr:cNvSpPr txBox="1"/>
      </xdr:nvSpPr>
      <xdr:spPr>
        <a:xfrm>
          <a:off x="1066800" y="894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50</xdr:row>
      <xdr:rowOff>0</xdr:rowOff>
    </xdr:from>
    <xdr:ext cx="184731" cy="264560"/>
    <xdr:sp macro="" textlink="">
      <xdr:nvSpPr>
        <xdr:cNvPr id="3329" name="3328 CuadroTexto"/>
        <xdr:cNvSpPr txBox="1"/>
      </xdr:nvSpPr>
      <xdr:spPr>
        <a:xfrm>
          <a:off x="1066800" y="894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50</xdr:row>
      <xdr:rowOff>0</xdr:rowOff>
    </xdr:from>
    <xdr:ext cx="184731" cy="264560"/>
    <xdr:sp macro="" textlink="">
      <xdr:nvSpPr>
        <xdr:cNvPr id="3330" name="1 CuadroTexto"/>
        <xdr:cNvSpPr txBox="1"/>
      </xdr:nvSpPr>
      <xdr:spPr>
        <a:xfrm>
          <a:off x="1066800" y="894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50</xdr:row>
      <xdr:rowOff>0</xdr:rowOff>
    </xdr:from>
    <xdr:ext cx="184731" cy="264560"/>
    <xdr:sp macro="" textlink="">
      <xdr:nvSpPr>
        <xdr:cNvPr id="3331" name="1 CuadroTexto"/>
        <xdr:cNvSpPr txBox="1"/>
      </xdr:nvSpPr>
      <xdr:spPr>
        <a:xfrm>
          <a:off x="1066800" y="894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50</xdr:row>
      <xdr:rowOff>0</xdr:rowOff>
    </xdr:from>
    <xdr:ext cx="184731" cy="264560"/>
    <xdr:sp macro="" textlink="">
      <xdr:nvSpPr>
        <xdr:cNvPr id="3332" name="2 CuadroTexto"/>
        <xdr:cNvSpPr txBox="1"/>
      </xdr:nvSpPr>
      <xdr:spPr>
        <a:xfrm>
          <a:off x="1066800" y="894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51</xdr:row>
      <xdr:rowOff>0</xdr:rowOff>
    </xdr:from>
    <xdr:ext cx="184731" cy="264560"/>
    <xdr:sp macro="" textlink="">
      <xdr:nvSpPr>
        <xdr:cNvPr id="3333" name="3332 CuadroTexto"/>
        <xdr:cNvSpPr txBox="1"/>
      </xdr:nvSpPr>
      <xdr:spPr>
        <a:xfrm>
          <a:off x="1066800" y="894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51</xdr:row>
      <xdr:rowOff>0</xdr:rowOff>
    </xdr:from>
    <xdr:ext cx="184731" cy="264560"/>
    <xdr:sp macro="" textlink="">
      <xdr:nvSpPr>
        <xdr:cNvPr id="3334" name="1 CuadroTexto"/>
        <xdr:cNvSpPr txBox="1"/>
      </xdr:nvSpPr>
      <xdr:spPr>
        <a:xfrm>
          <a:off x="1066800" y="894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51</xdr:row>
      <xdr:rowOff>0</xdr:rowOff>
    </xdr:from>
    <xdr:ext cx="184731" cy="264560"/>
    <xdr:sp macro="" textlink="">
      <xdr:nvSpPr>
        <xdr:cNvPr id="3335" name="1 CuadroTexto"/>
        <xdr:cNvSpPr txBox="1"/>
      </xdr:nvSpPr>
      <xdr:spPr>
        <a:xfrm>
          <a:off x="1066800" y="894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51</xdr:row>
      <xdr:rowOff>0</xdr:rowOff>
    </xdr:from>
    <xdr:ext cx="184731" cy="264560"/>
    <xdr:sp macro="" textlink="">
      <xdr:nvSpPr>
        <xdr:cNvPr id="3336" name="2 CuadroTexto"/>
        <xdr:cNvSpPr txBox="1"/>
      </xdr:nvSpPr>
      <xdr:spPr>
        <a:xfrm>
          <a:off x="1066800" y="894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52</xdr:row>
      <xdr:rowOff>0</xdr:rowOff>
    </xdr:from>
    <xdr:ext cx="184731" cy="264560"/>
    <xdr:sp macro="" textlink="">
      <xdr:nvSpPr>
        <xdr:cNvPr id="3337" name="3336 CuadroTexto"/>
        <xdr:cNvSpPr txBox="1"/>
      </xdr:nvSpPr>
      <xdr:spPr>
        <a:xfrm>
          <a:off x="1066800" y="894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52</xdr:row>
      <xdr:rowOff>0</xdr:rowOff>
    </xdr:from>
    <xdr:ext cx="184731" cy="264560"/>
    <xdr:sp macro="" textlink="">
      <xdr:nvSpPr>
        <xdr:cNvPr id="3338" name="1 CuadroTexto"/>
        <xdr:cNvSpPr txBox="1"/>
      </xdr:nvSpPr>
      <xdr:spPr>
        <a:xfrm>
          <a:off x="1066800" y="894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52</xdr:row>
      <xdr:rowOff>0</xdr:rowOff>
    </xdr:from>
    <xdr:ext cx="184731" cy="264560"/>
    <xdr:sp macro="" textlink="">
      <xdr:nvSpPr>
        <xdr:cNvPr id="3339" name="1 CuadroTexto"/>
        <xdr:cNvSpPr txBox="1"/>
      </xdr:nvSpPr>
      <xdr:spPr>
        <a:xfrm>
          <a:off x="1066800" y="894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52</xdr:row>
      <xdr:rowOff>0</xdr:rowOff>
    </xdr:from>
    <xdr:ext cx="184731" cy="264560"/>
    <xdr:sp macro="" textlink="">
      <xdr:nvSpPr>
        <xdr:cNvPr id="3340" name="2 CuadroTexto"/>
        <xdr:cNvSpPr txBox="1"/>
      </xdr:nvSpPr>
      <xdr:spPr>
        <a:xfrm>
          <a:off x="1066800" y="894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53</xdr:row>
      <xdr:rowOff>0</xdr:rowOff>
    </xdr:from>
    <xdr:ext cx="184731" cy="264560"/>
    <xdr:sp macro="" textlink="">
      <xdr:nvSpPr>
        <xdr:cNvPr id="3341" name="3340 CuadroTexto"/>
        <xdr:cNvSpPr txBox="1"/>
      </xdr:nvSpPr>
      <xdr:spPr>
        <a:xfrm>
          <a:off x="1066800" y="894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53</xdr:row>
      <xdr:rowOff>0</xdr:rowOff>
    </xdr:from>
    <xdr:ext cx="184731" cy="264560"/>
    <xdr:sp macro="" textlink="">
      <xdr:nvSpPr>
        <xdr:cNvPr id="3342" name="1 CuadroTexto"/>
        <xdr:cNvSpPr txBox="1"/>
      </xdr:nvSpPr>
      <xdr:spPr>
        <a:xfrm>
          <a:off x="1066800" y="894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53</xdr:row>
      <xdr:rowOff>0</xdr:rowOff>
    </xdr:from>
    <xdr:ext cx="184731" cy="264560"/>
    <xdr:sp macro="" textlink="">
      <xdr:nvSpPr>
        <xdr:cNvPr id="3343" name="1 CuadroTexto"/>
        <xdr:cNvSpPr txBox="1"/>
      </xdr:nvSpPr>
      <xdr:spPr>
        <a:xfrm>
          <a:off x="1066800" y="894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53</xdr:row>
      <xdr:rowOff>0</xdr:rowOff>
    </xdr:from>
    <xdr:ext cx="184731" cy="264560"/>
    <xdr:sp macro="" textlink="">
      <xdr:nvSpPr>
        <xdr:cNvPr id="3344" name="2 CuadroTexto"/>
        <xdr:cNvSpPr txBox="1"/>
      </xdr:nvSpPr>
      <xdr:spPr>
        <a:xfrm>
          <a:off x="1066800" y="894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54</xdr:row>
      <xdr:rowOff>0</xdr:rowOff>
    </xdr:from>
    <xdr:ext cx="184731" cy="264560"/>
    <xdr:sp macro="" textlink="">
      <xdr:nvSpPr>
        <xdr:cNvPr id="3345" name="3344 CuadroTexto"/>
        <xdr:cNvSpPr txBox="1"/>
      </xdr:nvSpPr>
      <xdr:spPr>
        <a:xfrm>
          <a:off x="1066800" y="894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54</xdr:row>
      <xdr:rowOff>0</xdr:rowOff>
    </xdr:from>
    <xdr:ext cx="184731" cy="264560"/>
    <xdr:sp macro="" textlink="">
      <xdr:nvSpPr>
        <xdr:cNvPr id="3346" name="1 CuadroTexto"/>
        <xdr:cNvSpPr txBox="1"/>
      </xdr:nvSpPr>
      <xdr:spPr>
        <a:xfrm>
          <a:off x="1066800" y="894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54</xdr:row>
      <xdr:rowOff>0</xdr:rowOff>
    </xdr:from>
    <xdr:ext cx="184731" cy="264560"/>
    <xdr:sp macro="" textlink="">
      <xdr:nvSpPr>
        <xdr:cNvPr id="3347" name="1 CuadroTexto"/>
        <xdr:cNvSpPr txBox="1"/>
      </xdr:nvSpPr>
      <xdr:spPr>
        <a:xfrm>
          <a:off x="1066800" y="894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54</xdr:row>
      <xdr:rowOff>0</xdr:rowOff>
    </xdr:from>
    <xdr:ext cx="184731" cy="264560"/>
    <xdr:sp macro="" textlink="">
      <xdr:nvSpPr>
        <xdr:cNvPr id="3348" name="2 CuadroTexto"/>
        <xdr:cNvSpPr txBox="1"/>
      </xdr:nvSpPr>
      <xdr:spPr>
        <a:xfrm>
          <a:off x="1066800" y="894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55</xdr:row>
      <xdr:rowOff>0</xdr:rowOff>
    </xdr:from>
    <xdr:ext cx="184731" cy="264560"/>
    <xdr:sp macro="" textlink="">
      <xdr:nvSpPr>
        <xdr:cNvPr id="3349" name="3348 CuadroTexto"/>
        <xdr:cNvSpPr txBox="1"/>
      </xdr:nvSpPr>
      <xdr:spPr>
        <a:xfrm>
          <a:off x="1066800" y="894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55</xdr:row>
      <xdr:rowOff>0</xdr:rowOff>
    </xdr:from>
    <xdr:ext cx="184731" cy="264560"/>
    <xdr:sp macro="" textlink="">
      <xdr:nvSpPr>
        <xdr:cNvPr id="3350" name="1 CuadroTexto"/>
        <xdr:cNvSpPr txBox="1"/>
      </xdr:nvSpPr>
      <xdr:spPr>
        <a:xfrm>
          <a:off x="1066800" y="894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55</xdr:row>
      <xdr:rowOff>0</xdr:rowOff>
    </xdr:from>
    <xdr:ext cx="184731" cy="264560"/>
    <xdr:sp macro="" textlink="">
      <xdr:nvSpPr>
        <xdr:cNvPr id="3351" name="1 CuadroTexto"/>
        <xdr:cNvSpPr txBox="1"/>
      </xdr:nvSpPr>
      <xdr:spPr>
        <a:xfrm>
          <a:off x="1066800" y="894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55</xdr:row>
      <xdr:rowOff>0</xdr:rowOff>
    </xdr:from>
    <xdr:ext cx="184731" cy="264560"/>
    <xdr:sp macro="" textlink="">
      <xdr:nvSpPr>
        <xdr:cNvPr id="3352" name="2 CuadroTexto"/>
        <xdr:cNvSpPr txBox="1"/>
      </xdr:nvSpPr>
      <xdr:spPr>
        <a:xfrm>
          <a:off x="1066800" y="894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56</xdr:row>
      <xdr:rowOff>0</xdr:rowOff>
    </xdr:from>
    <xdr:ext cx="184731" cy="264560"/>
    <xdr:sp macro="" textlink="">
      <xdr:nvSpPr>
        <xdr:cNvPr id="3353" name="3352 CuadroTexto"/>
        <xdr:cNvSpPr txBox="1"/>
      </xdr:nvSpPr>
      <xdr:spPr>
        <a:xfrm>
          <a:off x="1066800" y="894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56</xdr:row>
      <xdr:rowOff>0</xdr:rowOff>
    </xdr:from>
    <xdr:ext cx="184731" cy="264560"/>
    <xdr:sp macro="" textlink="">
      <xdr:nvSpPr>
        <xdr:cNvPr id="3354" name="1 CuadroTexto"/>
        <xdr:cNvSpPr txBox="1"/>
      </xdr:nvSpPr>
      <xdr:spPr>
        <a:xfrm>
          <a:off x="1066800" y="894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56</xdr:row>
      <xdr:rowOff>0</xdr:rowOff>
    </xdr:from>
    <xdr:ext cx="184731" cy="264560"/>
    <xdr:sp macro="" textlink="">
      <xdr:nvSpPr>
        <xdr:cNvPr id="3355" name="1 CuadroTexto"/>
        <xdr:cNvSpPr txBox="1"/>
      </xdr:nvSpPr>
      <xdr:spPr>
        <a:xfrm>
          <a:off x="1066800" y="894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56</xdr:row>
      <xdr:rowOff>0</xdr:rowOff>
    </xdr:from>
    <xdr:ext cx="184731" cy="264560"/>
    <xdr:sp macro="" textlink="">
      <xdr:nvSpPr>
        <xdr:cNvPr id="3356" name="2 CuadroTexto"/>
        <xdr:cNvSpPr txBox="1"/>
      </xdr:nvSpPr>
      <xdr:spPr>
        <a:xfrm>
          <a:off x="1066800" y="894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56</xdr:row>
      <xdr:rowOff>0</xdr:rowOff>
    </xdr:from>
    <xdr:ext cx="184731" cy="264560"/>
    <xdr:sp macro="" textlink="">
      <xdr:nvSpPr>
        <xdr:cNvPr id="3357" name="3356 CuadroTexto"/>
        <xdr:cNvSpPr txBox="1"/>
      </xdr:nvSpPr>
      <xdr:spPr>
        <a:xfrm>
          <a:off x="1066800" y="894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56</xdr:row>
      <xdr:rowOff>0</xdr:rowOff>
    </xdr:from>
    <xdr:ext cx="184731" cy="264560"/>
    <xdr:sp macro="" textlink="">
      <xdr:nvSpPr>
        <xdr:cNvPr id="3358" name="1 CuadroTexto"/>
        <xdr:cNvSpPr txBox="1"/>
      </xdr:nvSpPr>
      <xdr:spPr>
        <a:xfrm>
          <a:off x="1066800" y="894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56</xdr:row>
      <xdr:rowOff>0</xdr:rowOff>
    </xdr:from>
    <xdr:ext cx="184731" cy="264560"/>
    <xdr:sp macro="" textlink="">
      <xdr:nvSpPr>
        <xdr:cNvPr id="3359" name="1 CuadroTexto"/>
        <xdr:cNvSpPr txBox="1"/>
      </xdr:nvSpPr>
      <xdr:spPr>
        <a:xfrm>
          <a:off x="1066800" y="894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56</xdr:row>
      <xdr:rowOff>0</xdr:rowOff>
    </xdr:from>
    <xdr:ext cx="184731" cy="264560"/>
    <xdr:sp macro="" textlink="">
      <xdr:nvSpPr>
        <xdr:cNvPr id="3360" name="2 CuadroTexto"/>
        <xdr:cNvSpPr txBox="1"/>
      </xdr:nvSpPr>
      <xdr:spPr>
        <a:xfrm>
          <a:off x="1066800" y="894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56</xdr:row>
      <xdr:rowOff>0</xdr:rowOff>
    </xdr:from>
    <xdr:ext cx="184731" cy="264560"/>
    <xdr:sp macro="" textlink="">
      <xdr:nvSpPr>
        <xdr:cNvPr id="3361" name="3360 CuadroTexto"/>
        <xdr:cNvSpPr txBox="1"/>
      </xdr:nvSpPr>
      <xdr:spPr>
        <a:xfrm>
          <a:off x="1066800" y="894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56</xdr:row>
      <xdr:rowOff>0</xdr:rowOff>
    </xdr:from>
    <xdr:ext cx="184731" cy="264560"/>
    <xdr:sp macro="" textlink="">
      <xdr:nvSpPr>
        <xdr:cNvPr id="3362" name="1 CuadroTexto"/>
        <xdr:cNvSpPr txBox="1"/>
      </xdr:nvSpPr>
      <xdr:spPr>
        <a:xfrm>
          <a:off x="1066800" y="894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56</xdr:row>
      <xdr:rowOff>0</xdr:rowOff>
    </xdr:from>
    <xdr:ext cx="184731" cy="264560"/>
    <xdr:sp macro="" textlink="">
      <xdr:nvSpPr>
        <xdr:cNvPr id="3363" name="1 CuadroTexto"/>
        <xdr:cNvSpPr txBox="1"/>
      </xdr:nvSpPr>
      <xdr:spPr>
        <a:xfrm>
          <a:off x="1066800" y="894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56</xdr:row>
      <xdr:rowOff>0</xdr:rowOff>
    </xdr:from>
    <xdr:ext cx="184731" cy="264560"/>
    <xdr:sp macro="" textlink="">
      <xdr:nvSpPr>
        <xdr:cNvPr id="3364" name="2 CuadroTexto"/>
        <xdr:cNvSpPr txBox="1"/>
      </xdr:nvSpPr>
      <xdr:spPr>
        <a:xfrm>
          <a:off x="1066800" y="894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15</xdr:row>
      <xdr:rowOff>0</xdr:rowOff>
    </xdr:from>
    <xdr:ext cx="184731" cy="264560"/>
    <xdr:sp macro="" textlink="">
      <xdr:nvSpPr>
        <xdr:cNvPr id="3365" name="3364 CuadroTexto"/>
        <xdr:cNvSpPr txBox="1"/>
      </xdr:nvSpPr>
      <xdr:spPr>
        <a:xfrm>
          <a:off x="1066800" y="1137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15</xdr:row>
      <xdr:rowOff>0</xdr:rowOff>
    </xdr:from>
    <xdr:ext cx="184731" cy="264560"/>
    <xdr:sp macro="" textlink="">
      <xdr:nvSpPr>
        <xdr:cNvPr id="3366" name="1 CuadroTexto"/>
        <xdr:cNvSpPr txBox="1"/>
      </xdr:nvSpPr>
      <xdr:spPr>
        <a:xfrm>
          <a:off x="1066800" y="1137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15</xdr:row>
      <xdr:rowOff>0</xdr:rowOff>
    </xdr:from>
    <xdr:ext cx="184731" cy="264560"/>
    <xdr:sp macro="" textlink="">
      <xdr:nvSpPr>
        <xdr:cNvPr id="3367" name="1 CuadroTexto"/>
        <xdr:cNvSpPr txBox="1"/>
      </xdr:nvSpPr>
      <xdr:spPr>
        <a:xfrm>
          <a:off x="1066800" y="1137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15</xdr:row>
      <xdr:rowOff>0</xdr:rowOff>
    </xdr:from>
    <xdr:ext cx="184731" cy="264560"/>
    <xdr:sp macro="" textlink="">
      <xdr:nvSpPr>
        <xdr:cNvPr id="3368" name="2 CuadroTexto"/>
        <xdr:cNvSpPr txBox="1"/>
      </xdr:nvSpPr>
      <xdr:spPr>
        <a:xfrm>
          <a:off x="1066800" y="1137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14</xdr:row>
      <xdr:rowOff>0</xdr:rowOff>
    </xdr:from>
    <xdr:ext cx="184731" cy="264560"/>
    <xdr:sp macro="" textlink="">
      <xdr:nvSpPr>
        <xdr:cNvPr id="3369" name="3368 CuadroTexto"/>
        <xdr:cNvSpPr txBox="1"/>
      </xdr:nvSpPr>
      <xdr:spPr>
        <a:xfrm>
          <a:off x="1066800" y="1117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14</xdr:row>
      <xdr:rowOff>0</xdr:rowOff>
    </xdr:from>
    <xdr:ext cx="184731" cy="264560"/>
    <xdr:sp macro="" textlink="">
      <xdr:nvSpPr>
        <xdr:cNvPr id="3370" name="1 CuadroTexto"/>
        <xdr:cNvSpPr txBox="1"/>
      </xdr:nvSpPr>
      <xdr:spPr>
        <a:xfrm>
          <a:off x="1066800" y="1117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14</xdr:row>
      <xdr:rowOff>0</xdr:rowOff>
    </xdr:from>
    <xdr:ext cx="184731" cy="264560"/>
    <xdr:sp macro="" textlink="">
      <xdr:nvSpPr>
        <xdr:cNvPr id="3371" name="1 CuadroTexto"/>
        <xdr:cNvSpPr txBox="1"/>
      </xdr:nvSpPr>
      <xdr:spPr>
        <a:xfrm>
          <a:off x="1066800" y="1117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14</xdr:row>
      <xdr:rowOff>0</xdr:rowOff>
    </xdr:from>
    <xdr:ext cx="184731" cy="264560"/>
    <xdr:sp macro="" textlink="">
      <xdr:nvSpPr>
        <xdr:cNvPr id="3372" name="2 CuadroTexto"/>
        <xdr:cNvSpPr txBox="1"/>
      </xdr:nvSpPr>
      <xdr:spPr>
        <a:xfrm>
          <a:off x="1066800" y="1117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15</xdr:row>
      <xdr:rowOff>0</xdr:rowOff>
    </xdr:from>
    <xdr:ext cx="184731" cy="264560"/>
    <xdr:sp macro="" textlink="">
      <xdr:nvSpPr>
        <xdr:cNvPr id="3373" name="3372 CuadroTexto"/>
        <xdr:cNvSpPr txBox="1"/>
      </xdr:nvSpPr>
      <xdr:spPr>
        <a:xfrm>
          <a:off x="1066800" y="1137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15</xdr:row>
      <xdr:rowOff>0</xdr:rowOff>
    </xdr:from>
    <xdr:ext cx="184731" cy="264560"/>
    <xdr:sp macro="" textlink="">
      <xdr:nvSpPr>
        <xdr:cNvPr id="3374" name="1 CuadroTexto"/>
        <xdr:cNvSpPr txBox="1"/>
      </xdr:nvSpPr>
      <xdr:spPr>
        <a:xfrm>
          <a:off x="1066800" y="1137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15</xdr:row>
      <xdr:rowOff>0</xdr:rowOff>
    </xdr:from>
    <xdr:ext cx="184731" cy="264560"/>
    <xdr:sp macro="" textlink="">
      <xdr:nvSpPr>
        <xdr:cNvPr id="3375" name="1 CuadroTexto"/>
        <xdr:cNvSpPr txBox="1"/>
      </xdr:nvSpPr>
      <xdr:spPr>
        <a:xfrm>
          <a:off x="1066800" y="1137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15</xdr:row>
      <xdr:rowOff>0</xdr:rowOff>
    </xdr:from>
    <xdr:ext cx="184731" cy="264560"/>
    <xdr:sp macro="" textlink="">
      <xdr:nvSpPr>
        <xdr:cNvPr id="3376" name="2 CuadroTexto"/>
        <xdr:cNvSpPr txBox="1"/>
      </xdr:nvSpPr>
      <xdr:spPr>
        <a:xfrm>
          <a:off x="1066800" y="1137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15</xdr:row>
      <xdr:rowOff>0</xdr:rowOff>
    </xdr:from>
    <xdr:ext cx="184731" cy="264560"/>
    <xdr:sp macro="" textlink="">
      <xdr:nvSpPr>
        <xdr:cNvPr id="3377" name="3376 CuadroTexto"/>
        <xdr:cNvSpPr txBox="1"/>
      </xdr:nvSpPr>
      <xdr:spPr>
        <a:xfrm>
          <a:off x="1066800" y="1137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15</xdr:row>
      <xdr:rowOff>0</xdr:rowOff>
    </xdr:from>
    <xdr:ext cx="184731" cy="264560"/>
    <xdr:sp macro="" textlink="">
      <xdr:nvSpPr>
        <xdr:cNvPr id="3378" name="1 CuadroTexto"/>
        <xdr:cNvSpPr txBox="1"/>
      </xdr:nvSpPr>
      <xdr:spPr>
        <a:xfrm>
          <a:off x="1066800" y="1137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15</xdr:row>
      <xdr:rowOff>0</xdr:rowOff>
    </xdr:from>
    <xdr:ext cx="184731" cy="264560"/>
    <xdr:sp macro="" textlink="">
      <xdr:nvSpPr>
        <xdr:cNvPr id="3379" name="1 CuadroTexto"/>
        <xdr:cNvSpPr txBox="1"/>
      </xdr:nvSpPr>
      <xdr:spPr>
        <a:xfrm>
          <a:off x="1066800" y="1137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15</xdr:row>
      <xdr:rowOff>0</xdr:rowOff>
    </xdr:from>
    <xdr:ext cx="184731" cy="264560"/>
    <xdr:sp macro="" textlink="">
      <xdr:nvSpPr>
        <xdr:cNvPr id="3380" name="2 CuadroTexto"/>
        <xdr:cNvSpPr txBox="1"/>
      </xdr:nvSpPr>
      <xdr:spPr>
        <a:xfrm>
          <a:off x="1066800" y="1137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16</xdr:row>
      <xdr:rowOff>0</xdr:rowOff>
    </xdr:from>
    <xdr:ext cx="184731" cy="264560"/>
    <xdr:sp macro="" textlink="">
      <xdr:nvSpPr>
        <xdr:cNvPr id="3537" name="3536 CuadroTexto"/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16</xdr:row>
      <xdr:rowOff>0</xdr:rowOff>
    </xdr:from>
    <xdr:ext cx="184731" cy="264560"/>
    <xdr:sp macro="" textlink="">
      <xdr:nvSpPr>
        <xdr:cNvPr id="3538" name="1 CuadroTexto"/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16</xdr:row>
      <xdr:rowOff>0</xdr:rowOff>
    </xdr:from>
    <xdr:ext cx="184731" cy="264560"/>
    <xdr:sp macro="" textlink="">
      <xdr:nvSpPr>
        <xdr:cNvPr id="3539" name="1 CuadroTexto"/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16</xdr:row>
      <xdr:rowOff>0</xdr:rowOff>
    </xdr:from>
    <xdr:ext cx="184731" cy="264560"/>
    <xdr:sp macro="" textlink="">
      <xdr:nvSpPr>
        <xdr:cNvPr id="3540" name="2 CuadroTexto"/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16</xdr:row>
      <xdr:rowOff>0</xdr:rowOff>
    </xdr:from>
    <xdr:ext cx="184731" cy="264560"/>
    <xdr:sp macro="" textlink="">
      <xdr:nvSpPr>
        <xdr:cNvPr id="3541" name="3540 CuadroTexto"/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16</xdr:row>
      <xdr:rowOff>0</xdr:rowOff>
    </xdr:from>
    <xdr:ext cx="184731" cy="264560"/>
    <xdr:sp macro="" textlink="">
      <xdr:nvSpPr>
        <xdr:cNvPr id="3542" name="1 CuadroTexto"/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16</xdr:row>
      <xdr:rowOff>0</xdr:rowOff>
    </xdr:from>
    <xdr:ext cx="184731" cy="264560"/>
    <xdr:sp macro="" textlink="">
      <xdr:nvSpPr>
        <xdr:cNvPr id="3543" name="1 CuadroTexto"/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16</xdr:row>
      <xdr:rowOff>0</xdr:rowOff>
    </xdr:from>
    <xdr:ext cx="184731" cy="264560"/>
    <xdr:sp macro="" textlink="">
      <xdr:nvSpPr>
        <xdr:cNvPr id="3544" name="2 CuadroTexto"/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16</xdr:row>
      <xdr:rowOff>0</xdr:rowOff>
    </xdr:from>
    <xdr:ext cx="184731" cy="264560"/>
    <xdr:sp macro="" textlink="">
      <xdr:nvSpPr>
        <xdr:cNvPr id="3545" name="3544 CuadroTexto"/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16</xdr:row>
      <xdr:rowOff>0</xdr:rowOff>
    </xdr:from>
    <xdr:ext cx="184731" cy="264560"/>
    <xdr:sp macro="" textlink="">
      <xdr:nvSpPr>
        <xdr:cNvPr id="3546" name="1 CuadroTexto"/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16</xdr:row>
      <xdr:rowOff>0</xdr:rowOff>
    </xdr:from>
    <xdr:ext cx="184731" cy="264560"/>
    <xdr:sp macro="" textlink="">
      <xdr:nvSpPr>
        <xdr:cNvPr id="3547" name="1 CuadroTexto"/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16</xdr:row>
      <xdr:rowOff>0</xdr:rowOff>
    </xdr:from>
    <xdr:ext cx="184731" cy="264560"/>
    <xdr:sp macro="" textlink="">
      <xdr:nvSpPr>
        <xdr:cNvPr id="3548" name="2 CuadroTexto"/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17</xdr:row>
      <xdr:rowOff>0</xdr:rowOff>
    </xdr:from>
    <xdr:ext cx="184731" cy="264560"/>
    <xdr:sp macro="" textlink="">
      <xdr:nvSpPr>
        <xdr:cNvPr id="3549" name="3548 CuadroTexto"/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17</xdr:row>
      <xdr:rowOff>0</xdr:rowOff>
    </xdr:from>
    <xdr:ext cx="184731" cy="264560"/>
    <xdr:sp macro="" textlink="">
      <xdr:nvSpPr>
        <xdr:cNvPr id="3550" name="1 CuadroTexto"/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17</xdr:row>
      <xdr:rowOff>0</xdr:rowOff>
    </xdr:from>
    <xdr:ext cx="184731" cy="264560"/>
    <xdr:sp macro="" textlink="">
      <xdr:nvSpPr>
        <xdr:cNvPr id="3551" name="1 CuadroTexto"/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17</xdr:row>
      <xdr:rowOff>0</xdr:rowOff>
    </xdr:from>
    <xdr:ext cx="184731" cy="264560"/>
    <xdr:sp macro="" textlink="">
      <xdr:nvSpPr>
        <xdr:cNvPr id="3552" name="2 CuadroTexto"/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17</xdr:row>
      <xdr:rowOff>0</xdr:rowOff>
    </xdr:from>
    <xdr:ext cx="184731" cy="264560"/>
    <xdr:sp macro="" textlink="">
      <xdr:nvSpPr>
        <xdr:cNvPr id="3553" name="3552 CuadroTexto"/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17</xdr:row>
      <xdr:rowOff>0</xdr:rowOff>
    </xdr:from>
    <xdr:ext cx="184731" cy="264560"/>
    <xdr:sp macro="" textlink="">
      <xdr:nvSpPr>
        <xdr:cNvPr id="3554" name="1 CuadroTexto"/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17</xdr:row>
      <xdr:rowOff>0</xdr:rowOff>
    </xdr:from>
    <xdr:ext cx="184731" cy="264560"/>
    <xdr:sp macro="" textlink="">
      <xdr:nvSpPr>
        <xdr:cNvPr id="3555" name="1 CuadroTexto"/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17</xdr:row>
      <xdr:rowOff>0</xdr:rowOff>
    </xdr:from>
    <xdr:ext cx="184731" cy="264560"/>
    <xdr:sp macro="" textlink="">
      <xdr:nvSpPr>
        <xdr:cNvPr id="3556" name="2 CuadroTexto"/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17</xdr:row>
      <xdr:rowOff>0</xdr:rowOff>
    </xdr:from>
    <xdr:ext cx="184731" cy="264560"/>
    <xdr:sp macro="" textlink="">
      <xdr:nvSpPr>
        <xdr:cNvPr id="3557" name="3556 CuadroTexto"/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17</xdr:row>
      <xdr:rowOff>0</xdr:rowOff>
    </xdr:from>
    <xdr:ext cx="184731" cy="264560"/>
    <xdr:sp macro="" textlink="">
      <xdr:nvSpPr>
        <xdr:cNvPr id="3558" name="1 CuadroTexto"/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17</xdr:row>
      <xdr:rowOff>0</xdr:rowOff>
    </xdr:from>
    <xdr:ext cx="184731" cy="264560"/>
    <xdr:sp macro="" textlink="">
      <xdr:nvSpPr>
        <xdr:cNvPr id="3559" name="1 CuadroTexto"/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17</xdr:row>
      <xdr:rowOff>0</xdr:rowOff>
    </xdr:from>
    <xdr:ext cx="184731" cy="264560"/>
    <xdr:sp macro="" textlink="">
      <xdr:nvSpPr>
        <xdr:cNvPr id="3560" name="2 CuadroTexto"/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18</xdr:row>
      <xdr:rowOff>0</xdr:rowOff>
    </xdr:from>
    <xdr:ext cx="184731" cy="264560"/>
    <xdr:sp macro="" textlink="">
      <xdr:nvSpPr>
        <xdr:cNvPr id="3561" name="3560 CuadroTexto"/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18</xdr:row>
      <xdr:rowOff>0</xdr:rowOff>
    </xdr:from>
    <xdr:ext cx="184731" cy="264560"/>
    <xdr:sp macro="" textlink="">
      <xdr:nvSpPr>
        <xdr:cNvPr id="3562" name="1 CuadroTexto"/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18</xdr:row>
      <xdr:rowOff>0</xdr:rowOff>
    </xdr:from>
    <xdr:ext cx="184731" cy="264560"/>
    <xdr:sp macro="" textlink="">
      <xdr:nvSpPr>
        <xdr:cNvPr id="3563" name="1 CuadroTexto"/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18</xdr:row>
      <xdr:rowOff>0</xdr:rowOff>
    </xdr:from>
    <xdr:ext cx="184731" cy="264560"/>
    <xdr:sp macro="" textlink="">
      <xdr:nvSpPr>
        <xdr:cNvPr id="3564" name="2 CuadroTexto"/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18</xdr:row>
      <xdr:rowOff>0</xdr:rowOff>
    </xdr:from>
    <xdr:ext cx="184731" cy="264560"/>
    <xdr:sp macro="" textlink="">
      <xdr:nvSpPr>
        <xdr:cNvPr id="3565" name="3564 CuadroTexto"/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18</xdr:row>
      <xdr:rowOff>0</xdr:rowOff>
    </xdr:from>
    <xdr:ext cx="184731" cy="264560"/>
    <xdr:sp macro="" textlink="">
      <xdr:nvSpPr>
        <xdr:cNvPr id="3566" name="1 CuadroTexto"/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18</xdr:row>
      <xdr:rowOff>0</xdr:rowOff>
    </xdr:from>
    <xdr:ext cx="184731" cy="264560"/>
    <xdr:sp macro="" textlink="">
      <xdr:nvSpPr>
        <xdr:cNvPr id="3567" name="1 CuadroTexto"/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18</xdr:row>
      <xdr:rowOff>0</xdr:rowOff>
    </xdr:from>
    <xdr:ext cx="184731" cy="264560"/>
    <xdr:sp macro="" textlink="">
      <xdr:nvSpPr>
        <xdr:cNvPr id="3568" name="2 CuadroTexto"/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18</xdr:row>
      <xdr:rowOff>0</xdr:rowOff>
    </xdr:from>
    <xdr:ext cx="184731" cy="264560"/>
    <xdr:sp macro="" textlink="">
      <xdr:nvSpPr>
        <xdr:cNvPr id="3569" name="3568 CuadroTexto"/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18</xdr:row>
      <xdr:rowOff>0</xdr:rowOff>
    </xdr:from>
    <xdr:ext cx="184731" cy="264560"/>
    <xdr:sp macro="" textlink="">
      <xdr:nvSpPr>
        <xdr:cNvPr id="3570" name="1 CuadroTexto"/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18</xdr:row>
      <xdr:rowOff>0</xdr:rowOff>
    </xdr:from>
    <xdr:ext cx="184731" cy="264560"/>
    <xdr:sp macro="" textlink="">
      <xdr:nvSpPr>
        <xdr:cNvPr id="3571" name="1 CuadroTexto"/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18</xdr:row>
      <xdr:rowOff>0</xdr:rowOff>
    </xdr:from>
    <xdr:ext cx="184731" cy="264560"/>
    <xdr:sp macro="" textlink="">
      <xdr:nvSpPr>
        <xdr:cNvPr id="3572" name="2 CuadroTexto"/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18</xdr:row>
      <xdr:rowOff>0</xdr:rowOff>
    </xdr:from>
    <xdr:ext cx="184731" cy="264560"/>
    <xdr:sp macro="" textlink="">
      <xdr:nvSpPr>
        <xdr:cNvPr id="3573" name="3572 CuadroTexto"/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18</xdr:row>
      <xdr:rowOff>0</xdr:rowOff>
    </xdr:from>
    <xdr:ext cx="184731" cy="264560"/>
    <xdr:sp macro="" textlink="">
      <xdr:nvSpPr>
        <xdr:cNvPr id="3574" name="1 CuadroTexto"/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18</xdr:row>
      <xdr:rowOff>0</xdr:rowOff>
    </xdr:from>
    <xdr:ext cx="184731" cy="264560"/>
    <xdr:sp macro="" textlink="">
      <xdr:nvSpPr>
        <xdr:cNvPr id="3575" name="1 CuadroTexto"/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18</xdr:row>
      <xdr:rowOff>0</xdr:rowOff>
    </xdr:from>
    <xdr:ext cx="184731" cy="264560"/>
    <xdr:sp macro="" textlink="">
      <xdr:nvSpPr>
        <xdr:cNvPr id="3576" name="2 CuadroTexto"/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18</xdr:row>
      <xdr:rowOff>0</xdr:rowOff>
    </xdr:from>
    <xdr:ext cx="184731" cy="264560"/>
    <xdr:sp macro="" textlink="">
      <xdr:nvSpPr>
        <xdr:cNvPr id="3577" name="3576 CuadroTexto"/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18</xdr:row>
      <xdr:rowOff>0</xdr:rowOff>
    </xdr:from>
    <xdr:ext cx="184731" cy="264560"/>
    <xdr:sp macro="" textlink="">
      <xdr:nvSpPr>
        <xdr:cNvPr id="3578" name="1 CuadroTexto"/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18</xdr:row>
      <xdr:rowOff>0</xdr:rowOff>
    </xdr:from>
    <xdr:ext cx="184731" cy="264560"/>
    <xdr:sp macro="" textlink="">
      <xdr:nvSpPr>
        <xdr:cNvPr id="3579" name="1 CuadroTexto"/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18</xdr:row>
      <xdr:rowOff>0</xdr:rowOff>
    </xdr:from>
    <xdr:ext cx="184731" cy="264560"/>
    <xdr:sp macro="" textlink="">
      <xdr:nvSpPr>
        <xdr:cNvPr id="3580" name="2 CuadroTexto"/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18</xdr:row>
      <xdr:rowOff>0</xdr:rowOff>
    </xdr:from>
    <xdr:ext cx="184731" cy="264560"/>
    <xdr:sp macro="" textlink="">
      <xdr:nvSpPr>
        <xdr:cNvPr id="3581" name="3580 CuadroTexto"/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18</xdr:row>
      <xdr:rowOff>0</xdr:rowOff>
    </xdr:from>
    <xdr:ext cx="184731" cy="264560"/>
    <xdr:sp macro="" textlink="">
      <xdr:nvSpPr>
        <xdr:cNvPr id="3582" name="1 CuadroTexto"/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18</xdr:row>
      <xdr:rowOff>0</xdr:rowOff>
    </xdr:from>
    <xdr:ext cx="184731" cy="264560"/>
    <xdr:sp macro="" textlink="">
      <xdr:nvSpPr>
        <xdr:cNvPr id="3583" name="1 CuadroTexto"/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18</xdr:row>
      <xdr:rowOff>0</xdr:rowOff>
    </xdr:from>
    <xdr:ext cx="184731" cy="264560"/>
    <xdr:sp macro="" textlink="">
      <xdr:nvSpPr>
        <xdr:cNvPr id="3584" name="2 CuadroTexto"/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19</xdr:row>
      <xdr:rowOff>0</xdr:rowOff>
    </xdr:from>
    <xdr:ext cx="184731" cy="264560"/>
    <xdr:sp macro="" textlink="">
      <xdr:nvSpPr>
        <xdr:cNvPr id="3585" name="3584 CuadroTexto"/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19</xdr:row>
      <xdr:rowOff>0</xdr:rowOff>
    </xdr:from>
    <xdr:ext cx="184731" cy="264560"/>
    <xdr:sp macro="" textlink="">
      <xdr:nvSpPr>
        <xdr:cNvPr id="3586" name="1 CuadroTexto"/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19</xdr:row>
      <xdr:rowOff>0</xdr:rowOff>
    </xdr:from>
    <xdr:ext cx="184731" cy="264560"/>
    <xdr:sp macro="" textlink="">
      <xdr:nvSpPr>
        <xdr:cNvPr id="3587" name="1 CuadroTexto"/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19</xdr:row>
      <xdr:rowOff>0</xdr:rowOff>
    </xdr:from>
    <xdr:ext cx="184731" cy="264560"/>
    <xdr:sp macro="" textlink="">
      <xdr:nvSpPr>
        <xdr:cNvPr id="3588" name="2 CuadroTexto"/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19</xdr:row>
      <xdr:rowOff>0</xdr:rowOff>
    </xdr:from>
    <xdr:ext cx="184731" cy="264560"/>
    <xdr:sp macro="" textlink="">
      <xdr:nvSpPr>
        <xdr:cNvPr id="3589" name="3588 CuadroTexto"/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19</xdr:row>
      <xdr:rowOff>0</xdr:rowOff>
    </xdr:from>
    <xdr:ext cx="184731" cy="264560"/>
    <xdr:sp macro="" textlink="">
      <xdr:nvSpPr>
        <xdr:cNvPr id="3590" name="1 CuadroTexto"/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19</xdr:row>
      <xdr:rowOff>0</xdr:rowOff>
    </xdr:from>
    <xdr:ext cx="184731" cy="264560"/>
    <xdr:sp macro="" textlink="">
      <xdr:nvSpPr>
        <xdr:cNvPr id="3591" name="1 CuadroTexto"/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19</xdr:row>
      <xdr:rowOff>0</xdr:rowOff>
    </xdr:from>
    <xdr:ext cx="184731" cy="264560"/>
    <xdr:sp macro="" textlink="">
      <xdr:nvSpPr>
        <xdr:cNvPr id="3592" name="2 CuadroTexto"/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19</xdr:row>
      <xdr:rowOff>0</xdr:rowOff>
    </xdr:from>
    <xdr:ext cx="184731" cy="264560"/>
    <xdr:sp macro="" textlink="">
      <xdr:nvSpPr>
        <xdr:cNvPr id="3593" name="3592 CuadroTexto"/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19</xdr:row>
      <xdr:rowOff>0</xdr:rowOff>
    </xdr:from>
    <xdr:ext cx="184731" cy="264560"/>
    <xdr:sp macro="" textlink="">
      <xdr:nvSpPr>
        <xdr:cNvPr id="3594" name="1 CuadroTexto"/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19</xdr:row>
      <xdr:rowOff>0</xdr:rowOff>
    </xdr:from>
    <xdr:ext cx="184731" cy="264560"/>
    <xdr:sp macro="" textlink="">
      <xdr:nvSpPr>
        <xdr:cNvPr id="3595" name="1 CuadroTexto"/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19</xdr:row>
      <xdr:rowOff>0</xdr:rowOff>
    </xdr:from>
    <xdr:ext cx="184731" cy="264560"/>
    <xdr:sp macro="" textlink="">
      <xdr:nvSpPr>
        <xdr:cNvPr id="3596" name="2 CuadroTexto"/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19</xdr:row>
      <xdr:rowOff>0</xdr:rowOff>
    </xdr:from>
    <xdr:ext cx="184731" cy="264560"/>
    <xdr:sp macro="" textlink="">
      <xdr:nvSpPr>
        <xdr:cNvPr id="3597" name="3596 CuadroTexto"/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19</xdr:row>
      <xdr:rowOff>0</xdr:rowOff>
    </xdr:from>
    <xdr:ext cx="184731" cy="264560"/>
    <xdr:sp macro="" textlink="">
      <xdr:nvSpPr>
        <xdr:cNvPr id="3598" name="1 CuadroTexto"/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19</xdr:row>
      <xdr:rowOff>0</xdr:rowOff>
    </xdr:from>
    <xdr:ext cx="184731" cy="264560"/>
    <xdr:sp macro="" textlink="">
      <xdr:nvSpPr>
        <xdr:cNvPr id="3599" name="1 CuadroTexto"/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19</xdr:row>
      <xdr:rowOff>0</xdr:rowOff>
    </xdr:from>
    <xdr:ext cx="184731" cy="264560"/>
    <xdr:sp macro="" textlink="">
      <xdr:nvSpPr>
        <xdr:cNvPr id="3600" name="2 CuadroTexto"/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19</xdr:row>
      <xdr:rowOff>0</xdr:rowOff>
    </xdr:from>
    <xdr:ext cx="184731" cy="264560"/>
    <xdr:sp macro="" textlink="">
      <xdr:nvSpPr>
        <xdr:cNvPr id="3601" name="3600 CuadroTexto"/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19</xdr:row>
      <xdr:rowOff>0</xdr:rowOff>
    </xdr:from>
    <xdr:ext cx="184731" cy="264560"/>
    <xdr:sp macro="" textlink="">
      <xdr:nvSpPr>
        <xdr:cNvPr id="3602" name="1 CuadroTexto"/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19</xdr:row>
      <xdr:rowOff>0</xdr:rowOff>
    </xdr:from>
    <xdr:ext cx="184731" cy="264560"/>
    <xdr:sp macro="" textlink="">
      <xdr:nvSpPr>
        <xdr:cNvPr id="3603" name="1 CuadroTexto"/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19</xdr:row>
      <xdr:rowOff>0</xdr:rowOff>
    </xdr:from>
    <xdr:ext cx="184731" cy="264560"/>
    <xdr:sp macro="" textlink="">
      <xdr:nvSpPr>
        <xdr:cNvPr id="3604" name="2 CuadroTexto"/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19</xdr:row>
      <xdr:rowOff>0</xdr:rowOff>
    </xdr:from>
    <xdr:ext cx="184731" cy="264560"/>
    <xdr:sp macro="" textlink="">
      <xdr:nvSpPr>
        <xdr:cNvPr id="3605" name="3604 CuadroTexto"/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19</xdr:row>
      <xdr:rowOff>0</xdr:rowOff>
    </xdr:from>
    <xdr:ext cx="184731" cy="264560"/>
    <xdr:sp macro="" textlink="">
      <xdr:nvSpPr>
        <xdr:cNvPr id="3606" name="1 CuadroTexto"/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19</xdr:row>
      <xdr:rowOff>0</xdr:rowOff>
    </xdr:from>
    <xdr:ext cx="184731" cy="264560"/>
    <xdr:sp macro="" textlink="">
      <xdr:nvSpPr>
        <xdr:cNvPr id="3607" name="1 CuadroTexto"/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19</xdr:row>
      <xdr:rowOff>0</xdr:rowOff>
    </xdr:from>
    <xdr:ext cx="184731" cy="264560"/>
    <xdr:sp macro="" textlink="">
      <xdr:nvSpPr>
        <xdr:cNvPr id="3608" name="2 CuadroTexto"/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20</xdr:row>
      <xdr:rowOff>0</xdr:rowOff>
    </xdr:from>
    <xdr:ext cx="184731" cy="264560"/>
    <xdr:sp macro="" textlink="">
      <xdr:nvSpPr>
        <xdr:cNvPr id="3609" name="3608 CuadroTexto"/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20</xdr:row>
      <xdr:rowOff>0</xdr:rowOff>
    </xdr:from>
    <xdr:ext cx="184731" cy="264560"/>
    <xdr:sp macro="" textlink="">
      <xdr:nvSpPr>
        <xdr:cNvPr id="3610" name="1 CuadroTexto"/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20</xdr:row>
      <xdr:rowOff>0</xdr:rowOff>
    </xdr:from>
    <xdr:ext cx="184731" cy="264560"/>
    <xdr:sp macro="" textlink="">
      <xdr:nvSpPr>
        <xdr:cNvPr id="3611" name="1 CuadroTexto"/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20</xdr:row>
      <xdr:rowOff>0</xdr:rowOff>
    </xdr:from>
    <xdr:ext cx="184731" cy="264560"/>
    <xdr:sp macro="" textlink="">
      <xdr:nvSpPr>
        <xdr:cNvPr id="3612" name="2 CuadroTexto"/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20</xdr:row>
      <xdr:rowOff>0</xdr:rowOff>
    </xdr:from>
    <xdr:ext cx="184731" cy="264560"/>
    <xdr:sp macro="" textlink="">
      <xdr:nvSpPr>
        <xdr:cNvPr id="3613" name="3612 CuadroTexto"/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20</xdr:row>
      <xdr:rowOff>0</xdr:rowOff>
    </xdr:from>
    <xdr:ext cx="184731" cy="264560"/>
    <xdr:sp macro="" textlink="">
      <xdr:nvSpPr>
        <xdr:cNvPr id="3614" name="1 CuadroTexto"/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20</xdr:row>
      <xdr:rowOff>0</xdr:rowOff>
    </xdr:from>
    <xdr:ext cx="184731" cy="264560"/>
    <xdr:sp macro="" textlink="">
      <xdr:nvSpPr>
        <xdr:cNvPr id="3615" name="1 CuadroTexto"/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20</xdr:row>
      <xdr:rowOff>0</xdr:rowOff>
    </xdr:from>
    <xdr:ext cx="184731" cy="264560"/>
    <xdr:sp macro="" textlink="">
      <xdr:nvSpPr>
        <xdr:cNvPr id="3616" name="2 CuadroTexto"/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20</xdr:row>
      <xdr:rowOff>0</xdr:rowOff>
    </xdr:from>
    <xdr:ext cx="184731" cy="264560"/>
    <xdr:sp macro="" textlink="">
      <xdr:nvSpPr>
        <xdr:cNvPr id="3617" name="3616 CuadroTexto"/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20</xdr:row>
      <xdr:rowOff>0</xdr:rowOff>
    </xdr:from>
    <xdr:ext cx="184731" cy="264560"/>
    <xdr:sp macro="" textlink="">
      <xdr:nvSpPr>
        <xdr:cNvPr id="3618" name="1 CuadroTexto"/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20</xdr:row>
      <xdr:rowOff>0</xdr:rowOff>
    </xdr:from>
    <xdr:ext cx="184731" cy="264560"/>
    <xdr:sp macro="" textlink="">
      <xdr:nvSpPr>
        <xdr:cNvPr id="3619" name="1 CuadroTexto"/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20</xdr:row>
      <xdr:rowOff>0</xdr:rowOff>
    </xdr:from>
    <xdr:ext cx="184731" cy="264560"/>
    <xdr:sp macro="" textlink="">
      <xdr:nvSpPr>
        <xdr:cNvPr id="3620" name="2 CuadroTexto"/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20</xdr:row>
      <xdr:rowOff>0</xdr:rowOff>
    </xdr:from>
    <xdr:ext cx="184731" cy="264560"/>
    <xdr:sp macro="" textlink="">
      <xdr:nvSpPr>
        <xdr:cNvPr id="3621" name="3620 CuadroTexto"/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20</xdr:row>
      <xdr:rowOff>0</xdr:rowOff>
    </xdr:from>
    <xdr:ext cx="184731" cy="264560"/>
    <xdr:sp macro="" textlink="">
      <xdr:nvSpPr>
        <xdr:cNvPr id="3622" name="1 CuadroTexto"/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20</xdr:row>
      <xdr:rowOff>0</xdr:rowOff>
    </xdr:from>
    <xdr:ext cx="184731" cy="264560"/>
    <xdr:sp macro="" textlink="">
      <xdr:nvSpPr>
        <xdr:cNvPr id="3623" name="1 CuadroTexto"/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20</xdr:row>
      <xdr:rowOff>0</xdr:rowOff>
    </xdr:from>
    <xdr:ext cx="184731" cy="264560"/>
    <xdr:sp macro="" textlink="">
      <xdr:nvSpPr>
        <xdr:cNvPr id="3624" name="2 CuadroTexto"/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20</xdr:row>
      <xdr:rowOff>0</xdr:rowOff>
    </xdr:from>
    <xdr:ext cx="184731" cy="264560"/>
    <xdr:sp macro="" textlink="">
      <xdr:nvSpPr>
        <xdr:cNvPr id="3625" name="3624 CuadroTexto"/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20</xdr:row>
      <xdr:rowOff>0</xdr:rowOff>
    </xdr:from>
    <xdr:ext cx="184731" cy="264560"/>
    <xdr:sp macro="" textlink="">
      <xdr:nvSpPr>
        <xdr:cNvPr id="3626" name="1 CuadroTexto"/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20</xdr:row>
      <xdr:rowOff>0</xdr:rowOff>
    </xdr:from>
    <xdr:ext cx="184731" cy="264560"/>
    <xdr:sp macro="" textlink="">
      <xdr:nvSpPr>
        <xdr:cNvPr id="3627" name="1 CuadroTexto"/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20</xdr:row>
      <xdr:rowOff>0</xdr:rowOff>
    </xdr:from>
    <xdr:ext cx="184731" cy="264560"/>
    <xdr:sp macro="" textlink="">
      <xdr:nvSpPr>
        <xdr:cNvPr id="3628" name="2 CuadroTexto"/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20</xdr:row>
      <xdr:rowOff>0</xdr:rowOff>
    </xdr:from>
    <xdr:ext cx="184731" cy="264560"/>
    <xdr:sp macro="" textlink="">
      <xdr:nvSpPr>
        <xdr:cNvPr id="3629" name="3628 CuadroTexto"/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20</xdr:row>
      <xdr:rowOff>0</xdr:rowOff>
    </xdr:from>
    <xdr:ext cx="184731" cy="264560"/>
    <xdr:sp macro="" textlink="">
      <xdr:nvSpPr>
        <xdr:cNvPr id="3630" name="1 CuadroTexto"/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20</xdr:row>
      <xdr:rowOff>0</xdr:rowOff>
    </xdr:from>
    <xdr:ext cx="184731" cy="264560"/>
    <xdr:sp macro="" textlink="">
      <xdr:nvSpPr>
        <xdr:cNvPr id="3631" name="1 CuadroTexto"/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20</xdr:row>
      <xdr:rowOff>0</xdr:rowOff>
    </xdr:from>
    <xdr:ext cx="184731" cy="264560"/>
    <xdr:sp macro="" textlink="">
      <xdr:nvSpPr>
        <xdr:cNvPr id="3632" name="2 CuadroTexto"/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21</xdr:row>
      <xdr:rowOff>0</xdr:rowOff>
    </xdr:from>
    <xdr:ext cx="184731" cy="264560"/>
    <xdr:sp macro="" textlink="">
      <xdr:nvSpPr>
        <xdr:cNvPr id="3633" name="3632 CuadroTexto"/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21</xdr:row>
      <xdr:rowOff>0</xdr:rowOff>
    </xdr:from>
    <xdr:ext cx="184731" cy="264560"/>
    <xdr:sp macro="" textlink="">
      <xdr:nvSpPr>
        <xdr:cNvPr id="3634" name="1 CuadroTexto"/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21</xdr:row>
      <xdr:rowOff>0</xdr:rowOff>
    </xdr:from>
    <xdr:ext cx="184731" cy="264560"/>
    <xdr:sp macro="" textlink="">
      <xdr:nvSpPr>
        <xdr:cNvPr id="3635" name="1 CuadroTexto"/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21</xdr:row>
      <xdr:rowOff>0</xdr:rowOff>
    </xdr:from>
    <xdr:ext cx="184731" cy="264560"/>
    <xdr:sp macro="" textlink="">
      <xdr:nvSpPr>
        <xdr:cNvPr id="3636" name="2 CuadroTexto"/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21</xdr:row>
      <xdr:rowOff>0</xdr:rowOff>
    </xdr:from>
    <xdr:ext cx="184731" cy="264560"/>
    <xdr:sp macro="" textlink="">
      <xdr:nvSpPr>
        <xdr:cNvPr id="3637" name="3636 CuadroTexto"/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21</xdr:row>
      <xdr:rowOff>0</xdr:rowOff>
    </xdr:from>
    <xdr:ext cx="184731" cy="264560"/>
    <xdr:sp macro="" textlink="">
      <xdr:nvSpPr>
        <xdr:cNvPr id="3638" name="1 CuadroTexto"/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21</xdr:row>
      <xdr:rowOff>0</xdr:rowOff>
    </xdr:from>
    <xdr:ext cx="184731" cy="264560"/>
    <xdr:sp macro="" textlink="">
      <xdr:nvSpPr>
        <xdr:cNvPr id="3639" name="1 CuadroTexto"/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21</xdr:row>
      <xdr:rowOff>0</xdr:rowOff>
    </xdr:from>
    <xdr:ext cx="184731" cy="264560"/>
    <xdr:sp macro="" textlink="">
      <xdr:nvSpPr>
        <xdr:cNvPr id="3640" name="2 CuadroTexto"/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21</xdr:row>
      <xdr:rowOff>0</xdr:rowOff>
    </xdr:from>
    <xdr:ext cx="184731" cy="264560"/>
    <xdr:sp macro="" textlink="">
      <xdr:nvSpPr>
        <xdr:cNvPr id="3641" name="3640 CuadroTexto"/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21</xdr:row>
      <xdr:rowOff>0</xdr:rowOff>
    </xdr:from>
    <xdr:ext cx="184731" cy="264560"/>
    <xdr:sp macro="" textlink="">
      <xdr:nvSpPr>
        <xdr:cNvPr id="3642" name="1 CuadroTexto"/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21</xdr:row>
      <xdr:rowOff>0</xdr:rowOff>
    </xdr:from>
    <xdr:ext cx="184731" cy="264560"/>
    <xdr:sp macro="" textlink="">
      <xdr:nvSpPr>
        <xdr:cNvPr id="3643" name="1 CuadroTexto"/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21</xdr:row>
      <xdr:rowOff>0</xdr:rowOff>
    </xdr:from>
    <xdr:ext cx="184731" cy="264560"/>
    <xdr:sp macro="" textlink="">
      <xdr:nvSpPr>
        <xdr:cNvPr id="3644" name="2 CuadroTexto"/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21</xdr:row>
      <xdr:rowOff>0</xdr:rowOff>
    </xdr:from>
    <xdr:ext cx="184731" cy="264560"/>
    <xdr:sp macro="" textlink="">
      <xdr:nvSpPr>
        <xdr:cNvPr id="3645" name="3644 CuadroTexto"/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21</xdr:row>
      <xdr:rowOff>0</xdr:rowOff>
    </xdr:from>
    <xdr:ext cx="184731" cy="264560"/>
    <xdr:sp macro="" textlink="">
      <xdr:nvSpPr>
        <xdr:cNvPr id="3646" name="1 CuadroTexto"/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21</xdr:row>
      <xdr:rowOff>0</xdr:rowOff>
    </xdr:from>
    <xdr:ext cx="184731" cy="264560"/>
    <xdr:sp macro="" textlink="">
      <xdr:nvSpPr>
        <xdr:cNvPr id="3647" name="1 CuadroTexto"/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21</xdr:row>
      <xdr:rowOff>0</xdr:rowOff>
    </xdr:from>
    <xdr:ext cx="184731" cy="264560"/>
    <xdr:sp macro="" textlink="">
      <xdr:nvSpPr>
        <xdr:cNvPr id="3648" name="2 CuadroTexto"/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21</xdr:row>
      <xdr:rowOff>0</xdr:rowOff>
    </xdr:from>
    <xdr:ext cx="184731" cy="264560"/>
    <xdr:sp macro="" textlink="">
      <xdr:nvSpPr>
        <xdr:cNvPr id="3649" name="3648 CuadroTexto"/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21</xdr:row>
      <xdr:rowOff>0</xdr:rowOff>
    </xdr:from>
    <xdr:ext cx="184731" cy="264560"/>
    <xdr:sp macro="" textlink="">
      <xdr:nvSpPr>
        <xdr:cNvPr id="3650" name="1 CuadroTexto"/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21</xdr:row>
      <xdr:rowOff>0</xdr:rowOff>
    </xdr:from>
    <xdr:ext cx="184731" cy="264560"/>
    <xdr:sp macro="" textlink="">
      <xdr:nvSpPr>
        <xdr:cNvPr id="3651" name="1 CuadroTexto"/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21</xdr:row>
      <xdr:rowOff>0</xdr:rowOff>
    </xdr:from>
    <xdr:ext cx="184731" cy="264560"/>
    <xdr:sp macro="" textlink="">
      <xdr:nvSpPr>
        <xdr:cNvPr id="3652" name="2 CuadroTexto"/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21</xdr:row>
      <xdr:rowOff>0</xdr:rowOff>
    </xdr:from>
    <xdr:ext cx="184731" cy="264560"/>
    <xdr:sp macro="" textlink="">
      <xdr:nvSpPr>
        <xdr:cNvPr id="3653" name="3652 CuadroTexto"/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21</xdr:row>
      <xdr:rowOff>0</xdr:rowOff>
    </xdr:from>
    <xdr:ext cx="184731" cy="264560"/>
    <xdr:sp macro="" textlink="">
      <xdr:nvSpPr>
        <xdr:cNvPr id="3654" name="1 CuadroTexto"/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21</xdr:row>
      <xdr:rowOff>0</xdr:rowOff>
    </xdr:from>
    <xdr:ext cx="184731" cy="264560"/>
    <xdr:sp macro="" textlink="">
      <xdr:nvSpPr>
        <xdr:cNvPr id="3655" name="1 CuadroTexto"/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21</xdr:row>
      <xdr:rowOff>0</xdr:rowOff>
    </xdr:from>
    <xdr:ext cx="184731" cy="264560"/>
    <xdr:sp macro="" textlink="">
      <xdr:nvSpPr>
        <xdr:cNvPr id="3656" name="2 CuadroTexto"/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22</xdr:row>
      <xdr:rowOff>0</xdr:rowOff>
    </xdr:from>
    <xdr:ext cx="184731" cy="264560"/>
    <xdr:sp macro="" textlink="">
      <xdr:nvSpPr>
        <xdr:cNvPr id="3657" name="3656 CuadroTexto"/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22</xdr:row>
      <xdr:rowOff>0</xdr:rowOff>
    </xdr:from>
    <xdr:ext cx="184731" cy="264560"/>
    <xdr:sp macro="" textlink="">
      <xdr:nvSpPr>
        <xdr:cNvPr id="3658" name="1 CuadroTexto"/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22</xdr:row>
      <xdr:rowOff>0</xdr:rowOff>
    </xdr:from>
    <xdr:ext cx="184731" cy="264560"/>
    <xdr:sp macro="" textlink="">
      <xdr:nvSpPr>
        <xdr:cNvPr id="3659" name="1 CuadroTexto"/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22</xdr:row>
      <xdr:rowOff>0</xdr:rowOff>
    </xdr:from>
    <xdr:ext cx="184731" cy="264560"/>
    <xdr:sp macro="" textlink="">
      <xdr:nvSpPr>
        <xdr:cNvPr id="3660" name="2 CuadroTexto"/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22</xdr:row>
      <xdr:rowOff>0</xdr:rowOff>
    </xdr:from>
    <xdr:ext cx="184731" cy="264560"/>
    <xdr:sp macro="" textlink="">
      <xdr:nvSpPr>
        <xdr:cNvPr id="3661" name="3660 CuadroTexto"/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22</xdr:row>
      <xdr:rowOff>0</xdr:rowOff>
    </xdr:from>
    <xdr:ext cx="184731" cy="264560"/>
    <xdr:sp macro="" textlink="">
      <xdr:nvSpPr>
        <xdr:cNvPr id="3662" name="1 CuadroTexto"/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22</xdr:row>
      <xdr:rowOff>0</xdr:rowOff>
    </xdr:from>
    <xdr:ext cx="184731" cy="264560"/>
    <xdr:sp macro="" textlink="">
      <xdr:nvSpPr>
        <xdr:cNvPr id="3663" name="1 CuadroTexto"/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22</xdr:row>
      <xdr:rowOff>0</xdr:rowOff>
    </xdr:from>
    <xdr:ext cx="184731" cy="264560"/>
    <xdr:sp macro="" textlink="">
      <xdr:nvSpPr>
        <xdr:cNvPr id="3664" name="2 CuadroTexto"/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22</xdr:row>
      <xdr:rowOff>0</xdr:rowOff>
    </xdr:from>
    <xdr:ext cx="184731" cy="264560"/>
    <xdr:sp macro="" textlink="">
      <xdr:nvSpPr>
        <xdr:cNvPr id="3665" name="3664 CuadroTexto"/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22</xdr:row>
      <xdr:rowOff>0</xdr:rowOff>
    </xdr:from>
    <xdr:ext cx="184731" cy="264560"/>
    <xdr:sp macro="" textlink="">
      <xdr:nvSpPr>
        <xdr:cNvPr id="3666" name="1 CuadroTexto"/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22</xdr:row>
      <xdr:rowOff>0</xdr:rowOff>
    </xdr:from>
    <xdr:ext cx="184731" cy="264560"/>
    <xdr:sp macro="" textlink="">
      <xdr:nvSpPr>
        <xdr:cNvPr id="3667" name="1 CuadroTexto"/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22</xdr:row>
      <xdr:rowOff>0</xdr:rowOff>
    </xdr:from>
    <xdr:ext cx="184731" cy="264560"/>
    <xdr:sp macro="" textlink="">
      <xdr:nvSpPr>
        <xdr:cNvPr id="3668" name="2 CuadroTexto"/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22</xdr:row>
      <xdr:rowOff>0</xdr:rowOff>
    </xdr:from>
    <xdr:ext cx="184731" cy="264560"/>
    <xdr:sp macro="" textlink="">
      <xdr:nvSpPr>
        <xdr:cNvPr id="3669" name="3668 CuadroTexto"/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22</xdr:row>
      <xdr:rowOff>0</xdr:rowOff>
    </xdr:from>
    <xdr:ext cx="184731" cy="264560"/>
    <xdr:sp macro="" textlink="">
      <xdr:nvSpPr>
        <xdr:cNvPr id="3670" name="1 CuadroTexto"/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22</xdr:row>
      <xdr:rowOff>0</xdr:rowOff>
    </xdr:from>
    <xdr:ext cx="184731" cy="264560"/>
    <xdr:sp macro="" textlink="">
      <xdr:nvSpPr>
        <xdr:cNvPr id="3671" name="1 CuadroTexto"/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22</xdr:row>
      <xdr:rowOff>0</xdr:rowOff>
    </xdr:from>
    <xdr:ext cx="184731" cy="264560"/>
    <xdr:sp macro="" textlink="">
      <xdr:nvSpPr>
        <xdr:cNvPr id="3672" name="2 CuadroTexto"/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22</xdr:row>
      <xdr:rowOff>0</xdr:rowOff>
    </xdr:from>
    <xdr:ext cx="184731" cy="264560"/>
    <xdr:sp macro="" textlink="">
      <xdr:nvSpPr>
        <xdr:cNvPr id="3673" name="3672 CuadroTexto"/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22</xdr:row>
      <xdr:rowOff>0</xdr:rowOff>
    </xdr:from>
    <xdr:ext cx="184731" cy="264560"/>
    <xdr:sp macro="" textlink="">
      <xdr:nvSpPr>
        <xdr:cNvPr id="3674" name="1 CuadroTexto"/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22</xdr:row>
      <xdr:rowOff>0</xdr:rowOff>
    </xdr:from>
    <xdr:ext cx="184731" cy="264560"/>
    <xdr:sp macro="" textlink="">
      <xdr:nvSpPr>
        <xdr:cNvPr id="3675" name="1 CuadroTexto"/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22</xdr:row>
      <xdr:rowOff>0</xdr:rowOff>
    </xdr:from>
    <xdr:ext cx="184731" cy="264560"/>
    <xdr:sp macro="" textlink="">
      <xdr:nvSpPr>
        <xdr:cNvPr id="3676" name="2 CuadroTexto"/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22</xdr:row>
      <xdr:rowOff>0</xdr:rowOff>
    </xdr:from>
    <xdr:ext cx="184731" cy="264560"/>
    <xdr:sp macro="" textlink="">
      <xdr:nvSpPr>
        <xdr:cNvPr id="3677" name="3676 CuadroTexto"/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22</xdr:row>
      <xdr:rowOff>0</xdr:rowOff>
    </xdr:from>
    <xdr:ext cx="184731" cy="264560"/>
    <xdr:sp macro="" textlink="">
      <xdr:nvSpPr>
        <xdr:cNvPr id="3678" name="1 CuadroTexto"/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22</xdr:row>
      <xdr:rowOff>0</xdr:rowOff>
    </xdr:from>
    <xdr:ext cx="184731" cy="264560"/>
    <xdr:sp macro="" textlink="">
      <xdr:nvSpPr>
        <xdr:cNvPr id="3679" name="1 CuadroTexto"/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22</xdr:row>
      <xdr:rowOff>0</xdr:rowOff>
    </xdr:from>
    <xdr:ext cx="184731" cy="264560"/>
    <xdr:sp macro="" textlink="">
      <xdr:nvSpPr>
        <xdr:cNvPr id="3680" name="2 CuadroTexto"/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23</xdr:row>
      <xdr:rowOff>0</xdr:rowOff>
    </xdr:from>
    <xdr:ext cx="184731" cy="264560"/>
    <xdr:sp macro="" textlink="">
      <xdr:nvSpPr>
        <xdr:cNvPr id="3681" name="3680 CuadroTexto"/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23</xdr:row>
      <xdr:rowOff>0</xdr:rowOff>
    </xdr:from>
    <xdr:ext cx="184731" cy="264560"/>
    <xdr:sp macro="" textlink="">
      <xdr:nvSpPr>
        <xdr:cNvPr id="3682" name="1 CuadroTexto"/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23</xdr:row>
      <xdr:rowOff>0</xdr:rowOff>
    </xdr:from>
    <xdr:ext cx="184731" cy="264560"/>
    <xdr:sp macro="" textlink="">
      <xdr:nvSpPr>
        <xdr:cNvPr id="3683" name="1 CuadroTexto"/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23</xdr:row>
      <xdr:rowOff>0</xdr:rowOff>
    </xdr:from>
    <xdr:ext cx="184731" cy="264560"/>
    <xdr:sp macro="" textlink="">
      <xdr:nvSpPr>
        <xdr:cNvPr id="3684" name="2 CuadroTexto"/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23</xdr:row>
      <xdr:rowOff>0</xdr:rowOff>
    </xdr:from>
    <xdr:ext cx="184731" cy="264560"/>
    <xdr:sp macro="" textlink="">
      <xdr:nvSpPr>
        <xdr:cNvPr id="3685" name="3684 CuadroTexto"/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23</xdr:row>
      <xdr:rowOff>0</xdr:rowOff>
    </xdr:from>
    <xdr:ext cx="184731" cy="264560"/>
    <xdr:sp macro="" textlink="">
      <xdr:nvSpPr>
        <xdr:cNvPr id="3686" name="1 CuadroTexto"/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23</xdr:row>
      <xdr:rowOff>0</xdr:rowOff>
    </xdr:from>
    <xdr:ext cx="184731" cy="264560"/>
    <xdr:sp macro="" textlink="">
      <xdr:nvSpPr>
        <xdr:cNvPr id="3687" name="1 CuadroTexto"/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23</xdr:row>
      <xdr:rowOff>0</xdr:rowOff>
    </xdr:from>
    <xdr:ext cx="184731" cy="264560"/>
    <xdr:sp macro="" textlink="">
      <xdr:nvSpPr>
        <xdr:cNvPr id="3688" name="2 CuadroTexto"/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23</xdr:row>
      <xdr:rowOff>0</xdr:rowOff>
    </xdr:from>
    <xdr:ext cx="184731" cy="264560"/>
    <xdr:sp macro="" textlink="">
      <xdr:nvSpPr>
        <xdr:cNvPr id="3689" name="3688 CuadroTexto"/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23</xdr:row>
      <xdr:rowOff>0</xdr:rowOff>
    </xdr:from>
    <xdr:ext cx="184731" cy="264560"/>
    <xdr:sp macro="" textlink="">
      <xdr:nvSpPr>
        <xdr:cNvPr id="3690" name="1 CuadroTexto"/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23</xdr:row>
      <xdr:rowOff>0</xdr:rowOff>
    </xdr:from>
    <xdr:ext cx="184731" cy="264560"/>
    <xdr:sp macro="" textlink="">
      <xdr:nvSpPr>
        <xdr:cNvPr id="3691" name="1 CuadroTexto"/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23</xdr:row>
      <xdr:rowOff>0</xdr:rowOff>
    </xdr:from>
    <xdr:ext cx="184731" cy="264560"/>
    <xdr:sp macro="" textlink="">
      <xdr:nvSpPr>
        <xdr:cNvPr id="3692" name="2 CuadroTexto"/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43"/>
  <sheetViews>
    <sheetView topLeftCell="A19" zoomScale="69" zoomScaleNormal="69" workbookViewId="0">
      <selection activeCell="AB57" sqref="AB57"/>
    </sheetView>
  </sheetViews>
  <sheetFormatPr baseColWidth="10" defaultRowHeight="15" x14ac:dyDescent="0.25"/>
  <cols>
    <col min="1" max="1" width="11.42578125" style="2"/>
    <col min="2" max="2" width="6.42578125" customWidth="1"/>
    <col min="3" max="3" width="41.42578125" customWidth="1"/>
    <col min="4" max="4" width="33" customWidth="1"/>
    <col min="5" max="5" width="28" customWidth="1"/>
    <col min="6" max="6" width="15.140625" customWidth="1"/>
    <col min="7" max="7" width="22.85546875" customWidth="1"/>
    <col min="8" max="8" width="6" customWidth="1"/>
    <col min="9" max="9" width="15.42578125" customWidth="1"/>
    <col min="15" max="15" width="19.28515625" customWidth="1"/>
    <col min="20" max="20" width="15.140625" customWidth="1"/>
    <col min="26" max="26" width="11.42578125" style="2"/>
    <col min="29" max="29" width="11.42578125" style="2"/>
    <col min="30" max="30" width="16.42578125" customWidth="1"/>
    <col min="34" max="34" width="11.7109375" bestFit="1" customWidth="1"/>
  </cols>
  <sheetData>
    <row r="1" spans="2:30" ht="15.75" x14ac:dyDescent="0.25">
      <c r="B1" s="73" t="s">
        <v>0</v>
      </c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2"/>
      <c r="V1" s="2"/>
      <c r="W1" s="2"/>
      <c r="X1" s="2"/>
    </row>
    <row r="2" spans="2:30" ht="15.75" x14ac:dyDescent="0.25">
      <c r="B2" s="73" t="s">
        <v>480</v>
      </c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2"/>
      <c r="V2" s="2"/>
      <c r="W2" s="2"/>
      <c r="X2" s="2"/>
    </row>
    <row r="3" spans="2:30" ht="15.75" x14ac:dyDescent="0.25"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2"/>
      <c r="V3" s="2"/>
      <c r="W3" s="2"/>
      <c r="X3" s="2"/>
    </row>
    <row r="4" spans="2:30" ht="15.75" x14ac:dyDescent="0.25">
      <c r="B4" s="26" t="s">
        <v>1</v>
      </c>
      <c r="C4" s="26" t="s">
        <v>2</v>
      </c>
      <c r="D4" s="27" t="s">
        <v>3</v>
      </c>
      <c r="E4" s="27" t="s">
        <v>4</v>
      </c>
      <c r="F4" s="26" t="s">
        <v>5</v>
      </c>
      <c r="G4" s="26" t="s">
        <v>6</v>
      </c>
      <c r="H4" s="26" t="s">
        <v>7</v>
      </c>
      <c r="I4" s="28" t="s">
        <v>8</v>
      </c>
      <c r="J4" s="28" t="s">
        <v>9</v>
      </c>
      <c r="K4" s="28" t="s">
        <v>10</v>
      </c>
      <c r="L4" s="27" t="s">
        <v>11</v>
      </c>
      <c r="M4" s="27" t="s">
        <v>12</v>
      </c>
      <c r="N4" s="26" t="s">
        <v>13</v>
      </c>
      <c r="O4" s="26" t="s">
        <v>14</v>
      </c>
      <c r="P4" s="26" t="s">
        <v>15</v>
      </c>
      <c r="Q4" s="26" t="s">
        <v>16</v>
      </c>
      <c r="R4" s="26" t="s">
        <v>17</v>
      </c>
      <c r="S4" s="26" t="s">
        <v>18</v>
      </c>
      <c r="T4" s="29" t="s">
        <v>19</v>
      </c>
      <c r="U4" s="9" t="s">
        <v>20</v>
      </c>
      <c r="V4" s="2"/>
      <c r="W4" s="9" t="s">
        <v>21</v>
      </c>
      <c r="X4" s="9" t="s">
        <v>22</v>
      </c>
      <c r="Z4" s="9" t="s">
        <v>432</v>
      </c>
      <c r="AA4" s="9" t="s">
        <v>430</v>
      </c>
      <c r="AB4" s="9" t="s">
        <v>11</v>
      </c>
      <c r="AC4" s="9" t="s">
        <v>453</v>
      </c>
      <c r="AD4" s="9" t="s">
        <v>431</v>
      </c>
    </row>
    <row r="5" spans="2:30" ht="15.75" x14ac:dyDescent="0.25">
      <c r="B5" s="2"/>
      <c r="C5" s="8" t="s">
        <v>23</v>
      </c>
      <c r="D5" s="4"/>
      <c r="E5" s="4"/>
      <c r="F5" s="5"/>
      <c r="G5" s="5"/>
      <c r="H5" s="5"/>
      <c r="I5" s="11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</row>
    <row r="6" spans="2:30" ht="15.75" x14ac:dyDescent="0.25">
      <c r="B6" s="32">
        <v>1</v>
      </c>
      <c r="C6" s="3" t="s">
        <v>24</v>
      </c>
      <c r="D6" s="4" t="s">
        <v>25</v>
      </c>
      <c r="E6" s="4" t="s">
        <v>26</v>
      </c>
      <c r="F6" s="5" t="s">
        <v>27</v>
      </c>
      <c r="G6" s="5" t="s">
        <v>317</v>
      </c>
      <c r="H6" s="5" t="s">
        <v>28</v>
      </c>
      <c r="I6" s="12">
        <v>25985</v>
      </c>
      <c r="J6" s="21"/>
      <c r="K6" s="10"/>
      <c r="L6" s="2"/>
      <c r="M6" s="2"/>
      <c r="N6" s="2"/>
      <c r="O6" s="10">
        <f>SUM(I6:N6)</f>
        <v>25985</v>
      </c>
      <c r="P6" s="21">
        <v>5980.18</v>
      </c>
      <c r="Q6" s="2"/>
      <c r="R6" s="2"/>
      <c r="S6" s="2"/>
      <c r="T6" s="10">
        <f>SUM(O6-P6-Q6-R6-S6)</f>
        <v>20004.82</v>
      </c>
      <c r="U6" s="9" t="s">
        <v>29</v>
      </c>
      <c r="V6" s="2"/>
      <c r="W6" s="9" t="s">
        <v>30</v>
      </c>
      <c r="X6" s="2"/>
      <c r="Z6" s="2">
        <f>I6*2/30.4</f>
        <v>1709.5394736842106</v>
      </c>
      <c r="AA6" s="63">
        <f>15*50/365*Z6</f>
        <v>3512.7523431867344</v>
      </c>
      <c r="AB6" s="63">
        <f>15*5/365*Z6</f>
        <v>351.27523431867343</v>
      </c>
      <c r="AC6" s="63">
        <f>15*15/365*Z6</f>
        <v>1053.8257029560202</v>
      </c>
      <c r="AD6" s="63">
        <f>AA6+AB6+AC6</f>
        <v>4917.8532804614279</v>
      </c>
    </row>
    <row r="7" spans="2:30" ht="15.75" x14ac:dyDescent="0.25">
      <c r="B7" s="32">
        <v>2</v>
      </c>
      <c r="C7" s="3" t="s">
        <v>31</v>
      </c>
      <c r="D7" s="4" t="s">
        <v>32</v>
      </c>
      <c r="E7" s="4" t="s">
        <v>26</v>
      </c>
      <c r="F7" s="5" t="s">
        <v>27</v>
      </c>
      <c r="G7" s="5" t="s">
        <v>318</v>
      </c>
      <c r="H7" s="5" t="s">
        <v>33</v>
      </c>
      <c r="I7" s="12">
        <v>2866.5</v>
      </c>
      <c r="J7" s="21"/>
      <c r="K7" s="10"/>
      <c r="L7" s="2"/>
      <c r="M7" s="10"/>
      <c r="N7" s="2"/>
      <c r="O7" s="10">
        <f t="shared" ref="O7:O36" si="0">SUM(I7:N7)</f>
        <v>2866.5</v>
      </c>
      <c r="P7" s="21">
        <v>49.98</v>
      </c>
      <c r="Q7" s="2"/>
      <c r="R7" s="2"/>
      <c r="S7" s="2"/>
      <c r="T7" s="10">
        <f t="shared" ref="T7:T36" si="1">SUM(O7-P7-Q7-R7-S7)</f>
        <v>2816.52</v>
      </c>
      <c r="U7" s="9" t="s">
        <v>34</v>
      </c>
      <c r="V7" s="2"/>
      <c r="W7" s="9" t="s">
        <v>30</v>
      </c>
      <c r="X7" s="2"/>
      <c r="Z7" s="2">
        <f>I7*2/30.4</f>
        <v>188.58552631578948</v>
      </c>
      <c r="AA7" s="63">
        <f t="shared" ref="AA7:AA36" si="2">15*50/365*Z7</f>
        <v>387.50450612833458</v>
      </c>
      <c r="AB7" s="63">
        <f t="shared" ref="AB7:AB36" si="3">15*5/365*Z7</f>
        <v>38.750450612833454</v>
      </c>
      <c r="AC7" s="63">
        <f t="shared" ref="AC7:AC36" si="4">15*15/365*Z7</f>
        <v>116.25135183850037</v>
      </c>
      <c r="AD7" s="63">
        <f t="shared" ref="AD7:AD36" si="5">AA7+AB7+AC7</f>
        <v>542.50630857966837</v>
      </c>
    </row>
    <row r="8" spans="2:30" ht="15.75" x14ac:dyDescent="0.25">
      <c r="B8" s="32">
        <v>3</v>
      </c>
      <c r="C8" s="3" t="s">
        <v>36</v>
      </c>
      <c r="D8" s="4" t="s">
        <v>37</v>
      </c>
      <c r="E8" s="4" t="s">
        <v>38</v>
      </c>
      <c r="F8" s="5" t="s">
        <v>27</v>
      </c>
      <c r="G8" s="5" t="s">
        <v>319</v>
      </c>
      <c r="H8" s="5" t="s">
        <v>28</v>
      </c>
      <c r="I8" s="12">
        <v>14700</v>
      </c>
      <c r="J8" s="21"/>
      <c r="K8" s="10"/>
      <c r="L8" s="2"/>
      <c r="M8" s="2"/>
      <c r="N8" s="2"/>
      <c r="O8" s="10">
        <f t="shared" si="0"/>
        <v>14700</v>
      </c>
      <c r="P8" s="21">
        <v>2688.75</v>
      </c>
      <c r="Q8" s="2"/>
      <c r="R8" s="2"/>
      <c r="S8" s="2"/>
      <c r="T8" s="10">
        <f t="shared" si="1"/>
        <v>12011.25</v>
      </c>
      <c r="U8" s="9" t="s">
        <v>29</v>
      </c>
      <c r="V8" s="2"/>
      <c r="W8" s="9" t="s">
        <v>30</v>
      </c>
      <c r="X8" s="2"/>
      <c r="Z8" s="2">
        <f>I8*2/30.4</f>
        <v>967.1052631578948</v>
      </c>
      <c r="AA8" s="63">
        <f t="shared" si="2"/>
        <v>1987.2025955299209</v>
      </c>
      <c r="AB8" s="63">
        <f t="shared" si="3"/>
        <v>198.72025955299208</v>
      </c>
      <c r="AC8" s="63">
        <f t="shared" si="4"/>
        <v>596.16077865897626</v>
      </c>
      <c r="AD8" s="63">
        <f t="shared" si="5"/>
        <v>2782.0836337418891</v>
      </c>
    </row>
    <row r="9" spans="2:30" ht="15.75" x14ac:dyDescent="0.25">
      <c r="B9" s="32">
        <v>4</v>
      </c>
      <c r="C9" s="3" t="s">
        <v>39</v>
      </c>
      <c r="D9" s="4" t="s">
        <v>32</v>
      </c>
      <c r="E9" s="4" t="s">
        <v>38</v>
      </c>
      <c r="F9" s="5" t="s">
        <v>35</v>
      </c>
      <c r="G9" s="5" t="s">
        <v>320</v>
      </c>
      <c r="H9" s="5" t="s">
        <v>33</v>
      </c>
      <c r="I9" s="12">
        <v>3096</v>
      </c>
      <c r="J9" s="21"/>
      <c r="K9" s="10"/>
      <c r="L9" s="2"/>
      <c r="M9" s="2"/>
      <c r="N9" s="2"/>
      <c r="O9" s="10">
        <f t="shared" si="0"/>
        <v>3096</v>
      </c>
      <c r="P9" s="21">
        <v>107.66</v>
      </c>
      <c r="Q9" s="2"/>
      <c r="R9" s="2"/>
      <c r="S9" s="2"/>
      <c r="T9" s="10">
        <f t="shared" si="1"/>
        <v>2988.34</v>
      </c>
      <c r="U9" s="9" t="s">
        <v>29</v>
      </c>
      <c r="V9" s="2"/>
      <c r="W9" s="9" t="s">
        <v>30</v>
      </c>
      <c r="X9" s="2"/>
      <c r="Z9" s="2">
        <f>I9*2/30.4</f>
        <v>203.68421052631581</v>
      </c>
      <c r="AA9" s="63">
        <f t="shared" si="2"/>
        <v>418.52919971160787</v>
      </c>
      <c r="AB9" s="63">
        <f t="shared" si="3"/>
        <v>41.85291997116078</v>
      </c>
      <c r="AC9" s="63">
        <f t="shared" si="4"/>
        <v>125.55875991348235</v>
      </c>
      <c r="AD9" s="63">
        <f t="shared" si="5"/>
        <v>585.94087959625097</v>
      </c>
    </row>
    <row r="10" spans="2:30" s="2" customFormat="1" ht="15.75" x14ac:dyDescent="0.25">
      <c r="B10" s="32">
        <v>5</v>
      </c>
      <c r="C10" s="3" t="s">
        <v>141</v>
      </c>
      <c r="D10" s="4" t="s">
        <v>32</v>
      </c>
      <c r="E10" s="4" t="s">
        <v>38</v>
      </c>
      <c r="F10" s="5" t="s">
        <v>35</v>
      </c>
      <c r="G10" s="5" t="s">
        <v>423</v>
      </c>
      <c r="H10" s="5" t="s">
        <v>33</v>
      </c>
      <c r="I10" s="12">
        <v>3391.5</v>
      </c>
      <c r="J10" s="21"/>
      <c r="K10" s="10"/>
      <c r="N10" s="10"/>
      <c r="O10" s="10">
        <f t="shared" si="0"/>
        <v>3391.5</v>
      </c>
      <c r="P10" s="21">
        <v>139.81</v>
      </c>
      <c r="T10" s="10">
        <f t="shared" si="1"/>
        <v>3251.69</v>
      </c>
      <c r="U10" s="9" t="s">
        <v>142</v>
      </c>
      <c r="W10" s="9" t="s">
        <v>30</v>
      </c>
      <c r="Z10" s="2">
        <f>I10*2/30.4</f>
        <v>223.125</v>
      </c>
      <c r="AA10" s="63">
        <f t="shared" si="2"/>
        <v>458.47602739726034</v>
      </c>
      <c r="AB10" s="63">
        <f t="shared" si="3"/>
        <v>45.847602739726028</v>
      </c>
      <c r="AC10" s="63">
        <f t="shared" si="4"/>
        <v>137.54280821917808</v>
      </c>
      <c r="AD10" s="63">
        <f t="shared" si="5"/>
        <v>641.86643835616451</v>
      </c>
    </row>
    <row r="11" spans="2:30" ht="15.75" x14ac:dyDescent="0.25">
      <c r="B11" s="32">
        <v>6</v>
      </c>
      <c r="C11" s="3" t="s">
        <v>40</v>
      </c>
      <c r="D11" s="4" t="s">
        <v>41</v>
      </c>
      <c r="E11" s="4" t="s">
        <v>42</v>
      </c>
      <c r="F11" s="5" t="s">
        <v>35</v>
      </c>
      <c r="G11" s="5" t="s">
        <v>321</v>
      </c>
      <c r="H11" s="5" t="s">
        <v>28</v>
      </c>
      <c r="I11" s="12">
        <v>11000</v>
      </c>
      <c r="J11" s="21"/>
      <c r="K11" s="10"/>
      <c r="L11" s="2"/>
      <c r="M11" s="2"/>
      <c r="N11" s="2"/>
      <c r="O11" s="10">
        <f t="shared" si="0"/>
        <v>11000</v>
      </c>
      <c r="P11" s="21">
        <v>1818.51</v>
      </c>
      <c r="Q11" s="2"/>
      <c r="R11" s="2"/>
      <c r="S11" s="2"/>
      <c r="T11" s="10">
        <f t="shared" si="1"/>
        <v>9181.49</v>
      </c>
      <c r="U11" s="9" t="s">
        <v>29</v>
      </c>
      <c r="V11" s="2"/>
      <c r="W11" s="9" t="s">
        <v>30</v>
      </c>
      <c r="X11" s="2"/>
      <c r="Z11" s="2">
        <f>I11*2/30.4</f>
        <v>723.68421052631584</v>
      </c>
      <c r="AA11" s="63">
        <f t="shared" si="2"/>
        <v>1487.0223503965397</v>
      </c>
      <c r="AB11" s="63">
        <f t="shared" si="3"/>
        <v>148.70223503965394</v>
      </c>
      <c r="AC11" s="63">
        <f t="shared" si="4"/>
        <v>446.10670511896183</v>
      </c>
      <c r="AD11" s="63">
        <f t="shared" si="5"/>
        <v>2081.8312905551556</v>
      </c>
    </row>
    <row r="12" spans="2:30" ht="15.75" x14ac:dyDescent="0.25">
      <c r="B12" s="32">
        <v>7</v>
      </c>
      <c r="C12" s="3" t="s">
        <v>43</v>
      </c>
      <c r="D12" s="4" t="s">
        <v>44</v>
      </c>
      <c r="E12" s="4" t="s">
        <v>45</v>
      </c>
      <c r="F12" s="5" t="s">
        <v>27</v>
      </c>
      <c r="G12" s="5" t="s">
        <v>322</v>
      </c>
      <c r="H12" s="5" t="s">
        <v>28</v>
      </c>
      <c r="I12" s="12">
        <v>12070.3</v>
      </c>
      <c r="J12" s="21"/>
      <c r="K12" s="10"/>
      <c r="L12" s="2"/>
      <c r="M12" s="2"/>
      <c r="N12" s="2"/>
      <c r="O12" s="10">
        <f t="shared" si="0"/>
        <v>12070.3</v>
      </c>
      <c r="P12" s="21">
        <v>2070.25</v>
      </c>
      <c r="Q12" s="2"/>
      <c r="R12" s="2"/>
      <c r="S12" s="2"/>
      <c r="T12" s="10">
        <f t="shared" si="1"/>
        <v>10000.049999999999</v>
      </c>
      <c r="U12" s="9" t="s">
        <v>29</v>
      </c>
      <c r="V12" s="2"/>
      <c r="W12" s="9" t="s">
        <v>30</v>
      </c>
      <c r="X12" s="2"/>
      <c r="Z12" s="2">
        <f>I12*2/30.4</f>
        <v>794.09868421052636</v>
      </c>
      <c r="AA12" s="63">
        <f t="shared" si="2"/>
        <v>1631.7096250901229</v>
      </c>
      <c r="AB12" s="63">
        <f t="shared" si="3"/>
        <v>163.17096250901227</v>
      </c>
      <c r="AC12" s="63">
        <f t="shared" si="4"/>
        <v>489.51288752703681</v>
      </c>
      <c r="AD12" s="63">
        <f t="shared" si="5"/>
        <v>2284.3934751261722</v>
      </c>
    </row>
    <row r="13" spans="2:30" ht="15.75" x14ac:dyDescent="0.25">
      <c r="B13" s="32">
        <v>8</v>
      </c>
      <c r="C13" s="3" t="s">
        <v>46</v>
      </c>
      <c r="D13" s="4" t="s">
        <v>44</v>
      </c>
      <c r="E13" s="4" t="s">
        <v>45</v>
      </c>
      <c r="F13" s="5" t="s">
        <v>27</v>
      </c>
      <c r="G13" s="5" t="s">
        <v>323</v>
      </c>
      <c r="H13" s="5" t="s">
        <v>28</v>
      </c>
      <c r="I13" s="12">
        <v>12070.3</v>
      </c>
      <c r="J13" s="21"/>
      <c r="K13" s="10"/>
      <c r="L13" s="2"/>
      <c r="M13" s="2"/>
      <c r="N13" s="2"/>
      <c r="O13" s="10">
        <f t="shared" si="0"/>
        <v>12070.3</v>
      </c>
      <c r="P13" s="21">
        <v>2070.25</v>
      </c>
      <c r="Q13" s="2"/>
      <c r="R13" s="2"/>
      <c r="S13" s="2"/>
      <c r="T13" s="10">
        <f t="shared" si="1"/>
        <v>10000.049999999999</v>
      </c>
      <c r="U13" s="9" t="s">
        <v>29</v>
      </c>
      <c r="V13" s="2"/>
      <c r="W13" s="9" t="s">
        <v>30</v>
      </c>
      <c r="X13" s="2"/>
      <c r="Z13" s="2">
        <f>I13*2/30.4</f>
        <v>794.09868421052636</v>
      </c>
      <c r="AA13" s="63">
        <f t="shared" si="2"/>
        <v>1631.7096250901229</v>
      </c>
      <c r="AB13" s="63">
        <f t="shared" si="3"/>
        <v>163.17096250901227</v>
      </c>
      <c r="AC13" s="63">
        <f t="shared" si="4"/>
        <v>489.51288752703681</v>
      </c>
      <c r="AD13" s="63">
        <f t="shared" si="5"/>
        <v>2284.3934751261722</v>
      </c>
    </row>
    <row r="14" spans="2:30" ht="15.75" x14ac:dyDescent="0.25">
      <c r="B14" s="32">
        <v>9</v>
      </c>
      <c r="C14" s="3" t="s">
        <v>47</v>
      </c>
      <c r="D14" s="4" t="s">
        <v>44</v>
      </c>
      <c r="E14" s="4" t="s">
        <v>45</v>
      </c>
      <c r="F14" s="5" t="s">
        <v>27</v>
      </c>
      <c r="G14" s="5" t="s">
        <v>324</v>
      </c>
      <c r="H14" s="5" t="s">
        <v>28</v>
      </c>
      <c r="I14" s="12">
        <v>12070.3</v>
      </c>
      <c r="J14" s="21"/>
      <c r="K14" s="10"/>
      <c r="L14" s="2"/>
      <c r="M14" s="2"/>
      <c r="N14" s="2"/>
      <c r="O14" s="10">
        <f t="shared" si="0"/>
        <v>12070.3</v>
      </c>
      <c r="P14" s="21">
        <v>2070.25</v>
      </c>
      <c r="Q14" s="2"/>
      <c r="R14" s="2"/>
      <c r="S14" s="2"/>
      <c r="T14" s="10">
        <f t="shared" si="1"/>
        <v>10000.049999999999</v>
      </c>
      <c r="U14" s="9" t="s">
        <v>29</v>
      </c>
      <c r="V14" s="2"/>
      <c r="W14" s="9" t="s">
        <v>30</v>
      </c>
      <c r="X14" s="2"/>
      <c r="Z14" s="2">
        <f>I14*2/30.4</f>
        <v>794.09868421052636</v>
      </c>
      <c r="AA14" s="63">
        <f t="shared" si="2"/>
        <v>1631.7096250901229</v>
      </c>
      <c r="AB14" s="63">
        <f t="shared" si="3"/>
        <v>163.17096250901227</v>
      </c>
      <c r="AC14" s="63">
        <f t="shared" si="4"/>
        <v>489.51288752703681</v>
      </c>
      <c r="AD14" s="63">
        <f t="shared" si="5"/>
        <v>2284.3934751261722</v>
      </c>
    </row>
    <row r="15" spans="2:30" ht="15.75" x14ac:dyDescent="0.25">
      <c r="B15" s="32">
        <v>10</v>
      </c>
      <c r="C15" s="3" t="s">
        <v>48</v>
      </c>
      <c r="D15" s="4" t="s">
        <v>44</v>
      </c>
      <c r="E15" s="4" t="s">
        <v>45</v>
      </c>
      <c r="F15" s="5" t="s">
        <v>27</v>
      </c>
      <c r="G15" s="5" t="s">
        <v>341</v>
      </c>
      <c r="H15" s="5" t="s">
        <v>28</v>
      </c>
      <c r="I15" s="12">
        <v>12070.3</v>
      </c>
      <c r="J15" s="21"/>
      <c r="K15" s="10"/>
      <c r="L15" s="2"/>
      <c r="M15" s="2"/>
      <c r="N15" s="2"/>
      <c r="O15" s="10">
        <f t="shared" si="0"/>
        <v>12070.3</v>
      </c>
      <c r="P15" s="21">
        <v>2070.25</v>
      </c>
      <c r="Q15" s="2"/>
      <c r="R15" s="2"/>
      <c r="S15" s="2"/>
      <c r="T15" s="10">
        <f t="shared" si="1"/>
        <v>10000.049999999999</v>
      </c>
      <c r="U15" s="9" t="s">
        <v>29</v>
      </c>
      <c r="V15" s="2"/>
      <c r="W15" s="9" t="s">
        <v>30</v>
      </c>
      <c r="X15" s="2"/>
      <c r="Z15" s="2">
        <f>I15*2/30.4</f>
        <v>794.09868421052636</v>
      </c>
      <c r="AA15" s="63">
        <f t="shared" si="2"/>
        <v>1631.7096250901229</v>
      </c>
      <c r="AB15" s="63">
        <f t="shared" si="3"/>
        <v>163.17096250901227</v>
      </c>
      <c r="AC15" s="63">
        <f t="shared" si="4"/>
        <v>489.51288752703681</v>
      </c>
      <c r="AD15" s="63">
        <f t="shared" si="5"/>
        <v>2284.3934751261722</v>
      </c>
    </row>
    <row r="16" spans="2:30" ht="15.75" x14ac:dyDescent="0.25">
      <c r="B16" s="32">
        <v>11</v>
      </c>
      <c r="C16" s="3" t="s">
        <v>49</v>
      </c>
      <c r="D16" s="4" t="s">
        <v>44</v>
      </c>
      <c r="E16" s="4" t="s">
        <v>45</v>
      </c>
      <c r="F16" s="5" t="s">
        <v>27</v>
      </c>
      <c r="G16" s="5" t="s">
        <v>342</v>
      </c>
      <c r="H16" s="5" t="s">
        <v>28</v>
      </c>
      <c r="I16" s="12">
        <v>12070.3</v>
      </c>
      <c r="J16" s="21"/>
      <c r="K16" s="10"/>
      <c r="L16" s="2"/>
      <c r="M16" s="2"/>
      <c r="N16" s="2"/>
      <c r="O16" s="10">
        <f t="shared" si="0"/>
        <v>12070.3</v>
      </c>
      <c r="P16" s="21">
        <v>2070.25</v>
      </c>
      <c r="Q16" s="2"/>
      <c r="R16" s="2"/>
      <c r="S16" s="2"/>
      <c r="T16" s="10">
        <f t="shared" si="1"/>
        <v>10000.049999999999</v>
      </c>
      <c r="U16" s="9" t="s">
        <v>29</v>
      </c>
      <c r="V16" s="2"/>
      <c r="W16" s="9" t="s">
        <v>30</v>
      </c>
      <c r="Z16" s="2">
        <f>I16*2/30.4</f>
        <v>794.09868421052636</v>
      </c>
      <c r="AA16" s="63">
        <f t="shared" si="2"/>
        <v>1631.7096250901229</v>
      </c>
      <c r="AB16" s="63">
        <f t="shared" si="3"/>
        <v>163.17096250901227</v>
      </c>
      <c r="AC16" s="63">
        <f t="shared" si="4"/>
        <v>489.51288752703681</v>
      </c>
      <c r="AD16" s="63">
        <f t="shared" si="5"/>
        <v>2284.3934751261722</v>
      </c>
    </row>
    <row r="17" spans="2:30" ht="15.75" x14ac:dyDescent="0.25">
      <c r="B17" s="32">
        <v>12</v>
      </c>
      <c r="C17" s="3" t="s">
        <v>50</v>
      </c>
      <c r="D17" s="4" t="s">
        <v>44</v>
      </c>
      <c r="E17" s="4" t="s">
        <v>45</v>
      </c>
      <c r="F17" s="5" t="s">
        <v>27</v>
      </c>
      <c r="G17" s="5" t="s">
        <v>343</v>
      </c>
      <c r="H17" s="5" t="s">
        <v>28</v>
      </c>
      <c r="I17" s="12">
        <v>12070.3</v>
      </c>
      <c r="J17" s="21"/>
      <c r="K17" s="10"/>
      <c r="L17" s="2"/>
      <c r="M17" s="2"/>
      <c r="N17" s="2"/>
      <c r="O17" s="10">
        <f t="shared" si="0"/>
        <v>12070.3</v>
      </c>
      <c r="P17" s="21">
        <v>2070.25</v>
      </c>
      <c r="Q17" s="63"/>
      <c r="R17" s="2"/>
      <c r="S17" s="2"/>
      <c r="T17" s="10">
        <f t="shared" si="1"/>
        <v>10000.049999999999</v>
      </c>
      <c r="U17" s="9" t="s">
        <v>29</v>
      </c>
      <c r="V17" s="2"/>
      <c r="W17" s="9" t="s">
        <v>30</v>
      </c>
      <c r="Z17" s="2">
        <f>I17*2/30.4</f>
        <v>794.09868421052636</v>
      </c>
      <c r="AA17" s="63">
        <f t="shared" si="2"/>
        <v>1631.7096250901229</v>
      </c>
      <c r="AB17" s="63">
        <f t="shared" si="3"/>
        <v>163.17096250901227</v>
      </c>
      <c r="AC17" s="63">
        <f t="shared" si="4"/>
        <v>489.51288752703681</v>
      </c>
      <c r="AD17" s="63">
        <f t="shared" si="5"/>
        <v>2284.3934751261722</v>
      </c>
    </row>
    <row r="18" spans="2:30" ht="15.75" x14ac:dyDescent="0.25">
      <c r="B18" s="32">
        <v>13</v>
      </c>
      <c r="C18" s="3" t="s">
        <v>51</v>
      </c>
      <c r="D18" s="4" t="s">
        <v>44</v>
      </c>
      <c r="E18" s="4" t="s">
        <v>45</v>
      </c>
      <c r="F18" s="5" t="s">
        <v>27</v>
      </c>
      <c r="G18" s="5" t="s">
        <v>344</v>
      </c>
      <c r="H18" s="5" t="s">
        <v>28</v>
      </c>
      <c r="I18" s="12">
        <v>12070.3</v>
      </c>
      <c r="J18" s="21"/>
      <c r="K18" s="10"/>
      <c r="L18" s="2"/>
      <c r="M18" s="2"/>
      <c r="N18" s="2"/>
      <c r="O18" s="10">
        <f t="shared" si="0"/>
        <v>12070.3</v>
      </c>
      <c r="P18" s="21">
        <v>2070.25</v>
      </c>
      <c r="Q18" s="63"/>
      <c r="R18" s="2"/>
      <c r="S18" s="2"/>
      <c r="T18" s="10">
        <f t="shared" si="1"/>
        <v>10000.049999999999</v>
      </c>
      <c r="U18" s="9" t="s">
        <v>29</v>
      </c>
      <c r="V18" s="2"/>
      <c r="W18" s="9" t="s">
        <v>30</v>
      </c>
      <c r="Z18" s="2">
        <f>I18*2/30.4</f>
        <v>794.09868421052636</v>
      </c>
      <c r="AA18" s="63">
        <f t="shared" si="2"/>
        <v>1631.7096250901229</v>
      </c>
      <c r="AB18" s="63">
        <f t="shared" si="3"/>
        <v>163.17096250901227</v>
      </c>
      <c r="AC18" s="63">
        <f t="shared" si="4"/>
        <v>489.51288752703681</v>
      </c>
      <c r="AD18" s="63">
        <f t="shared" si="5"/>
        <v>2284.3934751261722</v>
      </c>
    </row>
    <row r="19" spans="2:30" ht="15.75" x14ac:dyDescent="0.25">
      <c r="B19" s="32">
        <v>14</v>
      </c>
      <c r="C19" s="3" t="s">
        <v>52</v>
      </c>
      <c r="D19" s="4" t="s">
        <v>44</v>
      </c>
      <c r="E19" s="4" t="s">
        <v>45</v>
      </c>
      <c r="F19" s="5" t="s">
        <v>27</v>
      </c>
      <c r="G19" s="5" t="s">
        <v>345</v>
      </c>
      <c r="H19" s="5" t="s">
        <v>28</v>
      </c>
      <c r="I19" s="12">
        <v>12070.3</v>
      </c>
      <c r="J19" s="21"/>
      <c r="K19" s="10"/>
      <c r="L19" s="2"/>
      <c r="M19" s="2"/>
      <c r="N19" s="2"/>
      <c r="O19" s="10">
        <f t="shared" si="0"/>
        <v>12070.3</v>
      </c>
      <c r="P19" s="21">
        <v>2070.25</v>
      </c>
      <c r="Q19" s="2"/>
      <c r="R19" s="2"/>
      <c r="S19" s="2"/>
      <c r="T19" s="10">
        <f t="shared" si="1"/>
        <v>10000.049999999999</v>
      </c>
      <c r="U19" s="9" t="s">
        <v>29</v>
      </c>
      <c r="V19" s="2"/>
      <c r="W19" s="9" t="s">
        <v>30</v>
      </c>
      <c r="Z19" s="2">
        <f>I19*2/30.4</f>
        <v>794.09868421052636</v>
      </c>
      <c r="AA19" s="63">
        <f t="shared" si="2"/>
        <v>1631.7096250901229</v>
      </c>
      <c r="AB19" s="63">
        <f t="shared" si="3"/>
        <v>163.17096250901227</v>
      </c>
      <c r="AC19" s="63">
        <f t="shared" si="4"/>
        <v>489.51288752703681</v>
      </c>
      <c r="AD19" s="63">
        <f t="shared" si="5"/>
        <v>2284.3934751261722</v>
      </c>
    </row>
    <row r="20" spans="2:30" ht="15.75" x14ac:dyDescent="0.25">
      <c r="B20" s="32">
        <v>15</v>
      </c>
      <c r="C20" s="3" t="s">
        <v>53</v>
      </c>
      <c r="D20" s="4" t="s">
        <v>44</v>
      </c>
      <c r="E20" s="4" t="s">
        <v>45</v>
      </c>
      <c r="F20" s="5" t="s">
        <v>27</v>
      </c>
      <c r="G20" s="5" t="s">
        <v>346</v>
      </c>
      <c r="H20" s="5" t="s">
        <v>28</v>
      </c>
      <c r="I20" s="12">
        <v>12070.3</v>
      </c>
      <c r="J20" s="21"/>
      <c r="K20" s="10"/>
      <c r="L20" s="2"/>
      <c r="M20" s="2"/>
      <c r="N20" s="2"/>
      <c r="O20" s="10">
        <f t="shared" si="0"/>
        <v>12070.3</v>
      </c>
      <c r="P20" s="21">
        <v>2070.25</v>
      </c>
      <c r="Q20" s="2"/>
      <c r="R20" s="2"/>
      <c r="S20" s="2"/>
      <c r="T20" s="10">
        <f t="shared" si="1"/>
        <v>10000.049999999999</v>
      </c>
      <c r="U20" s="9" t="s">
        <v>29</v>
      </c>
      <c r="V20" s="2"/>
      <c r="W20" s="9" t="s">
        <v>30</v>
      </c>
      <c r="Z20" s="2">
        <f>I20*2/30.4</f>
        <v>794.09868421052636</v>
      </c>
      <c r="AA20" s="63">
        <f t="shared" si="2"/>
        <v>1631.7096250901229</v>
      </c>
      <c r="AB20" s="63">
        <f t="shared" si="3"/>
        <v>163.17096250901227</v>
      </c>
      <c r="AC20" s="63">
        <f t="shared" si="4"/>
        <v>489.51288752703681</v>
      </c>
      <c r="AD20" s="63">
        <f t="shared" si="5"/>
        <v>2284.3934751261722</v>
      </c>
    </row>
    <row r="21" spans="2:30" ht="15.75" x14ac:dyDescent="0.25">
      <c r="B21" s="32">
        <v>16</v>
      </c>
      <c r="C21" s="3" t="s">
        <v>54</v>
      </c>
      <c r="D21" s="4" t="s">
        <v>55</v>
      </c>
      <c r="E21" s="4" t="s">
        <v>56</v>
      </c>
      <c r="F21" s="5" t="s">
        <v>35</v>
      </c>
      <c r="G21" s="5" t="s">
        <v>347</v>
      </c>
      <c r="H21" s="5" t="s">
        <v>28</v>
      </c>
      <c r="I21" s="12">
        <v>11000</v>
      </c>
      <c r="J21" s="21"/>
      <c r="K21" s="10"/>
      <c r="L21" s="2"/>
      <c r="M21" s="2"/>
      <c r="N21" s="2"/>
      <c r="O21" s="10">
        <f t="shared" si="0"/>
        <v>11000</v>
      </c>
      <c r="P21" s="21">
        <v>1818.51</v>
      </c>
      <c r="Q21" s="2"/>
      <c r="R21" s="2"/>
      <c r="S21" s="2"/>
      <c r="T21" s="10">
        <f t="shared" si="1"/>
        <v>9181.49</v>
      </c>
      <c r="U21" s="9" t="s">
        <v>29</v>
      </c>
      <c r="V21" s="2"/>
      <c r="W21" s="9" t="s">
        <v>30</v>
      </c>
      <c r="Z21" s="2">
        <f>I21*2/30.4</f>
        <v>723.68421052631584</v>
      </c>
      <c r="AA21" s="63">
        <f t="shared" si="2"/>
        <v>1487.0223503965397</v>
      </c>
      <c r="AB21" s="63">
        <f t="shared" si="3"/>
        <v>148.70223503965394</v>
      </c>
      <c r="AC21" s="63">
        <f t="shared" si="4"/>
        <v>446.10670511896183</v>
      </c>
      <c r="AD21" s="63">
        <f t="shared" si="5"/>
        <v>2081.8312905551556</v>
      </c>
    </row>
    <row r="22" spans="2:30" ht="15.75" x14ac:dyDescent="0.25">
      <c r="B22" s="32">
        <v>17</v>
      </c>
      <c r="C22" s="3" t="s">
        <v>57</v>
      </c>
      <c r="D22" s="4" t="s">
        <v>493</v>
      </c>
      <c r="E22" s="4" t="s">
        <v>59</v>
      </c>
      <c r="F22" s="5" t="s">
        <v>35</v>
      </c>
      <c r="G22" s="5" t="s">
        <v>348</v>
      </c>
      <c r="H22" s="5" t="s">
        <v>60</v>
      </c>
      <c r="I22" s="12">
        <v>4200</v>
      </c>
      <c r="J22" s="21"/>
      <c r="K22" s="10"/>
      <c r="L22" s="2"/>
      <c r="M22" s="2"/>
      <c r="N22" s="2"/>
      <c r="O22" s="10">
        <f t="shared" si="0"/>
        <v>4200</v>
      </c>
      <c r="P22" s="21">
        <v>381.09</v>
      </c>
      <c r="Q22" s="2"/>
      <c r="R22" s="2"/>
      <c r="S22" s="2"/>
      <c r="T22" s="10">
        <f t="shared" si="1"/>
        <v>3818.91</v>
      </c>
      <c r="U22" s="9" t="s">
        <v>29</v>
      </c>
      <c r="V22" s="2"/>
      <c r="W22" s="9" t="s">
        <v>30</v>
      </c>
      <c r="Z22" s="2">
        <f>I22*2/30.4</f>
        <v>276.31578947368422</v>
      </c>
      <c r="AA22" s="63">
        <f t="shared" si="2"/>
        <v>567.77217015140604</v>
      </c>
      <c r="AB22" s="63">
        <f t="shared" si="3"/>
        <v>56.777217015140593</v>
      </c>
      <c r="AC22" s="63">
        <f t="shared" si="4"/>
        <v>170.33165104542178</v>
      </c>
      <c r="AD22" s="63">
        <f t="shared" si="5"/>
        <v>794.88103821196842</v>
      </c>
    </row>
    <row r="23" spans="2:30" ht="15.75" x14ac:dyDescent="0.25">
      <c r="B23" s="32">
        <v>18</v>
      </c>
      <c r="C23" s="3" t="s">
        <v>61</v>
      </c>
      <c r="D23" s="4" t="s">
        <v>62</v>
      </c>
      <c r="E23" s="4" t="s">
        <v>63</v>
      </c>
      <c r="F23" s="5" t="s">
        <v>35</v>
      </c>
      <c r="G23" s="5" t="s">
        <v>349</v>
      </c>
      <c r="H23" s="5" t="s">
        <v>33</v>
      </c>
      <c r="I23" s="12">
        <v>2866.5</v>
      </c>
      <c r="J23" s="21"/>
      <c r="K23" s="10"/>
      <c r="L23" s="2"/>
      <c r="M23" s="2"/>
      <c r="N23" s="10"/>
      <c r="O23" s="10">
        <f t="shared" si="0"/>
        <v>2866.5</v>
      </c>
      <c r="P23" s="21">
        <v>62.44</v>
      </c>
      <c r="Q23" s="2"/>
      <c r="R23" s="2"/>
      <c r="S23" s="2"/>
      <c r="T23" s="10">
        <f t="shared" si="1"/>
        <v>2804.06</v>
      </c>
      <c r="U23" s="9" t="s">
        <v>64</v>
      </c>
      <c r="V23" s="2"/>
      <c r="W23" s="9" t="s">
        <v>30</v>
      </c>
      <c r="Z23" s="2">
        <f>I23*2/30.4</f>
        <v>188.58552631578948</v>
      </c>
      <c r="AA23" s="63">
        <f t="shared" si="2"/>
        <v>387.50450612833458</v>
      </c>
      <c r="AB23" s="63">
        <f t="shared" si="3"/>
        <v>38.750450612833454</v>
      </c>
      <c r="AC23" s="63">
        <f t="shared" si="4"/>
        <v>116.25135183850037</v>
      </c>
      <c r="AD23" s="63">
        <f t="shared" si="5"/>
        <v>542.50630857966837</v>
      </c>
    </row>
    <row r="24" spans="2:30" ht="15.75" x14ac:dyDescent="0.25">
      <c r="B24" s="32">
        <v>19</v>
      </c>
      <c r="C24" s="32" t="s">
        <v>65</v>
      </c>
      <c r="D24" s="4" t="s">
        <v>62</v>
      </c>
      <c r="E24" s="4" t="s">
        <v>63</v>
      </c>
      <c r="F24" s="5" t="s">
        <v>35</v>
      </c>
      <c r="G24" s="5" t="s">
        <v>350</v>
      </c>
      <c r="H24" s="5" t="s">
        <v>33</v>
      </c>
      <c r="I24" s="12">
        <v>2293</v>
      </c>
      <c r="J24" s="21">
        <v>29.35</v>
      </c>
      <c r="K24" s="10"/>
      <c r="L24" s="2"/>
      <c r="M24" s="2"/>
      <c r="N24" s="10"/>
      <c r="O24" s="10">
        <f t="shared" si="0"/>
        <v>2322.35</v>
      </c>
      <c r="P24" s="21"/>
      <c r="Q24" s="2"/>
      <c r="R24" s="2"/>
      <c r="S24" s="2"/>
      <c r="T24" s="10">
        <f t="shared" si="1"/>
        <v>2322.35</v>
      </c>
      <c r="U24" s="9" t="s">
        <v>66</v>
      </c>
      <c r="V24" s="2"/>
      <c r="W24" s="9" t="s">
        <v>30</v>
      </c>
      <c r="Z24" s="2">
        <f>I24*2/30.4</f>
        <v>150.85526315789474</v>
      </c>
      <c r="AA24" s="63">
        <f t="shared" si="2"/>
        <v>309.97656813266047</v>
      </c>
      <c r="AB24" s="63">
        <f t="shared" si="3"/>
        <v>30.99765681326604</v>
      </c>
      <c r="AC24" s="63">
        <f t="shared" si="4"/>
        <v>92.992970439798128</v>
      </c>
      <c r="AD24" s="63">
        <f t="shared" si="5"/>
        <v>433.96719538572461</v>
      </c>
    </row>
    <row r="25" spans="2:30" ht="15.75" x14ac:dyDescent="0.25">
      <c r="B25" s="32">
        <v>20</v>
      </c>
      <c r="C25" s="3" t="s">
        <v>67</v>
      </c>
      <c r="D25" s="4" t="s">
        <v>68</v>
      </c>
      <c r="E25" s="4" t="s">
        <v>69</v>
      </c>
      <c r="F25" s="5" t="s">
        <v>35</v>
      </c>
      <c r="G25" s="5" t="s">
        <v>351</v>
      </c>
      <c r="H25" s="5" t="s">
        <v>28</v>
      </c>
      <c r="I25" s="12">
        <v>5159.5</v>
      </c>
      <c r="J25" s="21"/>
      <c r="K25" s="10"/>
      <c r="L25" s="2"/>
      <c r="M25" s="2"/>
      <c r="N25" s="2"/>
      <c r="O25" s="10">
        <f t="shared" si="0"/>
        <v>5159.5</v>
      </c>
      <c r="P25" s="21">
        <v>554.88</v>
      </c>
      <c r="Q25" s="2"/>
      <c r="R25" s="2"/>
      <c r="S25" s="2"/>
      <c r="T25" s="10">
        <f t="shared" si="1"/>
        <v>4604.62</v>
      </c>
      <c r="U25" s="9" t="s">
        <v>29</v>
      </c>
      <c r="V25" s="2"/>
      <c r="W25" s="9" t="s">
        <v>30</v>
      </c>
      <c r="Z25" s="2">
        <f>I25*2/30.4</f>
        <v>339.44078947368422</v>
      </c>
      <c r="AA25" s="63">
        <f t="shared" si="2"/>
        <v>697.481074260995</v>
      </c>
      <c r="AB25" s="63">
        <f t="shared" si="3"/>
        <v>69.748107426099494</v>
      </c>
      <c r="AC25" s="63">
        <f t="shared" si="4"/>
        <v>209.24432227829851</v>
      </c>
      <c r="AD25" s="63">
        <f t="shared" si="5"/>
        <v>976.47350396539309</v>
      </c>
    </row>
    <row r="26" spans="2:30" ht="15.75" x14ac:dyDescent="0.25">
      <c r="B26" s="32">
        <v>21</v>
      </c>
      <c r="C26" s="3" t="s">
        <v>70</v>
      </c>
      <c r="D26" s="4" t="s">
        <v>71</v>
      </c>
      <c r="E26" s="4" t="s">
        <v>72</v>
      </c>
      <c r="F26" s="5" t="s">
        <v>35</v>
      </c>
      <c r="G26" s="5" t="s">
        <v>352</v>
      </c>
      <c r="H26" s="5" t="s">
        <v>28</v>
      </c>
      <c r="I26" s="12">
        <v>5159.5</v>
      </c>
      <c r="J26" s="21"/>
      <c r="K26" s="10"/>
      <c r="L26" s="2"/>
      <c r="M26" s="2"/>
      <c r="N26" s="2"/>
      <c r="O26" s="10">
        <f t="shared" si="0"/>
        <v>5159.5</v>
      </c>
      <c r="P26" s="21">
        <v>554.88</v>
      </c>
      <c r="Q26" s="2"/>
      <c r="R26" s="2"/>
      <c r="S26" s="2"/>
      <c r="T26" s="10">
        <f t="shared" si="1"/>
        <v>4604.62</v>
      </c>
      <c r="U26" s="9" t="s">
        <v>29</v>
      </c>
      <c r="V26" s="2"/>
      <c r="W26" s="9" t="s">
        <v>30</v>
      </c>
      <c r="Z26" s="2">
        <f>I26*2/30.4</f>
        <v>339.44078947368422</v>
      </c>
      <c r="AA26" s="63">
        <f t="shared" si="2"/>
        <v>697.481074260995</v>
      </c>
      <c r="AB26" s="63">
        <f t="shared" si="3"/>
        <v>69.748107426099494</v>
      </c>
      <c r="AC26" s="63">
        <f t="shared" si="4"/>
        <v>209.24432227829851</v>
      </c>
      <c r="AD26" s="63">
        <f t="shared" si="5"/>
        <v>976.47350396539309</v>
      </c>
    </row>
    <row r="27" spans="2:30" ht="15.75" x14ac:dyDescent="0.25">
      <c r="B27" s="32">
        <v>22</v>
      </c>
      <c r="C27" s="3" t="s">
        <v>73</v>
      </c>
      <c r="D27" s="4" t="s">
        <v>68</v>
      </c>
      <c r="E27" s="4" t="s">
        <v>74</v>
      </c>
      <c r="F27" s="5" t="s">
        <v>35</v>
      </c>
      <c r="G27" s="5" t="s">
        <v>353</v>
      </c>
      <c r="H27" s="5" t="s">
        <v>28</v>
      </c>
      <c r="I27" s="12">
        <v>5159.5</v>
      </c>
      <c r="J27" s="21"/>
      <c r="K27" s="10"/>
      <c r="L27" s="2"/>
      <c r="M27" s="2"/>
      <c r="N27" s="2"/>
      <c r="O27" s="10">
        <f t="shared" si="0"/>
        <v>5159.5</v>
      </c>
      <c r="P27" s="21">
        <v>554.88</v>
      </c>
      <c r="Q27" s="2"/>
      <c r="R27" s="2"/>
      <c r="S27" s="2"/>
      <c r="T27" s="10">
        <f t="shared" si="1"/>
        <v>4604.62</v>
      </c>
      <c r="U27" s="9" t="s">
        <v>29</v>
      </c>
      <c r="V27" s="2"/>
      <c r="W27" s="9" t="s">
        <v>30</v>
      </c>
      <c r="Z27" s="2">
        <f>I27*2/30.4</f>
        <v>339.44078947368422</v>
      </c>
      <c r="AA27" s="63">
        <f t="shared" si="2"/>
        <v>697.481074260995</v>
      </c>
      <c r="AB27" s="63">
        <f t="shared" si="3"/>
        <v>69.748107426099494</v>
      </c>
      <c r="AC27" s="63">
        <f t="shared" si="4"/>
        <v>209.24432227829851</v>
      </c>
      <c r="AD27" s="63">
        <f t="shared" si="5"/>
        <v>976.47350396539309</v>
      </c>
    </row>
    <row r="28" spans="2:30" s="2" customFormat="1" ht="15.75" x14ac:dyDescent="0.25">
      <c r="B28" s="32">
        <v>23</v>
      </c>
      <c r="C28" s="3" t="s">
        <v>146</v>
      </c>
      <c r="D28" s="4" t="s">
        <v>32</v>
      </c>
      <c r="E28" s="4" t="s">
        <v>74</v>
      </c>
      <c r="F28" s="5" t="s">
        <v>35</v>
      </c>
      <c r="G28" s="5" t="s">
        <v>354</v>
      </c>
      <c r="H28" s="5" t="s">
        <v>33</v>
      </c>
      <c r="I28" s="7">
        <v>2866.5</v>
      </c>
      <c r="J28" s="6"/>
      <c r="K28" s="10"/>
      <c r="N28" s="10"/>
      <c r="O28" s="10">
        <f t="shared" si="0"/>
        <v>2866.5</v>
      </c>
      <c r="P28" s="6">
        <v>62.44</v>
      </c>
      <c r="T28" s="10">
        <f t="shared" si="1"/>
        <v>2804.06</v>
      </c>
      <c r="W28" s="9" t="s">
        <v>30</v>
      </c>
      <c r="Z28" s="2">
        <f>I28*2/30.4</f>
        <v>188.58552631578948</v>
      </c>
      <c r="AA28" s="63">
        <f t="shared" si="2"/>
        <v>387.50450612833458</v>
      </c>
      <c r="AB28" s="63">
        <f t="shared" si="3"/>
        <v>38.750450612833454</v>
      </c>
      <c r="AC28" s="63">
        <f t="shared" si="4"/>
        <v>116.25135183850037</v>
      </c>
      <c r="AD28" s="63">
        <f t="shared" si="5"/>
        <v>542.50630857966837</v>
      </c>
    </row>
    <row r="29" spans="2:30" ht="15.75" x14ac:dyDescent="0.25">
      <c r="B29" s="32">
        <v>24</v>
      </c>
      <c r="C29" s="4" t="s">
        <v>75</v>
      </c>
      <c r="D29" s="4" t="s">
        <v>76</v>
      </c>
      <c r="E29" s="4" t="s">
        <v>77</v>
      </c>
      <c r="F29" s="5" t="s">
        <v>35</v>
      </c>
      <c r="G29" s="5" t="s">
        <v>355</v>
      </c>
      <c r="H29" s="5" t="s">
        <v>28</v>
      </c>
      <c r="I29" s="12">
        <v>5159.5</v>
      </c>
      <c r="J29" s="21"/>
      <c r="K29" s="10"/>
      <c r="L29" s="2"/>
      <c r="M29" s="2"/>
      <c r="N29" s="2"/>
      <c r="O29" s="10">
        <f t="shared" si="0"/>
        <v>5159.5</v>
      </c>
      <c r="P29" s="21">
        <v>554.88</v>
      </c>
      <c r="Q29" s="2"/>
      <c r="R29" s="2"/>
      <c r="S29" s="2"/>
      <c r="T29" s="10">
        <f t="shared" si="1"/>
        <v>4604.62</v>
      </c>
      <c r="U29" s="9" t="s">
        <v>29</v>
      </c>
      <c r="V29" s="2"/>
      <c r="W29" s="9" t="s">
        <v>30</v>
      </c>
      <c r="Z29" s="2">
        <f>I29*2/30.4</f>
        <v>339.44078947368422</v>
      </c>
      <c r="AA29" s="63">
        <f t="shared" si="2"/>
        <v>697.481074260995</v>
      </c>
      <c r="AB29" s="63">
        <f t="shared" si="3"/>
        <v>69.748107426099494</v>
      </c>
      <c r="AC29" s="63">
        <f t="shared" si="4"/>
        <v>209.24432227829851</v>
      </c>
      <c r="AD29" s="63">
        <f t="shared" si="5"/>
        <v>976.47350396539309</v>
      </c>
    </row>
    <row r="30" spans="2:30" s="2" customFormat="1" ht="15.75" x14ac:dyDescent="0.25">
      <c r="B30" s="32">
        <v>25</v>
      </c>
      <c r="C30" s="3" t="s">
        <v>140</v>
      </c>
      <c r="D30" s="4" t="s">
        <v>32</v>
      </c>
      <c r="E30" s="4" t="s">
        <v>77</v>
      </c>
      <c r="F30" s="5" t="s">
        <v>35</v>
      </c>
      <c r="G30" s="5" t="s">
        <v>356</v>
      </c>
      <c r="H30" s="5" t="s">
        <v>33</v>
      </c>
      <c r="I30" s="12">
        <v>2866.5</v>
      </c>
      <c r="J30" s="21"/>
      <c r="K30" s="10"/>
      <c r="N30" s="10"/>
      <c r="O30" s="10">
        <f t="shared" si="0"/>
        <v>2866.5</v>
      </c>
      <c r="P30" s="21">
        <v>62.44</v>
      </c>
      <c r="T30" s="10">
        <f t="shared" si="1"/>
        <v>2804.06</v>
      </c>
      <c r="W30" s="9" t="s">
        <v>30</v>
      </c>
      <c r="Z30" s="2">
        <f>I30*2/30.4</f>
        <v>188.58552631578948</v>
      </c>
      <c r="AA30" s="63">
        <f t="shared" si="2"/>
        <v>387.50450612833458</v>
      </c>
      <c r="AB30" s="63">
        <f t="shared" si="3"/>
        <v>38.750450612833454</v>
      </c>
      <c r="AC30" s="63">
        <f t="shared" si="4"/>
        <v>116.25135183850037</v>
      </c>
      <c r="AD30" s="63">
        <f t="shared" si="5"/>
        <v>542.50630857966837</v>
      </c>
    </row>
    <row r="31" spans="2:30" s="2" customFormat="1" ht="15.75" x14ac:dyDescent="0.25">
      <c r="B31" s="32">
        <v>26</v>
      </c>
      <c r="C31" s="67" t="s">
        <v>490</v>
      </c>
      <c r="D31" s="4" t="s">
        <v>32</v>
      </c>
      <c r="E31" s="4" t="s">
        <v>77</v>
      </c>
      <c r="F31" s="5" t="s">
        <v>35</v>
      </c>
      <c r="G31" s="5" t="s">
        <v>491</v>
      </c>
      <c r="H31" s="5" t="s">
        <v>33</v>
      </c>
      <c r="I31" s="12">
        <v>2866.5</v>
      </c>
      <c r="J31" s="21"/>
      <c r="K31" s="10"/>
      <c r="N31" s="10"/>
      <c r="O31" s="10">
        <f t="shared" si="0"/>
        <v>2866.5</v>
      </c>
      <c r="P31" s="21">
        <v>62.44</v>
      </c>
      <c r="T31" s="10">
        <f t="shared" si="1"/>
        <v>2804.06</v>
      </c>
      <c r="U31" s="9" t="s">
        <v>492</v>
      </c>
      <c r="W31" s="9" t="s">
        <v>30</v>
      </c>
      <c r="Z31" s="2">
        <f>I31*2/30.4</f>
        <v>188.58552631578948</v>
      </c>
      <c r="AA31" s="63">
        <f t="shared" si="2"/>
        <v>387.50450612833458</v>
      </c>
      <c r="AB31" s="63">
        <f t="shared" si="3"/>
        <v>38.750450612833454</v>
      </c>
      <c r="AC31" s="63">
        <f t="shared" si="4"/>
        <v>116.25135183850037</v>
      </c>
      <c r="AD31" s="63">
        <f t="shared" si="5"/>
        <v>542.50630857966837</v>
      </c>
    </row>
    <row r="32" spans="2:30" ht="15.75" x14ac:dyDescent="0.25">
      <c r="B32" s="32">
        <v>27</v>
      </c>
      <c r="C32" s="3" t="s">
        <v>85</v>
      </c>
      <c r="D32" s="4" t="s">
        <v>68</v>
      </c>
      <c r="E32" s="4" t="s">
        <v>86</v>
      </c>
      <c r="F32" s="5" t="s">
        <v>35</v>
      </c>
      <c r="G32" s="5" t="s">
        <v>357</v>
      </c>
      <c r="H32" s="5" t="s">
        <v>28</v>
      </c>
      <c r="I32" s="7">
        <v>6933.9</v>
      </c>
      <c r="J32" s="6"/>
      <c r="K32" s="10"/>
      <c r="L32" s="2"/>
      <c r="M32" s="2"/>
      <c r="N32" s="2"/>
      <c r="O32" s="10">
        <f t="shared" si="0"/>
        <v>6933.9</v>
      </c>
      <c r="P32" s="6">
        <v>933.89</v>
      </c>
      <c r="Q32" s="2"/>
      <c r="R32" s="2"/>
      <c r="S32" s="2"/>
      <c r="T32" s="10">
        <f t="shared" si="1"/>
        <v>6000.0099999999993</v>
      </c>
      <c r="U32" s="9" t="s">
        <v>29</v>
      </c>
      <c r="V32" s="2"/>
      <c r="W32" s="9" t="s">
        <v>30</v>
      </c>
      <c r="Z32" s="2">
        <f>I32*2/30.4</f>
        <v>456.17763157894734</v>
      </c>
      <c r="AA32" s="63">
        <f t="shared" si="2"/>
        <v>937.35129776496035</v>
      </c>
      <c r="AB32" s="63">
        <f t="shared" si="3"/>
        <v>93.735129776496024</v>
      </c>
      <c r="AC32" s="63">
        <f t="shared" si="4"/>
        <v>281.20538932948807</v>
      </c>
      <c r="AD32" s="63">
        <f t="shared" si="5"/>
        <v>1312.2918168709446</v>
      </c>
    </row>
    <row r="33" spans="2:30" s="2" customFormat="1" ht="15.75" x14ac:dyDescent="0.25">
      <c r="B33" s="32">
        <v>28</v>
      </c>
      <c r="C33" s="3" t="s">
        <v>82</v>
      </c>
      <c r="D33" s="4" t="s">
        <v>32</v>
      </c>
      <c r="E33" s="4" t="s">
        <v>86</v>
      </c>
      <c r="F33" s="5" t="s">
        <v>83</v>
      </c>
      <c r="G33" s="5" t="s">
        <v>358</v>
      </c>
      <c r="H33" s="5" t="s">
        <v>33</v>
      </c>
      <c r="I33" s="7">
        <v>2866.5</v>
      </c>
      <c r="J33" s="6"/>
      <c r="K33" s="10"/>
      <c r="N33" s="10"/>
      <c r="O33" s="10">
        <f t="shared" si="0"/>
        <v>2866.5</v>
      </c>
      <c r="P33" s="6">
        <v>62.44</v>
      </c>
      <c r="T33" s="10">
        <f t="shared" ref="T33" si="6">SUM(O33-P33-Q33-R33-S33)</f>
        <v>2804.06</v>
      </c>
      <c r="U33" s="9" t="s">
        <v>84</v>
      </c>
      <c r="W33" s="9" t="s">
        <v>30</v>
      </c>
      <c r="Z33" s="2">
        <f>I33*2/30.4</f>
        <v>188.58552631578948</v>
      </c>
      <c r="AA33" s="63">
        <f t="shared" si="2"/>
        <v>387.50450612833458</v>
      </c>
      <c r="AB33" s="63">
        <f t="shared" si="3"/>
        <v>38.750450612833454</v>
      </c>
      <c r="AC33" s="63">
        <f t="shared" si="4"/>
        <v>116.25135183850037</v>
      </c>
      <c r="AD33" s="63">
        <f t="shared" si="5"/>
        <v>542.50630857966837</v>
      </c>
    </row>
    <row r="34" spans="2:30" ht="15.75" x14ac:dyDescent="0.25">
      <c r="B34" s="32">
        <v>29</v>
      </c>
      <c r="C34" s="3" t="s">
        <v>87</v>
      </c>
      <c r="D34" s="4" t="s">
        <v>76</v>
      </c>
      <c r="E34" s="4" t="s">
        <v>88</v>
      </c>
      <c r="F34" s="5" t="s">
        <v>35</v>
      </c>
      <c r="G34" s="5" t="s">
        <v>359</v>
      </c>
      <c r="H34" s="5" t="s">
        <v>28</v>
      </c>
      <c r="I34" s="7">
        <v>5159.5</v>
      </c>
      <c r="J34" s="6"/>
      <c r="K34" s="10"/>
      <c r="L34" s="2"/>
      <c r="M34" s="2"/>
      <c r="N34" s="2"/>
      <c r="O34" s="10">
        <f t="shared" si="0"/>
        <v>5159.5</v>
      </c>
      <c r="P34" s="6">
        <v>554.88</v>
      </c>
      <c r="Q34" s="2"/>
      <c r="R34" s="2"/>
      <c r="S34" s="2"/>
      <c r="T34" s="10">
        <f t="shared" si="1"/>
        <v>4604.62</v>
      </c>
      <c r="U34" s="9" t="s">
        <v>29</v>
      </c>
      <c r="V34" s="2"/>
      <c r="W34" s="9" t="s">
        <v>30</v>
      </c>
      <c r="Z34" s="2">
        <f>I34*2/30.4</f>
        <v>339.44078947368422</v>
      </c>
      <c r="AA34" s="63">
        <f t="shared" si="2"/>
        <v>697.481074260995</v>
      </c>
      <c r="AB34" s="63">
        <f t="shared" si="3"/>
        <v>69.748107426099494</v>
      </c>
      <c r="AC34" s="63">
        <f t="shared" si="4"/>
        <v>209.24432227829851</v>
      </c>
      <c r="AD34" s="63">
        <f t="shared" si="5"/>
        <v>976.47350396539309</v>
      </c>
    </row>
    <row r="35" spans="2:30" ht="15.75" x14ac:dyDescent="0.25">
      <c r="B35" s="32">
        <v>30</v>
      </c>
      <c r="C35" s="3" t="s">
        <v>89</v>
      </c>
      <c r="D35" s="4" t="s">
        <v>58</v>
      </c>
      <c r="E35" s="4" t="s">
        <v>88</v>
      </c>
      <c r="F35" s="5" t="s">
        <v>35</v>
      </c>
      <c r="G35" s="5" t="s">
        <v>360</v>
      </c>
      <c r="H35" s="5" t="s">
        <v>79</v>
      </c>
      <c r="I35" s="7">
        <v>4200</v>
      </c>
      <c r="J35" s="6"/>
      <c r="K35" s="10"/>
      <c r="L35" s="2"/>
      <c r="M35" s="2"/>
      <c r="N35" s="2"/>
      <c r="O35" s="10">
        <f t="shared" si="0"/>
        <v>4200</v>
      </c>
      <c r="P35" s="6">
        <v>381.09</v>
      </c>
      <c r="Q35" s="2"/>
      <c r="R35" s="2"/>
      <c r="S35" s="2"/>
      <c r="T35" s="10">
        <f t="shared" si="1"/>
        <v>3818.91</v>
      </c>
      <c r="U35" s="9" t="s">
        <v>29</v>
      </c>
      <c r="V35" s="2"/>
      <c r="W35" s="9" t="s">
        <v>30</v>
      </c>
      <c r="Z35" s="2">
        <f>I35*2/30.4</f>
        <v>276.31578947368422</v>
      </c>
      <c r="AA35" s="63">
        <f t="shared" si="2"/>
        <v>567.77217015140604</v>
      </c>
      <c r="AB35" s="63">
        <f t="shared" si="3"/>
        <v>56.777217015140593</v>
      </c>
      <c r="AC35" s="63">
        <f t="shared" si="4"/>
        <v>170.33165104542178</v>
      </c>
      <c r="AD35" s="63">
        <f t="shared" si="5"/>
        <v>794.88103821196842</v>
      </c>
    </row>
    <row r="36" spans="2:30" ht="15.75" x14ac:dyDescent="0.25">
      <c r="B36" s="32">
        <v>31</v>
      </c>
      <c r="C36" s="3" t="s">
        <v>90</v>
      </c>
      <c r="D36" s="4" t="s">
        <v>58</v>
      </c>
      <c r="E36" s="4" t="s">
        <v>88</v>
      </c>
      <c r="F36" s="5" t="s">
        <v>35</v>
      </c>
      <c r="G36" s="5" t="s">
        <v>361</v>
      </c>
      <c r="H36" s="5" t="s">
        <v>79</v>
      </c>
      <c r="I36" s="7">
        <v>4200</v>
      </c>
      <c r="J36" s="6"/>
      <c r="K36" s="10"/>
      <c r="L36" s="2"/>
      <c r="M36" s="2"/>
      <c r="N36" s="2"/>
      <c r="O36" s="10">
        <f t="shared" si="0"/>
        <v>4200</v>
      </c>
      <c r="P36" s="6">
        <v>381.09</v>
      </c>
      <c r="Q36" s="2"/>
      <c r="R36" s="2"/>
      <c r="S36" s="2"/>
      <c r="T36" s="10">
        <f t="shared" si="1"/>
        <v>3818.91</v>
      </c>
      <c r="U36" s="9" t="s">
        <v>29</v>
      </c>
      <c r="V36" s="2"/>
      <c r="W36" s="9" t="s">
        <v>30</v>
      </c>
      <c r="Z36" s="2">
        <f>I36*2/30.4</f>
        <v>276.31578947368422</v>
      </c>
      <c r="AA36" s="63">
        <f t="shared" si="2"/>
        <v>567.77217015140604</v>
      </c>
      <c r="AB36" s="63">
        <f t="shared" si="3"/>
        <v>56.777217015140593</v>
      </c>
      <c r="AC36" s="63">
        <f t="shared" si="4"/>
        <v>170.33165104542178</v>
      </c>
      <c r="AD36" s="63">
        <f t="shared" si="5"/>
        <v>794.88103821196842</v>
      </c>
    </row>
    <row r="37" spans="2:30" ht="15.75" x14ac:dyDescent="0.25">
      <c r="B37" s="2"/>
      <c r="C37" s="53" t="s">
        <v>91</v>
      </c>
      <c r="D37" s="4"/>
      <c r="E37" s="4"/>
      <c r="F37" s="5"/>
      <c r="G37" s="5"/>
      <c r="H37" s="5"/>
      <c r="I37" s="14">
        <f>SUM(I6:I36)</f>
        <v>242628.59999999998</v>
      </c>
      <c r="J37" s="14">
        <f t="shared" ref="J37:T37" si="7">SUM(J6:J36)</f>
        <v>29.35</v>
      </c>
      <c r="K37" s="14">
        <f t="shared" si="7"/>
        <v>0</v>
      </c>
      <c r="L37" s="14">
        <f t="shared" si="7"/>
        <v>0</v>
      </c>
      <c r="M37" s="14">
        <f t="shared" si="7"/>
        <v>0</v>
      </c>
      <c r="N37" s="14">
        <f t="shared" si="7"/>
        <v>0</v>
      </c>
      <c r="O37" s="14">
        <f t="shared" si="7"/>
        <v>242657.94999999998</v>
      </c>
      <c r="P37" s="14">
        <f t="shared" si="7"/>
        <v>36399.409999999989</v>
      </c>
      <c r="Q37" s="14">
        <f t="shared" si="7"/>
        <v>0</v>
      </c>
      <c r="R37" s="14">
        <f t="shared" si="7"/>
        <v>0</v>
      </c>
      <c r="S37" s="14">
        <f t="shared" si="7"/>
        <v>0</v>
      </c>
      <c r="T37" s="14">
        <f t="shared" si="7"/>
        <v>206258.53999999998</v>
      </c>
      <c r="U37" s="2"/>
      <c r="V37" s="2"/>
      <c r="W37" s="9"/>
      <c r="AD37" s="65">
        <f>SUM(AD6:AD36)</f>
        <v>45919.25558759916</v>
      </c>
    </row>
    <row r="38" spans="2:30" ht="15.75" x14ac:dyDescent="0.25">
      <c r="B38" s="2"/>
      <c r="C38" s="3"/>
      <c r="D38" s="4"/>
      <c r="E38" s="4"/>
      <c r="F38" s="5"/>
      <c r="G38" s="5"/>
      <c r="H38" s="5"/>
      <c r="I38" s="14"/>
      <c r="J38" s="22"/>
      <c r="K38" s="2"/>
      <c r="L38" s="2"/>
      <c r="M38" s="2"/>
      <c r="N38" s="2"/>
      <c r="O38" s="2"/>
      <c r="P38" s="22"/>
      <c r="Q38" s="2"/>
      <c r="R38" s="2"/>
      <c r="S38" s="2"/>
      <c r="T38" s="2"/>
      <c r="U38" s="2"/>
      <c r="V38" s="2"/>
      <c r="W38" s="9"/>
    </row>
    <row r="39" spans="2:30" ht="15.75" x14ac:dyDescent="0.25">
      <c r="B39" s="2"/>
      <c r="C39" s="8" t="s">
        <v>92</v>
      </c>
      <c r="D39" s="15"/>
      <c r="E39" s="15"/>
      <c r="F39" s="15"/>
      <c r="G39" s="15"/>
      <c r="H39" s="15"/>
      <c r="I39" s="15"/>
      <c r="J39" s="15"/>
      <c r="K39" s="2"/>
      <c r="L39" s="2"/>
      <c r="M39" s="2"/>
      <c r="N39" s="2"/>
      <c r="O39" s="2"/>
      <c r="P39" s="15"/>
      <c r="Q39" s="2"/>
      <c r="R39" s="2"/>
      <c r="S39" s="2"/>
      <c r="T39" s="2"/>
      <c r="U39" s="2"/>
      <c r="V39" s="2"/>
      <c r="W39" s="9"/>
    </row>
    <row r="40" spans="2:30" ht="15.75" x14ac:dyDescent="0.25">
      <c r="B40" s="32">
        <v>32</v>
      </c>
      <c r="C40" s="3" t="s">
        <v>93</v>
      </c>
      <c r="D40" s="4" t="s">
        <v>94</v>
      </c>
      <c r="E40" s="16" t="s">
        <v>95</v>
      </c>
      <c r="F40" s="13" t="s">
        <v>35</v>
      </c>
      <c r="G40" s="5" t="s">
        <v>362</v>
      </c>
      <c r="H40" s="13" t="s">
        <v>28</v>
      </c>
      <c r="I40" s="12">
        <v>14685.3</v>
      </c>
      <c r="J40" s="23"/>
      <c r="K40" s="10"/>
      <c r="L40" s="2"/>
      <c r="M40" s="2"/>
      <c r="N40" s="2"/>
      <c r="O40" s="10">
        <f>SUM(I40:N40)</f>
        <v>14685.3</v>
      </c>
      <c r="P40" s="23">
        <v>2685.29</v>
      </c>
      <c r="Q40" s="2"/>
      <c r="R40" s="2"/>
      <c r="S40" s="2"/>
      <c r="T40" s="10">
        <f>SUM(O40-P40-Q40-R40-S40)</f>
        <v>12000.009999999998</v>
      </c>
      <c r="U40" s="9" t="s">
        <v>29</v>
      </c>
      <c r="V40" s="2"/>
      <c r="W40" s="9" t="s">
        <v>30</v>
      </c>
      <c r="Z40" s="2">
        <f>I40*2/30.4</f>
        <v>966.13815789473688</v>
      </c>
      <c r="AA40" s="63">
        <f>15*50/365*Z40</f>
        <v>1985.215392934391</v>
      </c>
      <c r="AB40" s="63">
        <f>15*5/365*Z40</f>
        <v>198.52153929343908</v>
      </c>
      <c r="AC40" s="63">
        <f>15*15/365*Z40</f>
        <v>595.56461788031731</v>
      </c>
      <c r="AD40" s="63">
        <f>AA40+AB40+AC40</f>
        <v>2779.3015501081472</v>
      </c>
    </row>
    <row r="41" spans="2:30" ht="15.75" x14ac:dyDescent="0.25">
      <c r="B41" s="32">
        <v>33</v>
      </c>
      <c r="C41" s="3" t="s">
        <v>96</v>
      </c>
      <c r="D41" s="4" t="s">
        <v>97</v>
      </c>
      <c r="E41" s="4" t="s">
        <v>92</v>
      </c>
      <c r="F41" s="5" t="s">
        <v>35</v>
      </c>
      <c r="G41" s="5" t="s">
        <v>363</v>
      </c>
      <c r="H41" s="5" t="s">
        <v>79</v>
      </c>
      <c r="I41" s="12">
        <v>4200</v>
      </c>
      <c r="J41" s="21"/>
      <c r="K41" s="10"/>
      <c r="L41" s="10"/>
      <c r="M41" s="2"/>
      <c r="N41" s="10"/>
      <c r="O41" s="10">
        <f t="shared" ref="O41:O51" si="8">SUM(I41:N41)</f>
        <v>4200</v>
      </c>
      <c r="P41" s="21">
        <v>381.09</v>
      </c>
      <c r="Q41" s="2"/>
      <c r="R41" s="2"/>
      <c r="S41" s="2"/>
      <c r="T41" s="10">
        <f t="shared" ref="T41:T51" si="9">SUM(O41-P41-Q41-R41-S41)</f>
        <v>3818.91</v>
      </c>
      <c r="U41" s="9" t="s">
        <v>98</v>
      </c>
      <c r="V41" s="2"/>
      <c r="W41" s="9" t="s">
        <v>30</v>
      </c>
      <c r="Z41" s="2">
        <f>I41*2/30.4</f>
        <v>276.31578947368422</v>
      </c>
      <c r="AA41" s="63">
        <f t="shared" ref="AA41:AA51" si="10">15*50/365*Z41</f>
        <v>567.77217015140604</v>
      </c>
      <c r="AB41" s="63">
        <f t="shared" ref="AB41:AB51" si="11">15*5/365*Z41</f>
        <v>56.777217015140593</v>
      </c>
      <c r="AC41" s="63">
        <f t="shared" ref="AC41:AC51" si="12">15*15/365*Z41</f>
        <v>170.33165104542178</v>
      </c>
      <c r="AD41" s="63">
        <f t="shared" ref="AD41:AD51" si="13">AA41+AB41+AC41</f>
        <v>794.88103821196842</v>
      </c>
    </row>
    <row r="42" spans="2:30" ht="15.75" x14ac:dyDescent="0.25">
      <c r="B42" s="32">
        <v>34</v>
      </c>
      <c r="C42" s="3" t="s">
        <v>99</v>
      </c>
      <c r="D42" s="4" t="s">
        <v>97</v>
      </c>
      <c r="E42" s="4" t="s">
        <v>92</v>
      </c>
      <c r="F42" s="5" t="s">
        <v>35</v>
      </c>
      <c r="G42" s="5" t="s">
        <v>364</v>
      </c>
      <c r="H42" s="5" t="s">
        <v>79</v>
      </c>
      <c r="I42" s="12">
        <v>4200</v>
      </c>
      <c r="J42" s="21"/>
      <c r="K42" s="10"/>
      <c r="L42" s="2"/>
      <c r="M42" s="2"/>
      <c r="N42" s="10"/>
      <c r="O42" s="10">
        <f t="shared" si="8"/>
        <v>4200</v>
      </c>
      <c r="P42" s="21">
        <v>381.09</v>
      </c>
      <c r="Q42" s="2"/>
      <c r="R42" s="2"/>
      <c r="S42" s="2"/>
      <c r="T42" s="10">
        <f t="shared" si="9"/>
        <v>3818.91</v>
      </c>
      <c r="U42" s="9" t="s">
        <v>100</v>
      </c>
      <c r="V42" s="2"/>
      <c r="W42" s="9" t="s">
        <v>30</v>
      </c>
      <c r="Z42" s="2">
        <f>I42*2/30.4</f>
        <v>276.31578947368422</v>
      </c>
      <c r="AA42" s="63">
        <f t="shared" si="10"/>
        <v>567.77217015140604</v>
      </c>
      <c r="AB42" s="63">
        <f t="shared" si="11"/>
        <v>56.777217015140593</v>
      </c>
      <c r="AC42" s="63">
        <f t="shared" si="12"/>
        <v>170.33165104542178</v>
      </c>
      <c r="AD42" s="63">
        <f t="shared" si="13"/>
        <v>794.88103821196842</v>
      </c>
    </row>
    <row r="43" spans="2:30" ht="15.75" x14ac:dyDescent="0.25">
      <c r="B43" s="32">
        <v>35</v>
      </c>
      <c r="C43" s="3" t="s">
        <v>101</v>
      </c>
      <c r="D43" s="4" t="s">
        <v>102</v>
      </c>
      <c r="E43" s="4" t="s">
        <v>92</v>
      </c>
      <c r="F43" s="5" t="s">
        <v>35</v>
      </c>
      <c r="G43" s="5" t="s">
        <v>365</v>
      </c>
      <c r="H43" s="5" t="s">
        <v>79</v>
      </c>
      <c r="I43" s="12">
        <v>4200</v>
      </c>
      <c r="J43" s="21"/>
      <c r="K43" s="10"/>
      <c r="L43" s="2"/>
      <c r="M43" s="2"/>
      <c r="N43" s="10"/>
      <c r="O43" s="10">
        <f t="shared" si="8"/>
        <v>4200</v>
      </c>
      <c r="P43" s="21">
        <v>381.09</v>
      </c>
      <c r="Q43" s="2"/>
      <c r="R43" s="2"/>
      <c r="S43" s="2"/>
      <c r="T43" s="10">
        <f t="shared" si="9"/>
        <v>3818.91</v>
      </c>
      <c r="U43" s="9" t="s">
        <v>103</v>
      </c>
      <c r="V43" s="2"/>
      <c r="W43" s="9" t="s">
        <v>30</v>
      </c>
      <c r="Z43" s="2">
        <f>I43*2/30.4</f>
        <v>276.31578947368422</v>
      </c>
      <c r="AA43" s="63">
        <f t="shared" si="10"/>
        <v>567.77217015140604</v>
      </c>
      <c r="AB43" s="63">
        <f t="shared" si="11"/>
        <v>56.777217015140593</v>
      </c>
      <c r="AC43" s="63">
        <f t="shared" si="12"/>
        <v>170.33165104542178</v>
      </c>
      <c r="AD43" s="63">
        <f t="shared" si="13"/>
        <v>794.88103821196842</v>
      </c>
    </row>
    <row r="44" spans="2:30" ht="15.75" x14ac:dyDescent="0.25">
      <c r="B44" s="32">
        <v>36</v>
      </c>
      <c r="C44" s="3" t="s">
        <v>104</v>
      </c>
      <c r="D44" s="4" t="s">
        <v>102</v>
      </c>
      <c r="E44" s="4" t="s">
        <v>92</v>
      </c>
      <c r="F44" s="5" t="s">
        <v>35</v>
      </c>
      <c r="G44" s="5" t="s">
        <v>366</v>
      </c>
      <c r="H44" s="5" t="s">
        <v>79</v>
      </c>
      <c r="I44" s="12">
        <v>4200</v>
      </c>
      <c r="J44" s="21"/>
      <c r="K44" s="10"/>
      <c r="L44" s="2"/>
      <c r="M44" s="2"/>
      <c r="N44" s="2"/>
      <c r="O44" s="10">
        <f t="shared" si="8"/>
        <v>4200</v>
      </c>
      <c r="P44" s="21">
        <v>381.09</v>
      </c>
      <c r="Q44" s="2"/>
      <c r="R44" s="2"/>
      <c r="S44" s="2"/>
      <c r="T44" s="10">
        <f t="shared" si="9"/>
        <v>3818.91</v>
      </c>
      <c r="U44" s="9" t="s">
        <v>29</v>
      </c>
      <c r="V44" s="2"/>
      <c r="W44" s="9" t="s">
        <v>30</v>
      </c>
      <c r="Z44" s="2">
        <f>I44*2/30.4</f>
        <v>276.31578947368422</v>
      </c>
      <c r="AA44" s="63">
        <f t="shared" si="10"/>
        <v>567.77217015140604</v>
      </c>
      <c r="AB44" s="63">
        <f t="shared" si="11"/>
        <v>56.777217015140593</v>
      </c>
      <c r="AC44" s="63">
        <f t="shared" si="12"/>
        <v>170.33165104542178</v>
      </c>
      <c r="AD44" s="63">
        <f t="shared" si="13"/>
        <v>794.88103821196842</v>
      </c>
    </row>
    <row r="45" spans="2:30" s="2" customFormat="1" ht="15.75" x14ac:dyDescent="0.25">
      <c r="B45" s="32">
        <v>37</v>
      </c>
      <c r="C45" s="3" t="s">
        <v>306</v>
      </c>
      <c r="D45" s="4" t="s">
        <v>307</v>
      </c>
      <c r="E45" s="4" t="s">
        <v>92</v>
      </c>
      <c r="F45" s="5" t="s">
        <v>308</v>
      </c>
      <c r="G45" s="5" t="s">
        <v>367</v>
      </c>
      <c r="H45" s="5" t="s">
        <v>33</v>
      </c>
      <c r="I45" s="12">
        <v>2730</v>
      </c>
      <c r="J45" s="21"/>
      <c r="K45" s="10"/>
      <c r="O45" s="10">
        <f t="shared" si="8"/>
        <v>2730</v>
      </c>
      <c r="P45" s="21">
        <v>47.59</v>
      </c>
      <c r="T45" s="10">
        <f t="shared" si="9"/>
        <v>2682.41</v>
      </c>
      <c r="U45" s="9" t="s">
        <v>309</v>
      </c>
      <c r="W45" s="9" t="s">
        <v>30</v>
      </c>
      <c r="Z45" s="2">
        <f>I45*2/30.4</f>
        <v>179.60526315789474</v>
      </c>
      <c r="AA45" s="63">
        <f t="shared" si="10"/>
        <v>369.05191059841388</v>
      </c>
      <c r="AB45" s="63">
        <f t="shared" si="11"/>
        <v>36.905191059841385</v>
      </c>
      <c r="AC45" s="63">
        <f t="shared" si="12"/>
        <v>110.71557317952416</v>
      </c>
      <c r="AD45" s="63">
        <f t="shared" si="13"/>
        <v>516.67267483777948</v>
      </c>
    </row>
    <row r="46" spans="2:30" ht="15.75" x14ac:dyDescent="0.25">
      <c r="B46" s="32">
        <v>38</v>
      </c>
      <c r="C46" s="3" t="s">
        <v>105</v>
      </c>
      <c r="D46" s="4" t="s">
        <v>68</v>
      </c>
      <c r="E46" s="4" t="s">
        <v>106</v>
      </c>
      <c r="F46" s="5" t="s">
        <v>35</v>
      </c>
      <c r="G46" s="5" t="s">
        <v>368</v>
      </c>
      <c r="H46" s="5" t="s">
        <v>28</v>
      </c>
      <c r="I46" s="17">
        <v>5159.5</v>
      </c>
      <c r="J46" s="24"/>
      <c r="K46" s="10"/>
      <c r="L46" s="2"/>
      <c r="M46" s="2"/>
      <c r="N46" s="10"/>
      <c r="O46" s="10">
        <f t="shared" si="8"/>
        <v>5159.5</v>
      </c>
      <c r="P46" s="24">
        <v>554.88</v>
      </c>
      <c r="Q46" s="2"/>
      <c r="R46" s="2"/>
      <c r="S46" s="2"/>
      <c r="T46" s="10">
        <f t="shared" si="9"/>
        <v>4604.62</v>
      </c>
      <c r="U46" s="9" t="s">
        <v>29</v>
      </c>
      <c r="V46" s="2"/>
      <c r="W46" s="9" t="s">
        <v>30</v>
      </c>
      <c r="Z46" s="2">
        <f>I46*2/30.4</f>
        <v>339.44078947368422</v>
      </c>
      <c r="AA46" s="63">
        <f t="shared" si="10"/>
        <v>697.481074260995</v>
      </c>
      <c r="AB46" s="63">
        <f t="shared" si="11"/>
        <v>69.748107426099494</v>
      </c>
      <c r="AC46" s="63">
        <f t="shared" si="12"/>
        <v>209.24432227829851</v>
      </c>
      <c r="AD46" s="63">
        <f t="shared" si="13"/>
        <v>976.47350396539309</v>
      </c>
    </row>
    <row r="47" spans="2:30" ht="15.75" x14ac:dyDescent="0.25">
      <c r="B47" s="32">
        <v>39</v>
      </c>
      <c r="C47" s="3" t="s">
        <v>107</v>
      </c>
      <c r="D47" s="4" t="s">
        <v>32</v>
      </c>
      <c r="E47" s="4" t="s">
        <v>106</v>
      </c>
      <c r="F47" s="5" t="s">
        <v>35</v>
      </c>
      <c r="G47" s="5" t="s">
        <v>369</v>
      </c>
      <c r="H47" s="5" t="s">
        <v>33</v>
      </c>
      <c r="I47" s="12">
        <v>2866.5</v>
      </c>
      <c r="J47" s="21"/>
      <c r="K47" s="10"/>
      <c r="L47" s="2"/>
      <c r="M47" s="2"/>
      <c r="N47" s="10"/>
      <c r="O47" s="10">
        <f t="shared" si="8"/>
        <v>2866.5</v>
      </c>
      <c r="P47" s="21">
        <v>62.44</v>
      </c>
      <c r="Q47" s="2"/>
      <c r="R47" s="2"/>
      <c r="S47" s="2"/>
      <c r="T47" s="10">
        <f t="shared" si="9"/>
        <v>2804.06</v>
      </c>
      <c r="U47" s="2"/>
      <c r="V47" s="2"/>
      <c r="W47" s="9" t="s">
        <v>30</v>
      </c>
      <c r="Z47" s="2">
        <f>I47*2/30.4</f>
        <v>188.58552631578948</v>
      </c>
      <c r="AA47" s="63">
        <f t="shared" si="10"/>
        <v>387.50450612833458</v>
      </c>
      <c r="AB47" s="63">
        <f t="shared" si="11"/>
        <v>38.750450612833454</v>
      </c>
      <c r="AC47" s="63">
        <f t="shared" si="12"/>
        <v>116.25135183850037</v>
      </c>
      <c r="AD47" s="63">
        <f t="shared" si="13"/>
        <v>542.50630857966837</v>
      </c>
    </row>
    <row r="48" spans="2:30" s="2" customFormat="1" ht="15.75" x14ac:dyDescent="0.25">
      <c r="B48" s="32">
        <v>40</v>
      </c>
      <c r="C48" s="3" t="s">
        <v>454</v>
      </c>
      <c r="D48" s="4" t="s">
        <v>32</v>
      </c>
      <c r="E48" s="4" t="s">
        <v>106</v>
      </c>
      <c r="F48" s="5" t="s">
        <v>308</v>
      </c>
      <c r="G48" s="5" t="s">
        <v>448</v>
      </c>
      <c r="H48" s="5" t="s">
        <v>33</v>
      </c>
      <c r="I48" s="12">
        <v>2866.5</v>
      </c>
      <c r="J48" s="21"/>
      <c r="K48" s="10"/>
      <c r="M48" s="63"/>
      <c r="N48" s="10"/>
      <c r="O48" s="10">
        <f t="shared" si="8"/>
        <v>2866.5</v>
      </c>
      <c r="P48" s="21">
        <v>62.44</v>
      </c>
      <c r="T48" s="10">
        <f t="shared" si="9"/>
        <v>2804.06</v>
      </c>
      <c r="U48" s="9" t="s">
        <v>451</v>
      </c>
      <c r="W48" s="9" t="s">
        <v>30</v>
      </c>
      <c r="Z48" s="2">
        <f>I48*2/30.4</f>
        <v>188.58552631578948</v>
      </c>
      <c r="AA48" s="63">
        <f t="shared" si="10"/>
        <v>387.50450612833458</v>
      </c>
      <c r="AB48" s="63">
        <f t="shared" si="11"/>
        <v>38.750450612833454</v>
      </c>
      <c r="AC48" s="63">
        <f t="shared" si="12"/>
        <v>116.25135183850037</v>
      </c>
      <c r="AD48" s="63">
        <f t="shared" si="13"/>
        <v>542.50630857966837</v>
      </c>
    </row>
    <row r="49" spans="2:30" ht="15.75" x14ac:dyDescent="0.25">
      <c r="B49" s="32">
        <v>41</v>
      </c>
      <c r="C49" s="3" t="s">
        <v>108</v>
      </c>
      <c r="D49" s="4" t="s">
        <v>109</v>
      </c>
      <c r="E49" s="4" t="s">
        <v>110</v>
      </c>
      <c r="F49" s="5" t="s">
        <v>35</v>
      </c>
      <c r="G49" s="5" t="s">
        <v>370</v>
      </c>
      <c r="H49" s="5" t="s">
        <v>28</v>
      </c>
      <c r="I49" s="17">
        <v>6933.9</v>
      </c>
      <c r="J49" s="24"/>
      <c r="K49" s="10"/>
      <c r="L49" s="2"/>
      <c r="M49" s="2"/>
      <c r="N49" s="2"/>
      <c r="O49" s="10">
        <f t="shared" si="8"/>
        <v>6933.9</v>
      </c>
      <c r="P49" s="24">
        <v>933.89</v>
      </c>
      <c r="Q49" s="2"/>
      <c r="R49" s="2"/>
      <c r="S49" s="2"/>
      <c r="T49" s="10">
        <f t="shared" si="9"/>
        <v>6000.0099999999993</v>
      </c>
      <c r="U49" s="9" t="s">
        <v>29</v>
      </c>
      <c r="V49" s="2"/>
      <c r="W49" s="9" t="s">
        <v>30</v>
      </c>
      <c r="Z49" s="2">
        <f>I49*2/30.4</f>
        <v>456.17763157894734</v>
      </c>
      <c r="AA49" s="63">
        <f t="shared" si="10"/>
        <v>937.35129776496035</v>
      </c>
      <c r="AB49" s="63">
        <f t="shared" si="11"/>
        <v>93.735129776496024</v>
      </c>
      <c r="AC49" s="63">
        <f t="shared" si="12"/>
        <v>281.20538932948807</v>
      </c>
      <c r="AD49" s="63">
        <f t="shared" si="13"/>
        <v>1312.2918168709446</v>
      </c>
    </row>
    <row r="50" spans="2:30" ht="15.75" x14ac:dyDescent="0.25">
      <c r="B50" s="32">
        <v>42</v>
      </c>
      <c r="C50" s="3" t="s">
        <v>111</v>
      </c>
      <c r="D50" s="4" t="s">
        <v>68</v>
      </c>
      <c r="E50" s="4" t="s">
        <v>112</v>
      </c>
      <c r="F50" s="5" t="s">
        <v>35</v>
      </c>
      <c r="G50" s="5" t="s">
        <v>371</v>
      </c>
      <c r="H50" s="5" t="s">
        <v>28</v>
      </c>
      <c r="I50" s="17">
        <v>5159.5</v>
      </c>
      <c r="J50" s="24"/>
      <c r="K50" s="10"/>
      <c r="L50" s="2"/>
      <c r="M50" s="2"/>
      <c r="N50" s="2"/>
      <c r="O50" s="10">
        <f t="shared" si="8"/>
        <v>5159.5</v>
      </c>
      <c r="P50" s="24">
        <v>554.88</v>
      </c>
      <c r="Q50" s="2"/>
      <c r="R50" s="2"/>
      <c r="S50" s="2"/>
      <c r="T50" s="10">
        <f t="shared" si="9"/>
        <v>4604.62</v>
      </c>
      <c r="U50" s="9" t="s">
        <v>29</v>
      </c>
      <c r="V50" s="2"/>
      <c r="W50" s="9" t="s">
        <v>30</v>
      </c>
      <c r="Z50" s="2">
        <f>I50*2/30.4</f>
        <v>339.44078947368422</v>
      </c>
      <c r="AA50" s="63">
        <f t="shared" si="10"/>
        <v>697.481074260995</v>
      </c>
      <c r="AB50" s="63">
        <f t="shared" si="11"/>
        <v>69.748107426099494</v>
      </c>
      <c r="AC50" s="63">
        <f t="shared" si="12"/>
        <v>209.24432227829851</v>
      </c>
      <c r="AD50" s="63">
        <f t="shared" si="13"/>
        <v>976.47350396539309</v>
      </c>
    </row>
    <row r="51" spans="2:30" ht="15.75" x14ac:dyDescent="0.25">
      <c r="B51" s="32">
        <v>43</v>
      </c>
      <c r="C51" s="3" t="s">
        <v>113</v>
      </c>
      <c r="D51" s="4" t="s">
        <v>114</v>
      </c>
      <c r="E51" s="4" t="s">
        <v>112</v>
      </c>
      <c r="F51" s="5" t="s">
        <v>35</v>
      </c>
      <c r="G51" s="5" t="s">
        <v>372</v>
      </c>
      <c r="H51" s="5" t="s">
        <v>79</v>
      </c>
      <c r="I51" s="12">
        <v>3866.5</v>
      </c>
      <c r="J51" s="21"/>
      <c r="K51" s="10"/>
      <c r="L51" s="2"/>
      <c r="M51" s="2"/>
      <c r="N51" s="2"/>
      <c r="O51" s="10">
        <f t="shared" si="8"/>
        <v>3866.5</v>
      </c>
      <c r="P51" s="21">
        <v>327.73</v>
      </c>
      <c r="Q51" s="2"/>
      <c r="R51" s="2"/>
      <c r="S51" s="2"/>
      <c r="T51" s="10">
        <f t="shared" si="9"/>
        <v>3538.77</v>
      </c>
      <c r="U51" s="2"/>
      <c r="V51" s="2"/>
      <c r="W51" s="9" t="s">
        <v>30</v>
      </c>
      <c r="Z51" s="2">
        <f>I51*2/30.4</f>
        <v>254.375</v>
      </c>
      <c r="AA51" s="63">
        <f t="shared" si="10"/>
        <v>522.68835616438366</v>
      </c>
      <c r="AB51" s="63">
        <f t="shared" si="11"/>
        <v>52.268835616438352</v>
      </c>
      <c r="AC51" s="63">
        <f t="shared" si="12"/>
        <v>156.80650684931507</v>
      </c>
      <c r="AD51" s="63">
        <f t="shared" si="13"/>
        <v>731.76369863013701</v>
      </c>
    </row>
    <row r="52" spans="2:30" ht="15.75" x14ac:dyDescent="0.25">
      <c r="B52" s="2"/>
      <c r="C52" s="53" t="s">
        <v>115</v>
      </c>
      <c r="D52" s="4"/>
      <c r="E52" s="4"/>
      <c r="F52" s="5"/>
      <c r="G52" s="5"/>
      <c r="H52" s="5"/>
      <c r="I52" s="19">
        <f t="shared" ref="I52:T52" si="14">SUM(I40:I51)</f>
        <v>61067.700000000004</v>
      </c>
      <c r="J52" s="19">
        <f t="shared" si="14"/>
        <v>0</v>
      </c>
      <c r="K52" s="19">
        <f t="shared" si="14"/>
        <v>0</v>
      </c>
      <c r="L52" s="19">
        <f t="shared" si="14"/>
        <v>0</v>
      </c>
      <c r="M52" s="19">
        <f t="shared" si="14"/>
        <v>0</v>
      </c>
      <c r="N52" s="19">
        <f t="shared" si="14"/>
        <v>0</v>
      </c>
      <c r="O52" s="19">
        <f t="shared" si="14"/>
        <v>61067.700000000004</v>
      </c>
      <c r="P52" s="19">
        <f t="shared" si="14"/>
        <v>6753.5</v>
      </c>
      <c r="Q52" s="19">
        <f t="shared" si="14"/>
        <v>0</v>
      </c>
      <c r="R52" s="19">
        <f t="shared" si="14"/>
        <v>0</v>
      </c>
      <c r="S52" s="19">
        <f t="shared" si="14"/>
        <v>0</v>
      </c>
      <c r="T52" s="19">
        <f t="shared" si="14"/>
        <v>54314.2</v>
      </c>
      <c r="U52" s="2"/>
      <c r="V52" s="2"/>
      <c r="W52" s="2"/>
      <c r="AD52" s="65">
        <f>SUM(AD40:AD51)</f>
        <v>11557.513518385003</v>
      </c>
    </row>
    <row r="53" spans="2:30" ht="15.75" x14ac:dyDescent="0.25">
      <c r="B53" s="2"/>
      <c r="C53" s="3"/>
      <c r="D53" s="4"/>
      <c r="E53" s="4"/>
      <c r="F53" s="5"/>
      <c r="G53" s="5"/>
      <c r="H53" s="18"/>
      <c r="I53" s="19"/>
      <c r="J53" s="25"/>
      <c r="K53" s="2"/>
      <c r="L53" s="2"/>
      <c r="M53" s="2"/>
      <c r="N53" s="2"/>
      <c r="O53" s="2"/>
      <c r="P53" s="25"/>
      <c r="Q53" s="2"/>
      <c r="R53" s="2"/>
      <c r="S53" s="2"/>
      <c r="T53" s="2"/>
      <c r="U53" s="2"/>
      <c r="V53" s="2"/>
      <c r="W53" s="2"/>
    </row>
    <row r="54" spans="2:30" ht="15.75" x14ac:dyDescent="0.25">
      <c r="B54" s="2"/>
      <c r="C54" s="8" t="s">
        <v>116</v>
      </c>
      <c r="D54" s="3"/>
      <c r="E54" s="3"/>
      <c r="F54" s="3"/>
      <c r="G54" s="3"/>
      <c r="H54" s="20"/>
      <c r="I54" s="20"/>
      <c r="J54" s="20"/>
      <c r="K54" s="2"/>
      <c r="L54" s="2"/>
      <c r="M54" s="2"/>
      <c r="N54" s="2"/>
      <c r="O54" s="2"/>
      <c r="P54" s="20"/>
      <c r="Q54" s="2"/>
      <c r="R54" s="2"/>
      <c r="S54" s="2"/>
      <c r="T54" s="2"/>
      <c r="U54" s="2"/>
      <c r="V54" s="2"/>
      <c r="W54" s="2"/>
    </row>
    <row r="55" spans="2:30" ht="15.75" x14ac:dyDescent="0.25">
      <c r="B55" s="32">
        <v>44</v>
      </c>
      <c r="C55" s="3" t="s">
        <v>117</v>
      </c>
      <c r="D55" s="4" t="s">
        <v>68</v>
      </c>
      <c r="E55" s="4" t="s">
        <v>116</v>
      </c>
      <c r="F55" s="5" t="s">
        <v>35</v>
      </c>
      <c r="G55" s="5" t="s">
        <v>373</v>
      </c>
      <c r="H55" s="5" t="s">
        <v>28</v>
      </c>
      <c r="I55" s="7">
        <v>6933.9</v>
      </c>
      <c r="J55" s="6"/>
      <c r="K55" s="10"/>
      <c r="L55" s="2"/>
      <c r="M55" s="2"/>
      <c r="N55" s="2"/>
      <c r="O55" s="10">
        <f>SUM(I55:N55)</f>
        <v>6933.9</v>
      </c>
      <c r="P55" s="6">
        <v>933.89</v>
      </c>
      <c r="Q55" s="2"/>
      <c r="R55" s="2"/>
      <c r="S55" s="2"/>
      <c r="T55" s="10">
        <f>+O55-P55-Q55-R55-S55</f>
        <v>6000.0099999999993</v>
      </c>
      <c r="U55" s="9" t="s">
        <v>29</v>
      </c>
      <c r="V55" s="2"/>
      <c r="W55" s="9" t="s">
        <v>118</v>
      </c>
      <c r="Z55" s="2">
        <f>I55*2/30.4</f>
        <v>456.17763157894734</v>
      </c>
      <c r="AA55" s="63">
        <f>15*50/365*Z55</f>
        <v>937.35129776496035</v>
      </c>
      <c r="AB55" s="63">
        <f>15*5/365*Z55</f>
        <v>93.735129776496024</v>
      </c>
      <c r="AC55" s="63">
        <f>15*15/365*Z55</f>
        <v>281.20538932948807</v>
      </c>
      <c r="AD55" s="63">
        <f>AA55+AB55+AC55</f>
        <v>1312.2918168709446</v>
      </c>
    </row>
    <row r="56" spans="2:30" s="2" customFormat="1" ht="15.75" x14ac:dyDescent="0.25">
      <c r="B56" s="32">
        <v>45</v>
      </c>
      <c r="C56" s="3" t="s">
        <v>461</v>
      </c>
      <c r="D56" s="4" t="s">
        <v>460</v>
      </c>
      <c r="E56" s="4" t="s">
        <v>116</v>
      </c>
      <c r="F56" s="5" t="s">
        <v>35</v>
      </c>
      <c r="G56" s="5" t="s">
        <v>374</v>
      </c>
      <c r="H56" s="5" t="s">
        <v>79</v>
      </c>
      <c r="I56" s="7">
        <v>3165.19</v>
      </c>
      <c r="J56" s="6"/>
      <c r="K56" s="10"/>
      <c r="O56" s="10">
        <f>SUM(I56:N56)</f>
        <v>3165.19</v>
      </c>
      <c r="P56" s="6">
        <v>115.19</v>
      </c>
      <c r="T56" s="10">
        <f>+O56-P56-Q56-R56-S56</f>
        <v>3050</v>
      </c>
      <c r="U56" s="9" t="s">
        <v>457</v>
      </c>
      <c r="W56" s="9" t="s">
        <v>118</v>
      </c>
      <c r="AA56" s="63"/>
      <c r="AB56" s="63"/>
      <c r="AC56" s="63"/>
      <c r="AD56" s="63"/>
    </row>
    <row r="57" spans="2:30" s="2" customFormat="1" ht="15.75" x14ac:dyDescent="0.25">
      <c r="B57" s="32">
        <v>46</v>
      </c>
      <c r="C57" s="3" t="s">
        <v>78</v>
      </c>
      <c r="D57" s="4" t="s">
        <v>32</v>
      </c>
      <c r="E57" s="4" t="s">
        <v>116</v>
      </c>
      <c r="F57" s="5" t="s">
        <v>35</v>
      </c>
      <c r="G57" s="5" t="s">
        <v>458</v>
      </c>
      <c r="H57" s="13" t="s">
        <v>79</v>
      </c>
      <c r="I57" s="7">
        <v>3866.5</v>
      </c>
      <c r="J57" s="6"/>
      <c r="K57" s="10"/>
      <c r="L57" s="10"/>
      <c r="N57" s="10"/>
      <c r="O57" s="10">
        <f t="shared" ref="O57" si="15">SUM(I57:N57)</f>
        <v>3866.5</v>
      </c>
      <c r="P57" s="6">
        <v>327.73</v>
      </c>
      <c r="T57" s="10">
        <f t="shared" ref="T57:T58" si="16">+O57-P57-Q57-R57-S57</f>
        <v>3538.77</v>
      </c>
      <c r="U57" s="9" t="s">
        <v>80</v>
      </c>
      <c r="W57" s="9" t="s">
        <v>30</v>
      </c>
      <c r="Z57" s="2">
        <f>I57*2/30.4</f>
        <v>254.375</v>
      </c>
      <c r="AA57" s="63">
        <f t="shared" ref="AA57:AA58" si="17">15*50/365*Z57</f>
        <v>522.68835616438366</v>
      </c>
      <c r="AB57" s="63">
        <f t="shared" ref="AB57:AB58" si="18">15*5/365*Z57</f>
        <v>52.268835616438352</v>
      </c>
      <c r="AC57" s="63">
        <f t="shared" ref="AC57:AC58" si="19">15*15/365*Z57</f>
        <v>156.80650684931507</v>
      </c>
      <c r="AD57" s="63">
        <f t="shared" ref="AD57:AD58" si="20">AA57+AB57+AC57</f>
        <v>731.76369863013701</v>
      </c>
    </row>
    <row r="58" spans="2:30" s="2" customFormat="1" ht="15.75" x14ac:dyDescent="0.25">
      <c r="B58" s="32">
        <v>47</v>
      </c>
      <c r="C58" s="3" t="s">
        <v>310</v>
      </c>
      <c r="D58" s="4" t="s">
        <v>311</v>
      </c>
      <c r="E58" s="4" t="s">
        <v>116</v>
      </c>
      <c r="F58" s="5" t="s">
        <v>308</v>
      </c>
      <c r="G58" s="5" t="s">
        <v>459</v>
      </c>
      <c r="H58" s="5" t="s">
        <v>33</v>
      </c>
      <c r="I58" s="7">
        <v>2866.5</v>
      </c>
      <c r="J58" s="6"/>
      <c r="K58" s="10"/>
      <c r="O58" s="10">
        <f>SUM(I58:N58)</f>
        <v>2866.5</v>
      </c>
      <c r="P58" s="6">
        <v>62.44</v>
      </c>
      <c r="T58" s="10">
        <f t="shared" si="16"/>
        <v>2804.06</v>
      </c>
      <c r="U58" s="9" t="s">
        <v>312</v>
      </c>
      <c r="W58" s="9" t="s">
        <v>118</v>
      </c>
      <c r="Z58" s="2">
        <f>I58*2/30.4</f>
        <v>188.58552631578948</v>
      </c>
      <c r="AA58" s="63">
        <f t="shared" si="17"/>
        <v>387.50450612833458</v>
      </c>
      <c r="AB58" s="63">
        <f t="shared" si="18"/>
        <v>38.750450612833454</v>
      </c>
      <c r="AC58" s="63">
        <f t="shared" si="19"/>
        <v>116.25135183850037</v>
      </c>
      <c r="AD58" s="63">
        <f t="shared" si="20"/>
        <v>542.50630857966837</v>
      </c>
    </row>
    <row r="59" spans="2:30" ht="15.75" x14ac:dyDescent="0.25">
      <c r="B59" s="2"/>
      <c r="C59" s="53" t="s">
        <v>119</v>
      </c>
      <c r="D59" s="4"/>
      <c r="E59" s="4"/>
      <c r="F59" s="5"/>
      <c r="G59" s="5"/>
      <c r="H59" s="5"/>
      <c r="I59" s="14">
        <f>SUM(I55:I58)</f>
        <v>16832.09</v>
      </c>
      <c r="J59" s="14">
        <f t="shared" ref="J59:T59" si="21">SUM(J55:J58)</f>
        <v>0</v>
      </c>
      <c r="K59" s="14">
        <f t="shared" si="21"/>
        <v>0</v>
      </c>
      <c r="L59" s="14">
        <f t="shared" si="21"/>
        <v>0</v>
      </c>
      <c r="M59" s="14">
        <f t="shared" si="21"/>
        <v>0</v>
      </c>
      <c r="N59" s="14">
        <f t="shared" si="21"/>
        <v>0</v>
      </c>
      <c r="O59" s="14">
        <f t="shared" si="21"/>
        <v>16832.09</v>
      </c>
      <c r="P59" s="14">
        <f t="shared" si="21"/>
        <v>1439.25</v>
      </c>
      <c r="Q59" s="14">
        <f t="shared" si="21"/>
        <v>0</v>
      </c>
      <c r="R59" s="14">
        <f t="shared" si="21"/>
        <v>0</v>
      </c>
      <c r="S59" s="14">
        <f t="shared" si="21"/>
        <v>0</v>
      </c>
      <c r="T59" s="14">
        <f t="shared" si="21"/>
        <v>15392.839999999998</v>
      </c>
      <c r="U59" s="2"/>
      <c r="V59" s="2"/>
      <c r="W59" s="2"/>
      <c r="AD59" s="65">
        <f>SUM(AD55:AD58)</f>
        <v>2586.5618240807498</v>
      </c>
    </row>
    <row r="60" spans="2:30" ht="15.75" x14ac:dyDescent="0.25">
      <c r="B60" s="2"/>
      <c r="C60" s="3"/>
      <c r="D60" s="4"/>
      <c r="E60" s="4"/>
      <c r="F60" s="5"/>
      <c r="G60" s="5"/>
      <c r="H60" s="5"/>
      <c r="I60" s="7"/>
      <c r="J60" s="6"/>
      <c r="K60" s="2"/>
      <c r="L60" s="2"/>
      <c r="M60" s="2"/>
      <c r="N60" s="2"/>
      <c r="O60" s="2"/>
      <c r="P60" s="6"/>
      <c r="Q60" s="2"/>
      <c r="R60" s="2"/>
      <c r="S60" s="2"/>
      <c r="T60" s="2"/>
      <c r="U60" s="2"/>
      <c r="V60" s="2"/>
      <c r="W60" s="2"/>
    </row>
    <row r="61" spans="2:30" ht="15.75" x14ac:dyDescent="0.25">
      <c r="B61" s="32"/>
      <c r="C61" s="8" t="s">
        <v>120</v>
      </c>
      <c r="D61" s="15"/>
      <c r="E61" s="15"/>
      <c r="F61" s="15"/>
      <c r="G61" s="15"/>
      <c r="H61" s="15"/>
      <c r="I61" s="15"/>
      <c r="J61" s="15"/>
      <c r="K61" s="2"/>
      <c r="L61" s="2"/>
      <c r="M61" s="2"/>
      <c r="N61" s="2"/>
      <c r="O61" s="2"/>
      <c r="P61" s="15"/>
      <c r="Q61" s="2"/>
      <c r="R61" s="2"/>
      <c r="S61" s="2"/>
      <c r="T61" s="2"/>
      <c r="U61" s="2"/>
      <c r="V61" s="2"/>
      <c r="W61" s="2"/>
    </row>
    <row r="62" spans="2:30" ht="15.75" x14ac:dyDescent="0.25">
      <c r="B62" s="32">
        <v>48</v>
      </c>
      <c r="C62" s="3" t="s">
        <v>121</v>
      </c>
      <c r="D62" s="4" t="s">
        <v>68</v>
      </c>
      <c r="E62" s="4" t="s">
        <v>122</v>
      </c>
      <c r="F62" s="5" t="s">
        <v>35</v>
      </c>
      <c r="G62" s="5" t="s">
        <v>375</v>
      </c>
      <c r="H62" s="5" t="s">
        <v>28</v>
      </c>
      <c r="I62" s="7">
        <v>5159.5</v>
      </c>
      <c r="J62" s="6"/>
      <c r="K62" s="10"/>
      <c r="L62" s="2"/>
      <c r="M62" s="2"/>
      <c r="N62" s="2"/>
      <c r="O62" s="10">
        <f>SUM(I62:N62)</f>
        <v>5159.5</v>
      </c>
      <c r="P62" s="6">
        <v>554.88</v>
      </c>
      <c r="Q62" s="2"/>
      <c r="R62" s="2"/>
      <c r="S62" s="2"/>
      <c r="T62" s="10">
        <f>+O62-P62-Q62-R62-S62</f>
        <v>4604.62</v>
      </c>
      <c r="U62" s="9" t="s">
        <v>29</v>
      </c>
      <c r="V62" s="2"/>
      <c r="W62" s="9" t="s">
        <v>30</v>
      </c>
      <c r="Z62" s="2">
        <f>I62*2/30.4</f>
        <v>339.44078947368422</v>
      </c>
      <c r="AA62" s="63">
        <f>15*50/365*Z62</f>
        <v>697.481074260995</v>
      </c>
      <c r="AB62" s="63">
        <f>15*5/365*Z62</f>
        <v>69.748107426099494</v>
      </c>
      <c r="AC62" s="63">
        <f>15*15/365*Z62</f>
        <v>209.24432227829851</v>
      </c>
      <c r="AD62" s="63">
        <f>AA62+AB62+AC62</f>
        <v>976.47350396539309</v>
      </c>
    </row>
    <row r="63" spans="2:30" s="2" customFormat="1" ht="15.75" x14ac:dyDescent="0.25">
      <c r="B63" s="32">
        <v>49</v>
      </c>
      <c r="C63" s="24" t="s">
        <v>126</v>
      </c>
      <c r="D63" s="4" t="s">
        <v>124</v>
      </c>
      <c r="E63" s="4" t="s">
        <v>122</v>
      </c>
      <c r="F63" s="5" t="s">
        <v>35</v>
      </c>
      <c r="G63" s="5" t="s">
        <v>376</v>
      </c>
      <c r="H63" s="5" t="s">
        <v>33</v>
      </c>
      <c r="I63" s="7">
        <v>3391.5</v>
      </c>
      <c r="J63" s="6"/>
      <c r="K63" s="10"/>
      <c r="N63" s="10"/>
      <c r="O63" s="10">
        <f t="shared" ref="O63" si="22">SUM(I63:N63)</f>
        <v>3391.5</v>
      </c>
      <c r="P63" s="6">
        <v>139.81</v>
      </c>
      <c r="T63" s="10">
        <f t="shared" ref="T63" si="23">+O63-P63-Q63-R63-S63</f>
        <v>3251.69</v>
      </c>
      <c r="W63" s="9" t="s">
        <v>30</v>
      </c>
      <c r="Z63" s="2">
        <f>I63*2/30.4</f>
        <v>223.125</v>
      </c>
      <c r="AA63" s="63">
        <f t="shared" ref="AA63:AA116" si="24">15*50/365*Z63</f>
        <v>458.47602739726034</v>
      </c>
      <c r="AB63" s="63">
        <f t="shared" ref="AB63:AB116" si="25">15*5/365*Z63</f>
        <v>45.847602739726028</v>
      </c>
      <c r="AC63" s="63">
        <f t="shared" ref="AC63:AC116" si="26">15*15/365*Z63</f>
        <v>137.54280821917808</v>
      </c>
      <c r="AD63" s="63">
        <f t="shared" ref="AD63:AD116" si="27">AA63+AB63+AC63</f>
        <v>641.86643835616451</v>
      </c>
    </row>
    <row r="64" spans="2:30" ht="15.75" x14ac:dyDescent="0.25">
      <c r="B64" s="32">
        <v>50</v>
      </c>
      <c r="C64" s="3" t="s">
        <v>123</v>
      </c>
      <c r="D64" s="4" t="s">
        <v>124</v>
      </c>
      <c r="E64" s="4" t="s">
        <v>122</v>
      </c>
      <c r="F64" s="5" t="s">
        <v>35</v>
      </c>
      <c r="G64" s="5" t="s">
        <v>377</v>
      </c>
      <c r="H64" s="5" t="s">
        <v>33</v>
      </c>
      <c r="I64" s="7">
        <v>3096</v>
      </c>
      <c r="J64" s="6"/>
      <c r="K64" s="10"/>
      <c r="L64" s="2"/>
      <c r="M64" s="2"/>
      <c r="N64" s="10"/>
      <c r="O64" s="10">
        <f t="shared" ref="O64:O116" si="28">SUM(I64:N64)</f>
        <v>3096</v>
      </c>
      <c r="P64" s="6">
        <v>107.66</v>
      </c>
      <c r="Q64" s="2"/>
      <c r="R64" s="2"/>
      <c r="S64" s="2"/>
      <c r="T64" s="10">
        <f t="shared" ref="T64:T116" si="29">+O64-P64-Q64-R64-S64</f>
        <v>2988.34</v>
      </c>
      <c r="U64" s="2"/>
      <c r="V64" s="2"/>
      <c r="W64" s="9" t="s">
        <v>30</v>
      </c>
      <c r="Z64" s="2">
        <f>I64*2/30.4</f>
        <v>203.68421052631581</v>
      </c>
      <c r="AA64" s="63">
        <f t="shared" si="24"/>
        <v>418.52919971160787</v>
      </c>
      <c r="AB64" s="63">
        <f t="shared" si="25"/>
        <v>41.85291997116078</v>
      </c>
      <c r="AC64" s="63">
        <f t="shared" si="26"/>
        <v>125.55875991348235</v>
      </c>
      <c r="AD64" s="63">
        <f t="shared" si="27"/>
        <v>585.94087959625097</v>
      </c>
    </row>
    <row r="65" spans="2:30" ht="15.75" x14ac:dyDescent="0.25">
      <c r="B65" s="32">
        <v>51</v>
      </c>
      <c r="C65" s="3" t="s">
        <v>125</v>
      </c>
      <c r="D65" s="4" t="s">
        <v>124</v>
      </c>
      <c r="E65" s="4" t="s">
        <v>122</v>
      </c>
      <c r="F65" s="5" t="s">
        <v>35</v>
      </c>
      <c r="G65" s="5" t="s">
        <v>378</v>
      </c>
      <c r="H65" s="5" t="s">
        <v>33</v>
      </c>
      <c r="I65" s="7">
        <v>3096</v>
      </c>
      <c r="J65" s="6"/>
      <c r="K65" s="10"/>
      <c r="L65" s="2"/>
      <c r="M65" s="2"/>
      <c r="N65" s="10"/>
      <c r="O65" s="10">
        <f t="shared" si="28"/>
        <v>3096</v>
      </c>
      <c r="P65" s="6">
        <v>107.66</v>
      </c>
      <c r="Q65" s="2"/>
      <c r="R65" s="2"/>
      <c r="S65" s="2"/>
      <c r="T65" s="10">
        <f t="shared" si="29"/>
        <v>2988.34</v>
      </c>
      <c r="U65" s="2"/>
      <c r="V65" s="2"/>
      <c r="W65" s="9" t="s">
        <v>30</v>
      </c>
      <c r="Z65" s="2">
        <f>I65*2/30.4</f>
        <v>203.68421052631581</v>
      </c>
      <c r="AA65" s="63">
        <f t="shared" si="24"/>
        <v>418.52919971160787</v>
      </c>
      <c r="AB65" s="63">
        <f t="shared" si="25"/>
        <v>41.85291997116078</v>
      </c>
      <c r="AC65" s="63">
        <f t="shared" si="26"/>
        <v>125.55875991348235</v>
      </c>
      <c r="AD65" s="63">
        <f t="shared" si="27"/>
        <v>585.94087959625097</v>
      </c>
    </row>
    <row r="66" spans="2:30" s="2" customFormat="1" ht="15.75" x14ac:dyDescent="0.25">
      <c r="B66" s="32">
        <v>52</v>
      </c>
      <c r="C66" s="3" t="s">
        <v>133</v>
      </c>
      <c r="D66" s="4" t="s">
        <v>134</v>
      </c>
      <c r="E66" s="4" t="s">
        <v>122</v>
      </c>
      <c r="F66" s="5" t="s">
        <v>35</v>
      </c>
      <c r="G66" s="5" t="s">
        <v>379</v>
      </c>
      <c r="H66" s="5" t="s">
        <v>33</v>
      </c>
      <c r="I66" s="7">
        <v>3096</v>
      </c>
      <c r="J66" s="6"/>
      <c r="K66" s="10"/>
      <c r="N66" s="10"/>
      <c r="O66" s="10">
        <f t="shared" ref="O66:O67" si="30">SUM(I66:N66)</f>
        <v>3096</v>
      </c>
      <c r="P66" s="6">
        <v>107.66</v>
      </c>
      <c r="T66" s="10">
        <f t="shared" ref="T66:T67" si="31">+O66-P66-Q66-R66-S66</f>
        <v>2988.34</v>
      </c>
      <c r="W66" s="9" t="s">
        <v>30</v>
      </c>
      <c r="Z66" s="2">
        <f>I66*2/30.4</f>
        <v>203.68421052631581</v>
      </c>
      <c r="AA66" s="63">
        <f t="shared" si="24"/>
        <v>418.52919971160787</v>
      </c>
      <c r="AB66" s="63">
        <f t="shared" si="25"/>
        <v>41.85291997116078</v>
      </c>
      <c r="AC66" s="63">
        <f t="shared" si="26"/>
        <v>125.55875991348235</v>
      </c>
      <c r="AD66" s="63">
        <f t="shared" si="27"/>
        <v>585.94087959625097</v>
      </c>
    </row>
    <row r="67" spans="2:30" s="2" customFormat="1" ht="15.75" x14ac:dyDescent="0.25">
      <c r="B67" s="32">
        <v>53</v>
      </c>
      <c r="C67" s="3" t="s">
        <v>135</v>
      </c>
      <c r="D67" s="4" t="s">
        <v>134</v>
      </c>
      <c r="E67" s="4" t="s">
        <v>122</v>
      </c>
      <c r="F67" s="5" t="s">
        <v>35</v>
      </c>
      <c r="G67" s="5" t="s">
        <v>380</v>
      </c>
      <c r="H67" s="5" t="s">
        <v>33</v>
      </c>
      <c r="I67" s="7">
        <v>3096</v>
      </c>
      <c r="J67" s="6"/>
      <c r="K67" s="10"/>
      <c r="N67" s="10"/>
      <c r="O67" s="10">
        <f t="shared" si="30"/>
        <v>3096</v>
      </c>
      <c r="P67" s="6">
        <v>107.66</v>
      </c>
      <c r="T67" s="10">
        <f t="shared" si="31"/>
        <v>2988.34</v>
      </c>
      <c r="W67" s="9" t="s">
        <v>30</v>
      </c>
      <c r="Z67" s="2">
        <f>I67*2/30.4</f>
        <v>203.68421052631581</v>
      </c>
      <c r="AA67" s="63">
        <f t="shared" si="24"/>
        <v>418.52919971160787</v>
      </c>
      <c r="AB67" s="63">
        <f t="shared" si="25"/>
        <v>41.85291997116078</v>
      </c>
      <c r="AC67" s="63">
        <f t="shared" si="26"/>
        <v>125.55875991348235</v>
      </c>
      <c r="AD67" s="63">
        <f t="shared" si="27"/>
        <v>585.94087959625097</v>
      </c>
    </row>
    <row r="68" spans="2:30" ht="15.75" x14ac:dyDescent="0.25">
      <c r="B68" s="32">
        <v>54</v>
      </c>
      <c r="C68" s="3" t="s">
        <v>127</v>
      </c>
      <c r="D68" s="4" t="s">
        <v>128</v>
      </c>
      <c r="E68" s="4" t="s">
        <v>122</v>
      </c>
      <c r="F68" s="5" t="s">
        <v>35</v>
      </c>
      <c r="G68" s="5" t="s">
        <v>381</v>
      </c>
      <c r="H68" s="5" t="s">
        <v>129</v>
      </c>
      <c r="I68" s="6">
        <v>2293</v>
      </c>
      <c r="J68" s="6">
        <v>29.35</v>
      </c>
      <c r="K68" s="10"/>
      <c r="L68" s="2"/>
      <c r="M68" s="2"/>
      <c r="N68" s="10"/>
      <c r="O68" s="10">
        <f t="shared" si="28"/>
        <v>2322.35</v>
      </c>
      <c r="P68" s="6"/>
      <c r="Q68" s="2"/>
      <c r="R68" s="2"/>
      <c r="S68" s="2"/>
      <c r="T68" s="10">
        <f t="shared" si="29"/>
        <v>2322.35</v>
      </c>
      <c r="U68" s="2"/>
      <c r="V68" s="2"/>
      <c r="W68" s="9" t="s">
        <v>30</v>
      </c>
      <c r="Z68" s="2">
        <f>I68*2/30.4</f>
        <v>150.85526315789474</v>
      </c>
      <c r="AA68" s="63">
        <f t="shared" si="24"/>
        <v>309.97656813266047</v>
      </c>
      <c r="AB68" s="63">
        <f t="shared" si="25"/>
        <v>30.99765681326604</v>
      </c>
      <c r="AC68" s="63">
        <f t="shared" si="26"/>
        <v>92.992970439798128</v>
      </c>
      <c r="AD68" s="63">
        <f t="shared" si="27"/>
        <v>433.96719538572461</v>
      </c>
    </row>
    <row r="69" spans="2:30" ht="15.75" x14ac:dyDescent="0.25">
      <c r="B69" s="32">
        <v>55</v>
      </c>
      <c r="C69" s="3" t="s">
        <v>130</v>
      </c>
      <c r="D69" s="4" t="s">
        <v>128</v>
      </c>
      <c r="E69" s="4" t="s">
        <v>122</v>
      </c>
      <c r="F69" s="5" t="s">
        <v>35</v>
      </c>
      <c r="G69" s="5" t="s">
        <v>382</v>
      </c>
      <c r="H69" s="5" t="s">
        <v>129</v>
      </c>
      <c r="I69" s="7">
        <v>2402</v>
      </c>
      <c r="J69" s="6">
        <v>3.1</v>
      </c>
      <c r="K69" s="10"/>
      <c r="L69" s="2"/>
      <c r="M69" s="2"/>
      <c r="N69" s="10"/>
      <c r="O69" s="10">
        <f t="shared" si="28"/>
        <v>2405.1</v>
      </c>
      <c r="P69" s="6"/>
      <c r="Q69" s="2"/>
      <c r="R69" s="2"/>
      <c r="S69" s="2"/>
      <c r="T69" s="10">
        <f t="shared" si="29"/>
        <v>2405.1</v>
      </c>
      <c r="U69" s="2"/>
      <c r="V69" s="2"/>
      <c r="W69" s="9" t="s">
        <v>30</v>
      </c>
      <c r="Z69" s="2">
        <f>I69*2/30.4</f>
        <v>158.0263157894737</v>
      </c>
      <c r="AA69" s="63">
        <f t="shared" si="24"/>
        <v>324.71160778658981</v>
      </c>
      <c r="AB69" s="63">
        <f t="shared" si="25"/>
        <v>32.471160778658977</v>
      </c>
      <c r="AC69" s="63">
        <f t="shared" si="26"/>
        <v>97.413482335976937</v>
      </c>
      <c r="AD69" s="63">
        <f t="shared" si="27"/>
        <v>454.59625090122574</v>
      </c>
    </row>
    <row r="70" spans="2:30" ht="15.75" x14ac:dyDescent="0.25">
      <c r="B70" s="32">
        <v>56</v>
      </c>
      <c r="C70" s="3" t="s">
        <v>131</v>
      </c>
      <c r="D70" s="4" t="s">
        <v>132</v>
      </c>
      <c r="E70" s="4" t="s">
        <v>122</v>
      </c>
      <c r="F70" s="5" t="s">
        <v>35</v>
      </c>
      <c r="G70" s="5" t="s">
        <v>383</v>
      </c>
      <c r="H70" s="5" t="s">
        <v>129</v>
      </c>
      <c r="I70" s="7">
        <v>2293</v>
      </c>
      <c r="J70" s="6">
        <v>29.35</v>
      </c>
      <c r="K70" s="10"/>
      <c r="L70" s="2"/>
      <c r="M70" s="2"/>
      <c r="N70" s="10"/>
      <c r="O70" s="10">
        <f t="shared" si="28"/>
        <v>2322.35</v>
      </c>
      <c r="P70" s="6"/>
      <c r="Q70" s="2"/>
      <c r="R70" s="2"/>
      <c r="S70" s="2"/>
      <c r="T70" s="10">
        <f t="shared" si="29"/>
        <v>2322.35</v>
      </c>
      <c r="U70" s="2"/>
      <c r="V70" s="2"/>
      <c r="W70" s="9" t="s">
        <v>30</v>
      </c>
      <c r="Z70" s="2">
        <f>I70*2/30.4</f>
        <v>150.85526315789474</v>
      </c>
      <c r="AA70" s="63">
        <f t="shared" si="24"/>
        <v>309.97656813266047</v>
      </c>
      <c r="AB70" s="63">
        <f t="shared" si="25"/>
        <v>30.99765681326604</v>
      </c>
      <c r="AC70" s="63">
        <f t="shared" si="26"/>
        <v>92.992970439798128</v>
      </c>
      <c r="AD70" s="63">
        <f t="shared" si="27"/>
        <v>433.96719538572461</v>
      </c>
    </row>
    <row r="71" spans="2:30" ht="15.75" x14ac:dyDescent="0.25">
      <c r="B71" s="32">
        <v>57</v>
      </c>
      <c r="C71" s="3" t="s">
        <v>136</v>
      </c>
      <c r="D71" s="4" t="s">
        <v>68</v>
      </c>
      <c r="E71" s="4" t="s">
        <v>137</v>
      </c>
      <c r="F71" s="5" t="s">
        <v>35</v>
      </c>
      <c r="G71" s="5" t="s">
        <v>384</v>
      </c>
      <c r="H71" s="5" t="s">
        <v>28</v>
      </c>
      <c r="I71" s="7">
        <v>5159.5</v>
      </c>
      <c r="J71" s="6"/>
      <c r="K71" s="10"/>
      <c r="L71" s="2"/>
      <c r="M71" s="2"/>
      <c r="N71" s="2"/>
      <c r="O71" s="10">
        <f t="shared" si="28"/>
        <v>5159.5</v>
      </c>
      <c r="P71" s="6">
        <v>554.88</v>
      </c>
      <c r="Q71" s="2"/>
      <c r="R71" s="2"/>
      <c r="S71" s="2"/>
      <c r="T71" s="10">
        <f t="shared" si="29"/>
        <v>4604.62</v>
      </c>
      <c r="U71" s="9" t="s">
        <v>29</v>
      </c>
      <c r="V71" s="2"/>
      <c r="W71" s="9" t="s">
        <v>30</v>
      </c>
      <c r="Z71" s="2">
        <f>I71*2/30.4</f>
        <v>339.44078947368422</v>
      </c>
      <c r="AA71" s="63">
        <f t="shared" si="24"/>
        <v>697.481074260995</v>
      </c>
      <c r="AB71" s="63">
        <f t="shared" si="25"/>
        <v>69.748107426099494</v>
      </c>
      <c r="AC71" s="63">
        <f t="shared" si="26"/>
        <v>209.24432227829851</v>
      </c>
      <c r="AD71" s="63">
        <f t="shared" si="27"/>
        <v>976.47350396539309</v>
      </c>
    </row>
    <row r="72" spans="2:30" s="2" customFormat="1" ht="15.75" x14ac:dyDescent="0.25">
      <c r="B72" s="32">
        <v>58</v>
      </c>
      <c r="C72" s="3" t="s">
        <v>81</v>
      </c>
      <c r="D72" s="4" t="s">
        <v>32</v>
      </c>
      <c r="E72" s="4" t="s">
        <v>137</v>
      </c>
      <c r="F72" s="5" t="s">
        <v>35</v>
      </c>
      <c r="G72" s="5" t="s">
        <v>385</v>
      </c>
      <c r="H72" s="13" t="s">
        <v>33</v>
      </c>
      <c r="I72" s="6">
        <v>2866.5</v>
      </c>
      <c r="J72" s="6"/>
      <c r="K72" s="10"/>
      <c r="N72" s="10"/>
      <c r="O72" s="10">
        <f t="shared" si="28"/>
        <v>2866.5</v>
      </c>
      <c r="P72" s="6">
        <v>62.44</v>
      </c>
      <c r="T72" s="10">
        <f t="shared" si="29"/>
        <v>2804.06</v>
      </c>
      <c r="W72" s="9" t="s">
        <v>30</v>
      </c>
      <c r="Z72" s="2">
        <f>I72*2/30.4</f>
        <v>188.58552631578948</v>
      </c>
      <c r="AA72" s="63">
        <f t="shared" si="24"/>
        <v>387.50450612833458</v>
      </c>
      <c r="AB72" s="63">
        <f t="shared" si="25"/>
        <v>38.750450612833454</v>
      </c>
      <c r="AC72" s="63">
        <f t="shared" si="26"/>
        <v>116.25135183850037</v>
      </c>
      <c r="AD72" s="63">
        <f t="shared" si="27"/>
        <v>542.50630857966837</v>
      </c>
    </row>
    <row r="73" spans="2:30" ht="15.75" x14ac:dyDescent="0.25">
      <c r="B73" s="32">
        <v>59</v>
      </c>
      <c r="C73" s="3" t="s">
        <v>138</v>
      </c>
      <c r="D73" s="4" t="s">
        <v>139</v>
      </c>
      <c r="E73" s="4" t="s">
        <v>137</v>
      </c>
      <c r="F73" s="5" t="s">
        <v>35</v>
      </c>
      <c r="G73" s="5" t="s">
        <v>386</v>
      </c>
      <c r="H73" s="5" t="s">
        <v>79</v>
      </c>
      <c r="I73" s="7">
        <v>4200</v>
      </c>
      <c r="J73" s="6"/>
      <c r="K73" s="10"/>
      <c r="L73" s="2"/>
      <c r="M73" s="2"/>
      <c r="N73" s="10"/>
      <c r="O73" s="10">
        <f t="shared" si="28"/>
        <v>4200</v>
      </c>
      <c r="P73" s="6">
        <v>381.09</v>
      </c>
      <c r="Q73" s="2"/>
      <c r="R73" s="2"/>
      <c r="S73" s="2"/>
      <c r="T73" s="10">
        <f t="shared" si="29"/>
        <v>3818.91</v>
      </c>
      <c r="U73" s="2"/>
      <c r="V73" s="2"/>
      <c r="W73" s="9" t="s">
        <v>30</v>
      </c>
      <c r="Z73" s="2">
        <f>I73*2/30.4</f>
        <v>276.31578947368422</v>
      </c>
      <c r="AA73" s="63">
        <f t="shared" si="24"/>
        <v>567.77217015140604</v>
      </c>
      <c r="AB73" s="63">
        <f t="shared" si="25"/>
        <v>56.777217015140593</v>
      </c>
      <c r="AC73" s="63">
        <f t="shared" si="26"/>
        <v>170.33165104542178</v>
      </c>
      <c r="AD73" s="63">
        <f t="shared" si="27"/>
        <v>794.88103821196842</v>
      </c>
    </row>
    <row r="74" spans="2:30" ht="15.75" x14ac:dyDescent="0.25">
      <c r="B74" s="32">
        <v>60</v>
      </c>
      <c r="C74" s="3" t="s">
        <v>147</v>
      </c>
      <c r="D74" s="4" t="s">
        <v>68</v>
      </c>
      <c r="E74" s="4" t="s">
        <v>148</v>
      </c>
      <c r="F74" s="5" t="s">
        <v>35</v>
      </c>
      <c r="G74" s="5" t="s">
        <v>387</v>
      </c>
      <c r="H74" s="5" t="s">
        <v>28</v>
      </c>
      <c r="I74" s="7">
        <v>4555</v>
      </c>
      <c r="J74" s="6"/>
      <c r="K74" s="10"/>
      <c r="L74" s="2"/>
      <c r="M74" s="2"/>
      <c r="N74" s="2"/>
      <c r="O74" s="10">
        <f t="shared" si="28"/>
        <v>4555</v>
      </c>
      <c r="P74" s="6">
        <v>443.76</v>
      </c>
      <c r="Q74" s="2"/>
      <c r="R74" s="2"/>
      <c r="S74" s="2"/>
      <c r="T74" s="10">
        <f t="shared" si="29"/>
        <v>4111.24</v>
      </c>
      <c r="U74" s="9" t="s">
        <v>29</v>
      </c>
      <c r="V74" s="2"/>
      <c r="W74" s="9" t="s">
        <v>30</v>
      </c>
      <c r="Z74" s="2">
        <f>I74*2/30.4</f>
        <v>299.67105263157896</v>
      </c>
      <c r="AA74" s="63">
        <f t="shared" si="24"/>
        <v>615.76243691420336</v>
      </c>
      <c r="AB74" s="63">
        <f t="shared" si="25"/>
        <v>61.576243691420331</v>
      </c>
      <c r="AC74" s="63">
        <f t="shared" si="26"/>
        <v>184.72873107426102</v>
      </c>
      <c r="AD74" s="63">
        <f t="shared" si="27"/>
        <v>862.0674116798848</v>
      </c>
    </row>
    <row r="75" spans="2:30" s="2" customFormat="1" ht="15.75" x14ac:dyDescent="0.25">
      <c r="B75" s="32">
        <v>61</v>
      </c>
      <c r="C75" s="3" t="s">
        <v>143</v>
      </c>
      <c r="D75" s="4" t="s">
        <v>144</v>
      </c>
      <c r="E75" s="4" t="s">
        <v>145</v>
      </c>
      <c r="F75" s="5" t="s">
        <v>35</v>
      </c>
      <c r="G75" s="5" t="s">
        <v>388</v>
      </c>
      <c r="H75" s="5" t="s">
        <v>33</v>
      </c>
      <c r="I75" s="7">
        <v>2866.5</v>
      </c>
      <c r="J75" s="6"/>
      <c r="K75" s="10"/>
      <c r="N75" s="10"/>
      <c r="O75" s="10">
        <f t="shared" si="28"/>
        <v>2866.5</v>
      </c>
      <c r="P75" s="6">
        <v>62.44</v>
      </c>
      <c r="T75" s="10">
        <f t="shared" ref="T75" si="32">+O75-P75-Q75-R75-S75</f>
        <v>2804.06</v>
      </c>
      <c r="W75" s="9" t="s">
        <v>30</v>
      </c>
      <c r="Z75" s="2">
        <f>I75*2/30.4</f>
        <v>188.58552631578948</v>
      </c>
      <c r="AA75" s="63">
        <f t="shared" si="24"/>
        <v>387.50450612833458</v>
      </c>
      <c r="AB75" s="63">
        <f t="shared" si="25"/>
        <v>38.750450612833454</v>
      </c>
      <c r="AC75" s="63">
        <f t="shared" si="26"/>
        <v>116.25135183850037</v>
      </c>
      <c r="AD75" s="63">
        <f t="shared" si="27"/>
        <v>542.50630857966837</v>
      </c>
    </row>
    <row r="76" spans="2:30" ht="15.75" x14ac:dyDescent="0.25">
      <c r="B76" s="32">
        <v>62</v>
      </c>
      <c r="C76" s="3" t="s">
        <v>149</v>
      </c>
      <c r="D76" s="4" t="s">
        <v>150</v>
      </c>
      <c r="E76" s="4" t="s">
        <v>151</v>
      </c>
      <c r="F76" s="5" t="s">
        <v>35</v>
      </c>
      <c r="G76" s="5" t="s">
        <v>389</v>
      </c>
      <c r="H76" s="5" t="s">
        <v>79</v>
      </c>
      <c r="I76" s="7">
        <v>3325</v>
      </c>
      <c r="J76" s="6"/>
      <c r="K76" s="10"/>
      <c r="L76" s="2"/>
      <c r="M76" s="2"/>
      <c r="N76" s="10"/>
      <c r="O76" s="10">
        <f t="shared" si="28"/>
        <v>3325</v>
      </c>
      <c r="P76" s="6">
        <v>132.58000000000001</v>
      </c>
      <c r="Q76" s="2"/>
      <c r="R76" s="2"/>
      <c r="S76" s="2"/>
      <c r="T76" s="10">
        <f t="shared" si="29"/>
        <v>3192.42</v>
      </c>
      <c r="U76" s="9" t="s">
        <v>64</v>
      </c>
      <c r="V76" s="2"/>
      <c r="W76" s="9" t="s">
        <v>30</v>
      </c>
      <c r="Z76" s="2">
        <f>I76*2/30.4</f>
        <v>218.75</v>
      </c>
      <c r="AA76" s="63">
        <f t="shared" si="24"/>
        <v>449.48630136986304</v>
      </c>
      <c r="AB76" s="63">
        <f t="shared" si="25"/>
        <v>44.948630136986296</v>
      </c>
      <c r="AC76" s="63">
        <f t="shared" si="26"/>
        <v>134.8458904109589</v>
      </c>
      <c r="AD76" s="63">
        <f t="shared" si="27"/>
        <v>629.28082191780823</v>
      </c>
    </row>
    <row r="77" spans="2:30" ht="15.75" x14ac:dyDescent="0.25">
      <c r="B77" s="32">
        <v>63</v>
      </c>
      <c r="C77" s="3" t="s">
        <v>152</v>
      </c>
      <c r="D77" s="4" t="s">
        <v>150</v>
      </c>
      <c r="E77" s="4" t="s">
        <v>151</v>
      </c>
      <c r="F77" s="5" t="s">
        <v>35</v>
      </c>
      <c r="G77" s="5" t="s">
        <v>390</v>
      </c>
      <c r="H77" s="5" t="s">
        <v>79</v>
      </c>
      <c r="I77" s="7">
        <v>3325</v>
      </c>
      <c r="J77" s="6"/>
      <c r="K77" s="10"/>
      <c r="L77" s="2"/>
      <c r="M77" s="10"/>
      <c r="N77" s="10"/>
      <c r="O77" s="10">
        <f t="shared" si="28"/>
        <v>3325</v>
      </c>
      <c r="P77" s="6">
        <v>132.58000000000001</v>
      </c>
      <c r="Q77" s="2"/>
      <c r="R77" s="2"/>
      <c r="S77" s="2"/>
      <c r="T77" s="10">
        <f t="shared" si="29"/>
        <v>3192.42</v>
      </c>
      <c r="U77" s="2"/>
      <c r="V77" s="2"/>
      <c r="W77" s="9" t="s">
        <v>30</v>
      </c>
      <c r="Z77" s="2">
        <f>I77*2/30.4</f>
        <v>218.75</v>
      </c>
      <c r="AA77" s="63">
        <f t="shared" si="24"/>
        <v>449.48630136986304</v>
      </c>
      <c r="AB77" s="63">
        <f t="shared" si="25"/>
        <v>44.948630136986296</v>
      </c>
      <c r="AC77" s="63">
        <f t="shared" si="26"/>
        <v>134.8458904109589</v>
      </c>
      <c r="AD77" s="63">
        <f t="shared" si="27"/>
        <v>629.28082191780823</v>
      </c>
    </row>
    <row r="78" spans="2:30" ht="15.75" x14ac:dyDescent="0.25">
      <c r="B78" s="32">
        <v>64</v>
      </c>
      <c r="C78" s="3" t="s">
        <v>153</v>
      </c>
      <c r="D78" s="4" t="s">
        <v>150</v>
      </c>
      <c r="E78" s="4" t="s">
        <v>154</v>
      </c>
      <c r="F78" s="5" t="s">
        <v>35</v>
      </c>
      <c r="G78" s="5" t="s">
        <v>391</v>
      </c>
      <c r="H78" s="5" t="s">
        <v>79</v>
      </c>
      <c r="I78" s="7">
        <v>3325</v>
      </c>
      <c r="J78" s="6"/>
      <c r="K78" s="10"/>
      <c r="L78" s="2"/>
      <c r="M78" s="2"/>
      <c r="N78" s="2"/>
      <c r="O78" s="10">
        <f t="shared" si="28"/>
        <v>3325</v>
      </c>
      <c r="P78" s="6">
        <v>132.58000000000001</v>
      </c>
      <c r="Q78" s="2"/>
      <c r="R78" s="2"/>
      <c r="S78" s="2"/>
      <c r="T78" s="10">
        <f t="shared" si="29"/>
        <v>3192.42</v>
      </c>
      <c r="U78" s="9" t="s">
        <v>155</v>
      </c>
      <c r="V78" s="2"/>
      <c r="W78" s="9" t="s">
        <v>30</v>
      </c>
      <c r="Z78" s="2">
        <f>I78*2/30.4</f>
        <v>218.75</v>
      </c>
      <c r="AA78" s="63">
        <f t="shared" si="24"/>
        <v>449.48630136986304</v>
      </c>
      <c r="AB78" s="63">
        <f t="shared" si="25"/>
        <v>44.948630136986296</v>
      </c>
      <c r="AC78" s="63">
        <f t="shared" si="26"/>
        <v>134.8458904109589</v>
      </c>
      <c r="AD78" s="63">
        <f t="shared" si="27"/>
        <v>629.28082191780823</v>
      </c>
    </row>
    <row r="79" spans="2:30" ht="15.75" x14ac:dyDescent="0.25">
      <c r="B79" s="32">
        <v>65</v>
      </c>
      <c r="C79" s="3" t="s">
        <v>156</v>
      </c>
      <c r="D79" s="4" t="s">
        <v>157</v>
      </c>
      <c r="E79" s="4" t="s">
        <v>151</v>
      </c>
      <c r="F79" s="5" t="s">
        <v>35</v>
      </c>
      <c r="G79" s="5" t="s">
        <v>392</v>
      </c>
      <c r="H79" s="5" t="s">
        <v>79</v>
      </c>
      <c r="I79" s="7">
        <v>3391.5</v>
      </c>
      <c r="J79" s="6"/>
      <c r="K79" s="10"/>
      <c r="L79" s="2"/>
      <c r="M79" s="10"/>
      <c r="N79" s="10"/>
      <c r="O79" s="10">
        <f t="shared" si="28"/>
        <v>3391.5</v>
      </c>
      <c r="P79" s="6">
        <v>139.81</v>
      </c>
      <c r="Q79" s="2"/>
      <c r="R79" s="2"/>
      <c r="S79" s="2"/>
      <c r="T79" s="10">
        <f t="shared" si="29"/>
        <v>3251.69</v>
      </c>
      <c r="U79" s="2"/>
      <c r="V79" s="2"/>
      <c r="W79" s="9" t="s">
        <v>30</v>
      </c>
      <c r="Z79" s="2">
        <f>I79*2/30.4</f>
        <v>223.125</v>
      </c>
      <c r="AA79" s="63">
        <f t="shared" si="24"/>
        <v>458.47602739726034</v>
      </c>
      <c r="AB79" s="63">
        <f t="shared" si="25"/>
        <v>45.847602739726028</v>
      </c>
      <c r="AC79" s="63">
        <f t="shared" si="26"/>
        <v>137.54280821917808</v>
      </c>
      <c r="AD79" s="63">
        <f t="shared" si="27"/>
        <v>641.86643835616451</v>
      </c>
    </row>
    <row r="80" spans="2:30" ht="15.75" x14ac:dyDescent="0.25">
      <c r="B80" s="32">
        <v>66</v>
      </c>
      <c r="C80" s="3" t="s">
        <v>158</v>
      </c>
      <c r="D80" s="4" t="s">
        <v>159</v>
      </c>
      <c r="E80" s="4" t="s">
        <v>151</v>
      </c>
      <c r="F80" s="5" t="s">
        <v>35</v>
      </c>
      <c r="G80" s="5" t="s">
        <v>393</v>
      </c>
      <c r="H80" s="5" t="s">
        <v>33</v>
      </c>
      <c r="I80" s="7">
        <v>2866.5</v>
      </c>
      <c r="J80" s="6"/>
      <c r="K80" s="10"/>
      <c r="L80" s="2"/>
      <c r="M80" s="10"/>
      <c r="N80" s="10"/>
      <c r="O80" s="10">
        <f t="shared" si="28"/>
        <v>2866.5</v>
      </c>
      <c r="P80" s="6">
        <v>62.44</v>
      </c>
      <c r="Q80" s="2"/>
      <c r="R80" s="2"/>
      <c r="S80" s="2"/>
      <c r="T80" s="10">
        <f t="shared" si="29"/>
        <v>2804.06</v>
      </c>
      <c r="U80" s="2"/>
      <c r="V80" s="2"/>
      <c r="W80" s="9" t="s">
        <v>30</v>
      </c>
      <c r="Z80" s="2">
        <f>I80*2/30.4</f>
        <v>188.58552631578948</v>
      </c>
      <c r="AA80" s="63">
        <f t="shared" si="24"/>
        <v>387.50450612833458</v>
      </c>
      <c r="AB80" s="63">
        <f t="shared" si="25"/>
        <v>38.750450612833454</v>
      </c>
      <c r="AC80" s="63">
        <f t="shared" si="26"/>
        <v>116.25135183850037</v>
      </c>
      <c r="AD80" s="63">
        <f t="shared" si="27"/>
        <v>542.50630857966837</v>
      </c>
    </row>
    <row r="81" spans="2:30" ht="15.75" x14ac:dyDescent="0.25">
      <c r="B81" s="32">
        <v>67</v>
      </c>
      <c r="C81" s="3" t="s">
        <v>160</v>
      </c>
      <c r="D81" s="4" t="s">
        <v>159</v>
      </c>
      <c r="E81" s="4" t="s">
        <v>151</v>
      </c>
      <c r="F81" s="5" t="s">
        <v>35</v>
      </c>
      <c r="G81" s="5" t="s">
        <v>394</v>
      </c>
      <c r="H81" s="5" t="s">
        <v>33</v>
      </c>
      <c r="I81" s="7">
        <v>2866.5</v>
      </c>
      <c r="J81" s="6"/>
      <c r="K81" s="10"/>
      <c r="L81" s="2"/>
      <c r="M81" s="10"/>
      <c r="N81" s="10"/>
      <c r="O81" s="10">
        <f t="shared" si="28"/>
        <v>2866.5</v>
      </c>
      <c r="P81" s="6">
        <v>62.44</v>
      </c>
      <c r="Q81" s="2"/>
      <c r="R81" s="2"/>
      <c r="S81" s="2"/>
      <c r="T81" s="10">
        <f t="shared" si="29"/>
        <v>2804.06</v>
      </c>
      <c r="U81" s="2"/>
      <c r="V81" s="2"/>
      <c r="W81" s="9" t="s">
        <v>30</v>
      </c>
      <c r="Z81" s="2">
        <f>I81*2/30.4</f>
        <v>188.58552631578948</v>
      </c>
      <c r="AA81" s="63">
        <f t="shared" si="24"/>
        <v>387.50450612833458</v>
      </c>
      <c r="AB81" s="63">
        <f t="shared" si="25"/>
        <v>38.750450612833454</v>
      </c>
      <c r="AC81" s="63">
        <f t="shared" si="26"/>
        <v>116.25135183850037</v>
      </c>
      <c r="AD81" s="63">
        <f t="shared" si="27"/>
        <v>542.50630857966837</v>
      </c>
    </row>
    <row r="82" spans="2:30" ht="15.75" x14ac:dyDescent="0.25">
      <c r="B82" s="32">
        <v>68</v>
      </c>
      <c r="C82" s="3" t="s">
        <v>161</v>
      </c>
      <c r="D82" s="4" t="s">
        <v>159</v>
      </c>
      <c r="E82" s="4" t="s">
        <v>151</v>
      </c>
      <c r="F82" s="5" t="s">
        <v>35</v>
      </c>
      <c r="G82" s="5" t="s">
        <v>395</v>
      </c>
      <c r="H82" s="5" t="s">
        <v>33</v>
      </c>
      <c r="I82" s="7">
        <v>2866.5</v>
      </c>
      <c r="J82" s="6"/>
      <c r="K82" s="10"/>
      <c r="L82" s="2"/>
      <c r="M82" s="2"/>
      <c r="N82" s="10"/>
      <c r="O82" s="10">
        <f t="shared" si="28"/>
        <v>2866.5</v>
      </c>
      <c r="P82" s="6">
        <v>62.44</v>
      </c>
      <c r="Q82" s="2"/>
      <c r="R82" s="2"/>
      <c r="S82" s="2"/>
      <c r="T82" s="10">
        <f t="shared" si="29"/>
        <v>2804.06</v>
      </c>
      <c r="U82" s="2"/>
      <c r="V82" s="2"/>
      <c r="W82" s="9" t="s">
        <v>30</v>
      </c>
      <c r="Z82" s="2">
        <f>I82*2/30.4</f>
        <v>188.58552631578948</v>
      </c>
      <c r="AA82" s="63">
        <f t="shared" si="24"/>
        <v>387.50450612833458</v>
      </c>
      <c r="AB82" s="63">
        <f t="shared" si="25"/>
        <v>38.750450612833454</v>
      </c>
      <c r="AC82" s="63">
        <f t="shared" si="26"/>
        <v>116.25135183850037</v>
      </c>
      <c r="AD82" s="63">
        <f t="shared" si="27"/>
        <v>542.50630857966837</v>
      </c>
    </row>
    <row r="83" spans="2:30" ht="15.75" x14ac:dyDescent="0.25">
      <c r="B83" s="32">
        <v>69</v>
      </c>
      <c r="C83" s="3" t="s">
        <v>164</v>
      </c>
      <c r="D83" s="4" t="s">
        <v>159</v>
      </c>
      <c r="E83" s="4" t="s">
        <v>151</v>
      </c>
      <c r="F83" s="5" t="s">
        <v>35</v>
      </c>
      <c r="G83" s="5" t="s">
        <v>396</v>
      </c>
      <c r="H83" s="5" t="s">
        <v>33</v>
      </c>
      <c r="I83" s="7">
        <v>2866.5</v>
      </c>
      <c r="J83" s="6"/>
      <c r="K83" s="10"/>
      <c r="L83" s="2"/>
      <c r="M83" s="2"/>
      <c r="N83" s="10"/>
      <c r="O83" s="10">
        <f t="shared" si="28"/>
        <v>2866.5</v>
      </c>
      <c r="P83" s="6">
        <v>62.44</v>
      </c>
      <c r="Q83" s="2"/>
      <c r="R83" s="2"/>
      <c r="S83" s="2"/>
      <c r="T83" s="10">
        <f t="shared" si="29"/>
        <v>2804.06</v>
      </c>
      <c r="U83" s="2"/>
      <c r="V83" s="2"/>
      <c r="W83" s="9" t="s">
        <v>30</v>
      </c>
      <c r="Z83" s="2">
        <f>I83*2/30.4</f>
        <v>188.58552631578948</v>
      </c>
      <c r="AA83" s="63">
        <f t="shared" si="24"/>
        <v>387.50450612833458</v>
      </c>
      <c r="AB83" s="63">
        <f t="shared" si="25"/>
        <v>38.750450612833454</v>
      </c>
      <c r="AC83" s="63">
        <f t="shared" si="26"/>
        <v>116.25135183850037</v>
      </c>
      <c r="AD83" s="63">
        <f t="shared" si="27"/>
        <v>542.50630857966837</v>
      </c>
    </row>
    <row r="84" spans="2:30" ht="15.75" x14ac:dyDescent="0.25">
      <c r="B84" s="32">
        <v>70</v>
      </c>
      <c r="C84" s="3" t="s">
        <v>165</v>
      </c>
      <c r="D84" s="4" t="s">
        <v>159</v>
      </c>
      <c r="E84" s="4" t="s">
        <v>151</v>
      </c>
      <c r="F84" s="5" t="s">
        <v>35</v>
      </c>
      <c r="G84" s="5" t="s">
        <v>397</v>
      </c>
      <c r="H84" s="5" t="s">
        <v>33</v>
      </c>
      <c r="I84" s="7">
        <v>2866.5</v>
      </c>
      <c r="J84" s="6"/>
      <c r="K84" s="10"/>
      <c r="L84" s="2"/>
      <c r="M84" s="2"/>
      <c r="N84" s="10"/>
      <c r="O84" s="10">
        <f t="shared" si="28"/>
        <v>2866.5</v>
      </c>
      <c r="P84" s="6">
        <v>62.44</v>
      </c>
      <c r="Q84" s="2"/>
      <c r="R84" s="2"/>
      <c r="S84" s="2"/>
      <c r="T84" s="10">
        <f t="shared" si="29"/>
        <v>2804.06</v>
      </c>
      <c r="U84" s="9" t="s">
        <v>166</v>
      </c>
      <c r="V84" s="2"/>
      <c r="W84" s="9" t="s">
        <v>30</v>
      </c>
      <c r="Z84" s="2">
        <f>I84*2/30.4</f>
        <v>188.58552631578948</v>
      </c>
      <c r="AA84" s="63">
        <f t="shared" si="24"/>
        <v>387.50450612833458</v>
      </c>
      <c r="AB84" s="63">
        <f t="shared" si="25"/>
        <v>38.750450612833454</v>
      </c>
      <c r="AC84" s="63">
        <f t="shared" si="26"/>
        <v>116.25135183850037</v>
      </c>
      <c r="AD84" s="63">
        <f t="shared" si="27"/>
        <v>542.50630857966837</v>
      </c>
    </row>
    <row r="85" spans="2:30" ht="15.75" x14ac:dyDescent="0.25">
      <c r="B85" s="32">
        <v>71</v>
      </c>
      <c r="C85" s="3" t="s">
        <v>167</v>
      </c>
      <c r="D85" s="4" t="s">
        <v>159</v>
      </c>
      <c r="E85" s="4" t="s">
        <v>151</v>
      </c>
      <c r="F85" s="5" t="s">
        <v>35</v>
      </c>
      <c r="G85" s="5" t="s">
        <v>398</v>
      </c>
      <c r="H85" s="5" t="s">
        <v>33</v>
      </c>
      <c r="I85" s="7">
        <v>2866.5</v>
      </c>
      <c r="J85" s="6"/>
      <c r="K85" s="10"/>
      <c r="L85" s="2"/>
      <c r="M85" s="2"/>
      <c r="N85" s="10"/>
      <c r="O85" s="10">
        <f t="shared" si="28"/>
        <v>2866.5</v>
      </c>
      <c r="P85" s="6">
        <v>62.44</v>
      </c>
      <c r="Q85" s="2"/>
      <c r="R85" s="2"/>
      <c r="S85" s="2"/>
      <c r="T85" s="10">
        <f t="shared" si="29"/>
        <v>2804.06</v>
      </c>
      <c r="U85" s="2"/>
      <c r="V85" s="2"/>
      <c r="W85" s="9" t="s">
        <v>30</v>
      </c>
      <c r="Z85" s="2">
        <f>I85*2/30.4</f>
        <v>188.58552631578948</v>
      </c>
      <c r="AA85" s="63">
        <f t="shared" si="24"/>
        <v>387.50450612833458</v>
      </c>
      <c r="AB85" s="63">
        <f t="shared" si="25"/>
        <v>38.750450612833454</v>
      </c>
      <c r="AC85" s="63">
        <f t="shared" si="26"/>
        <v>116.25135183850037</v>
      </c>
      <c r="AD85" s="63">
        <f t="shared" si="27"/>
        <v>542.50630857966837</v>
      </c>
    </row>
    <row r="86" spans="2:30" ht="15.75" x14ac:dyDescent="0.25">
      <c r="B86" s="32">
        <v>72</v>
      </c>
      <c r="C86" s="3" t="s">
        <v>168</v>
      </c>
      <c r="D86" s="4" t="s">
        <v>163</v>
      </c>
      <c r="E86" s="4" t="s">
        <v>151</v>
      </c>
      <c r="F86" s="5" t="s">
        <v>35</v>
      </c>
      <c r="G86" s="5" t="s">
        <v>399</v>
      </c>
      <c r="H86" s="5" t="s">
        <v>33</v>
      </c>
      <c r="I86" s="6">
        <v>2866.5</v>
      </c>
      <c r="J86" s="6"/>
      <c r="K86" s="10"/>
      <c r="L86" s="2"/>
      <c r="M86" s="2"/>
      <c r="N86" s="10"/>
      <c r="O86" s="10">
        <f t="shared" si="28"/>
        <v>2866.5</v>
      </c>
      <c r="P86" s="6">
        <v>62.44</v>
      </c>
      <c r="Q86" s="2"/>
      <c r="R86" s="2"/>
      <c r="S86" s="2"/>
      <c r="T86" s="10">
        <f t="shared" si="29"/>
        <v>2804.06</v>
      </c>
      <c r="U86" s="9" t="s">
        <v>169</v>
      </c>
      <c r="V86" s="2"/>
      <c r="W86" s="9" t="s">
        <v>30</v>
      </c>
      <c r="Z86" s="2">
        <f>I86*2/30.4</f>
        <v>188.58552631578948</v>
      </c>
      <c r="AA86" s="63">
        <f t="shared" si="24"/>
        <v>387.50450612833458</v>
      </c>
      <c r="AB86" s="63">
        <f t="shared" si="25"/>
        <v>38.750450612833454</v>
      </c>
      <c r="AC86" s="63">
        <f t="shared" si="26"/>
        <v>116.25135183850037</v>
      </c>
      <c r="AD86" s="63">
        <f t="shared" si="27"/>
        <v>542.50630857966837</v>
      </c>
    </row>
    <row r="87" spans="2:30" s="2" customFormat="1" ht="15.75" x14ac:dyDescent="0.25">
      <c r="B87" s="32">
        <v>73</v>
      </c>
      <c r="C87" s="3" t="s">
        <v>162</v>
      </c>
      <c r="D87" s="4" t="s">
        <v>163</v>
      </c>
      <c r="E87" s="4" t="s">
        <v>151</v>
      </c>
      <c r="F87" s="5" t="s">
        <v>35</v>
      </c>
      <c r="G87" s="5" t="s">
        <v>400</v>
      </c>
      <c r="H87" s="5" t="s">
        <v>33</v>
      </c>
      <c r="I87" s="7">
        <v>2866.5</v>
      </c>
      <c r="J87" s="6"/>
      <c r="K87" s="10"/>
      <c r="O87" s="10">
        <f t="shared" si="28"/>
        <v>2866.5</v>
      </c>
      <c r="P87" s="6">
        <v>62.44</v>
      </c>
      <c r="T87" s="10">
        <f t="shared" ref="T87" si="33">+O87-P87-Q87-R87-S87</f>
        <v>2804.06</v>
      </c>
      <c r="U87" s="9" t="s">
        <v>34</v>
      </c>
      <c r="W87" s="9" t="s">
        <v>30</v>
      </c>
      <c r="Z87" s="2">
        <f>I87*2/30.4</f>
        <v>188.58552631578948</v>
      </c>
      <c r="AA87" s="63">
        <f t="shared" si="24"/>
        <v>387.50450612833458</v>
      </c>
      <c r="AB87" s="63">
        <f t="shared" si="25"/>
        <v>38.750450612833454</v>
      </c>
      <c r="AC87" s="63">
        <f t="shared" si="26"/>
        <v>116.25135183850037</v>
      </c>
      <c r="AD87" s="63">
        <f t="shared" si="27"/>
        <v>542.50630857966837</v>
      </c>
    </row>
    <row r="88" spans="2:30" ht="15.75" x14ac:dyDescent="0.25">
      <c r="B88" s="32">
        <v>74</v>
      </c>
      <c r="C88" s="3" t="s">
        <v>170</v>
      </c>
      <c r="D88" s="4" t="s">
        <v>163</v>
      </c>
      <c r="E88" s="4" t="s">
        <v>151</v>
      </c>
      <c r="F88" s="5" t="s">
        <v>35</v>
      </c>
      <c r="G88" s="5" t="s">
        <v>401</v>
      </c>
      <c r="H88" s="5" t="s">
        <v>33</v>
      </c>
      <c r="I88" s="6">
        <v>2866.5</v>
      </c>
      <c r="J88" s="6"/>
      <c r="K88" s="10"/>
      <c r="L88" s="2"/>
      <c r="M88" s="2"/>
      <c r="N88" s="2"/>
      <c r="O88" s="10">
        <f t="shared" si="28"/>
        <v>2866.5</v>
      </c>
      <c r="P88" s="6">
        <v>62.44</v>
      </c>
      <c r="Q88" s="2"/>
      <c r="R88" s="2"/>
      <c r="S88" s="2"/>
      <c r="T88" s="10">
        <f t="shared" si="29"/>
        <v>2804.06</v>
      </c>
      <c r="U88" s="9" t="s">
        <v>29</v>
      </c>
      <c r="V88" s="2"/>
      <c r="W88" s="9" t="s">
        <v>30</v>
      </c>
      <c r="Z88" s="2">
        <f>I88*2/30.4</f>
        <v>188.58552631578948</v>
      </c>
      <c r="AA88" s="63">
        <f t="shared" si="24"/>
        <v>387.50450612833458</v>
      </c>
      <c r="AB88" s="63">
        <f t="shared" si="25"/>
        <v>38.750450612833454</v>
      </c>
      <c r="AC88" s="63">
        <f t="shared" si="26"/>
        <v>116.25135183850037</v>
      </c>
      <c r="AD88" s="63">
        <f t="shared" si="27"/>
        <v>542.50630857966837</v>
      </c>
    </row>
    <row r="89" spans="2:30" ht="15.75" x14ac:dyDescent="0.25">
      <c r="B89" s="32">
        <v>75</v>
      </c>
      <c r="C89" s="3" t="s">
        <v>171</v>
      </c>
      <c r="D89" s="4" t="s">
        <v>68</v>
      </c>
      <c r="E89" s="4" t="s">
        <v>172</v>
      </c>
      <c r="F89" s="5" t="s">
        <v>35</v>
      </c>
      <c r="G89" s="5" t="s">
        <v>402</v>
      </c>
      <c r="H89" s="5" t="s">
        <v>28</v>
      </c>
      <c r="I89" s="7">
        <v>6933.9</v>
      </c>
      <c r="J89" s="6"/>
      <c r="K89" s="10"/>
      <c r="L89" s="2"/>
      <c r="M89" s="2"/>
      <c r="N89" s="2"/>
      <c r="O89" s="10">
        <f t="shared" si="28"/>
        <v>6933.9</v>
      </c>
      <c r="P89" s="6">
        <v>933.89</v>
      </c>
      <c r="Q89" s="2"/>
      <c r="R89" s="2"/>
      <c r="S89" s="2"/>
      <c r="T89" s="10">
        <f t="shared" si="29"/>
        <v>6000.0099999999993</v>
      </c>
      <c r="U89" s="9" t="s">
        <v>29</v>
      </c>
      <c r="V89" s="2"/>
      <c r="W89" s="9" t="s">
        <v>30</v>
      </c>
      <c r="Z89" s="2">
        <f>I89*2/30.4</f>
        <v>456.17763157894734</v>
      </c>
      <c r="AA89" s="63">
        <f t="shared" si="24"/>
        <v>937.35129776496035</v>
      </c>
      <c r="AB89" s="63">
        <f t="shared" si="25"/>
        <v>93.735129776496024</v>
      </c>
      <c r="AC89" s="63">
        <f t="shared" si="26"/>
        <v>281.20538932948807</v>
      </c>
      <c r="AD89" s="63">
        <f t="shared" si="27"/>
        <v>1312.2918168709446</v>
      </c>
    </row>
    <row r="90" spans="2:30" ht="15.75" x14ac:dyDescent="0.25">
      <c r="B90" s="32">
        <v>76</v>
      </c>
      <c r="C90" s="3" t="s">
        <v>173</v>
      </c>
      <c r="D90" s="4" t="s">
        <v>315</v>
      </c>
      <c r="E90" s="4" t="s">
        <v>174</v>
      </c>
      <c r="F90" s="5" t="s">
        <v>35</v>
      </c>
      <c r="G90" s="5" t="s">
        <v>403</v>
      </c>
      <c r="H90" s="5" t="s">
        <v>79</v>
      </c>
      <c r="I90" s="21">
        <v>3554.25</v>
      </c>
      <c r="J90" s="21"/>
      <c r="K90" s="10"/>
      <c r="L90" s="2"/>
      <c r="M90" s="2"/>
      <c r="N90" s="10"/>
      <c r="O90" s="10">
        <f t="shared" si="28"/>
        <v>3554.25</v>
      </c>
      <c r="P90" s="21">
        <v>175.22</v>
      </c>
      <c r="Q90" s="2"/>
      <c r="R90" s="2"/>
      <c r="S90" s="2"/>
      <c r="T90" s="10">
        <f t="shared" si="29"/>
        <v>3379.03</v>
      </c>
      <c r="U90" s="2"/>
      <c r="V90" s="2"/>
      <c r="W90" s="9" t="s">
        <v>30</v>
      </c>
      <c r="Z90" s="2">
        <f>I90*2/30.4</f>
        <v>233.83223684210526</v>
      </c>
      <c r="AA90" s="63">
        <f t="shared" si="24"/>
        <v>480.4771989906273</v>
      </c>
      <c r="AB90" s="63">
        <f t="shared" si="25"/>
        <v>48.04771989906272</v>
      </c>
      <c r="AC90" s="63">
        <f t="shared" si="26"/>
        <v>144.14315969718817</v>
      </c>
      <c r="AD90" s="63">
        <f t="shared" si="27"/>
        <v>672.66807858687821</v>
      </c>
    </row>
    <row r="91" spans="2:30" s="2" customFormat="1" ht="15.75" x14ac:dyDescent="0.25">
      <c r="B91" s="32">
        <v>77</v>
      </c>
      <c r="C91" s="3" t="s">
        <v>207</v>
      </c>
      <c r="D91" s="4" t="s">
        <v>315</v>
      </c>
      <c r="E91" s="4" t="s">
        <v>172</v>
      </c>
      <c r="F91" s="5" t="s">
        <v>35</v>
      </c>
      <c r="G91" s="5" t="s">
        <v>424</v>
      </c>
      <c r="H91" s="5" t="s">
        <v>79</v>
      </c>
      <c r="I91" s="7">
        <v>3554.25</v>
      </c>
      <c r="J91" s="6"/>
      <c r="K91" s="10"/>
      <c r="O91" s="10">
        <f t="shared" ref="O91:O96" si="34">SUM(I91:N91)</f>
        <v>3554.25</v>
      </c>
      <c r="P91" s="6">
        <v>175.22</v>
      </c>
      <c r="T91" s="10">
        <f t="shared" ref="T91:T96" si="35">+O91-P91-Q91-R91-S91</f>
        <v>3379.03</v>
      </c>
      <c r="W91" s="9" t="s">
        <v>30</v>
      </c>
      <c r="Z91" s="2">
        <f>I91*2/30.4</f>
        <v>233.83223684210526</v>
      </c>
      <c r="AA91" s="63">
        <f t="shared" si="24"/>
        <v>480.4771989906273</v>
      </c>
      <c r="AB91" s="63">
        <f t="shared" si="25"/>
        <v>48.04771989906272</v>
      </c>
      <c r="AC91" s="63">
        <f t="shared" si="26"/>
        <v>144.14315969718817</v>
      </c>
      <c r="AD91" s="63">
        <f t="shared" si="27"/>
        <v>672.66807858687821</v>
      </c>
    </row>
    <row r="92" spans="2:30" s="2" customFormat="1" ht="15.75" x14ac:dyDescent="0.25">
      <c r="B92" s="32">
        <v>78</v>
      </c>
      <c r="C92" s="3" t="s">
        <v>205</v>
      </c>
      <c r="D92" s="4" t="s">
        <v>316</v>
      </c>
      <c r="E92" s="4" t="s">
        <v>172</v>
      </c>
      <c r="F92" s="5" t="s">
        <v>35</v>
      </c>
      <c r="G92" s="5" t="s">
        <v>425</v>
      </c>
      <c r="H92" s="5" t="s">
        <v>33</v>
      </c>
      <c r="I92" s="7">
        <v>2987.45</v>
      </c>
      <c r="J92" s="6"/>
      <c r="K92" s="33"/>
      <c r="L92" s="32"/>
      <c r="M92" s="32"/>
      <c r="N92" s="33"/>
      <c r="O92" s="10">
        <f t="shared" si="34"/>
        <v>2987.45</v>
      </c>
      <c r="P92" s="6">
        <v>75.599999999999994</v>
      </c>
      <c r="Q92" s="32"/>
      <c r="R92" s="32"/>
      <c r="S92" s="32"/>
      <c r="T92" s="10">
        <f t="shared" si="35"/>
        <v>2911.85</v>
      </c>
      <c r="U92" s="32"/>
      <c r="V92" s="32"/>
      <c r="W92" s="9" t="s">
        <v>30</v>
      </c>
      <c r="Z92" s="2">
        <f>I92*2/30.4</f>
        <v>196.54276315789474</v>
      </c>
      <c r="AA92" s="63">
        <f t="shared" si="24"/>
        <v>403.85499279019473</v>
      </c>
      <c r="AB92" s="63">
        <f t="shared" si="25"/>
        <v>40.385499279019463</v>
      </c>
      <c r="AC92" s="63">
        <f t="shared" si="26"/>
        <v>121.15649783705841</v>
      </c>
      <c r="AD92" s="63">
        <f t="shared" si="27"/>
        <v>565.39698990627267</v>
      </c>
    </row>
    <row r="93" spans="2:30" s="2" customFormat="1" ht="15.75" x14ac:dyDescent="0.25">
      <c r="B93" s="32">
        <v>79</v>
      </c>
      <c r="C93" s="3" t="s">
        <v>206</v>
      </c>
      <c r="D93" s="4" t="s">
        <v>316</v>
      </c>
      <c r="E93" s="4" t="s">
        <v>172</v>
      </c>
      <c r="F93" s="5" t="s">
        <v>35</v>
      </c>
      <c r="G93" s="5" t="s">
        <v>426</v>
      </c>
      <c r="H93" s="5" t="s">
        <v>33</v>
      </c>
      <c r="I93" s="7">
        <v>2987.45</v>
      </c>
      <c r="J93" s="6"/>
      <c r="K93" s="33"/>
      <c r="L93" s="32"/>
      <c r="M93" s="32"/>
      <c r="N93" s="33"/>
      <c r="O93" s="10">
        <f t="shared" si="34"/>
        <v>2987.45</v>
      </c>
      <c r="P93" s="6">
        <v>75.599999999999994</v>
      </c>
      <c r="Q93" s="32"/>
      <c r="R93" s="32"/>
      <c r="S93" s="32"/>
      <c r="T93" s="10">
        <f t="shared" si="35"/>
        <v>2911.85</v>
      </c>
      <c r="U93" s="32"/>
      <c r="V93" s="32"/>
      <c r="W93" s="9" t="s">
        <v>30</v>
      </c>
      <c r="Z93" s="2">
        <f>I93*2/30.4</f>
        <v>196.54276315789474</v>
      </c>
      <c r="AA93" s="63">
        <f t="shared" si="24"/>
        <v>403.85499279019473</v>
      </c>
      <c r="AB93" s="63">
        <f t="shared" si="25"/>
        <v>40.385499279019463</v>
      </c>
      <c r="AC93" s="63">
        <f t="shared" si="26"/>
        <v>121.15649783705841</v>
      </c>
      <c r="AD93" s="63">
        <f t="shared" si="27"/>
        <v>565.39698990627267</v>
      </c>
    </row>
    <row r="94" spans="2:30" s="2" customFormat="1" ht="15.75" x14ac:dyDescent="0.25">
      <c r="B94" s="32">
        <v>80</v>
      </c>
      <c r="C94" s="3" t="s">
        <v>210</v>
      </c>
      <c r="D94" s="15" t="s">
        <v>316</v>
      </c>
      <c r="E94" s="4" t="s">
        <v>172</v>
      </c>
      <c r="F94" s="5" t="s">
        <v>35</v>
      </c>
      <c r="G94" s="5" t="s">
        <v>427</v>
      </c>
      <c r="H94" s="5" t="s">
        <v>33</v>
      </c>
      <c r="I94" s="7">
        <v>2752</v>
      </c>
      <c r="J94" s="6"/>
      <c r="K94" s="10"/>
      <c r="N94" s="10"/>
      <c r="O94" s="10">
        <f t="shared" si="34"/>
        <v>2752</v>
      </c>
      <c r="P94" s="6">
        <v>49.98</v>
      </c>
      <c r="T94" s="10">
        <f t="shared" si="35"/>
        <v>2702.02</v>
      </c>
      <c r="U94" s="9" t="s">
        <v>211</v>
      </c>
      <c r="W94" s="9" t="s">
        <v>30</v>
      </c>
      <c r="Z94" s="2">
        <f>I94*2/30.4</f>
        <v>181.05263157894737</v>
      </c>
      <c r="AA94" s="63">
        <f t="shared" si="24"/>
        <v>372.02595529920694</v>
      </c>
      <c r="AB94" s="63">
        <f t="shared" si="25"/>
        <v>37.202595529920693</v>
      </c>
      <c r="AC94" s="63">
        <f t="shared" si="26"/>
        <v>111.60778658976209</v>
      </c>
      <c r="AD94" s="63">
        <f t="shared" si="27"/>
        <v>520.83633741888968</v>
      </c>
    </row>
    <row r="95" spans="2:30" s="2" customFormat="1" ht="15.75" x14ac:dyDescent="0.25">
      <c r="B95" s="32">
        <v>81</v>
      </c>
      <c r="C95" s="3" t="s">
        <v>437</v>
      </c>
      <c r="D95" s="15" t="s">
        <v>438</v>
      </c>
      <c r="E95" s="4" t="s">
        <v>172</v>
      </c>
      <c r="F95" s="5" t="s">
        <v>35</v>
      </c>
      <c r="G95" s="5" t="s">
        <v>439</v>
      </c>
      <c r="H95" s="5" t="s">
        <v>33</v>
      </c>
      <c r="I95" s="7">
        <v>2000</v>
      </c>
      <c r="J95" s="6">
        <v>71.72</v>
      </c>
      <c r="K95" s="10"/>
      <c r="N95" s="10"/>
      <c r="O95" s="10">
        <f t="shared" si="34"/>
        <v>2071.7199999999998</v>
      </c>
      <c r="P95" s="6"/>
      <c r="T95" s="10">
        <f t="shared" si="35"/>
        <v>2071.7199999999998</v>
      </c>
      <c r="U95" s="9" t="s">
        <v>440</v>
      </c>
      <c r="W95" s="9" t="s">
        <v>30</v>
      </c>
      <c r="Z95" s="2">
        <f>I95*2/30.4</f>
        <v>131.57894736842107</v>
      </c>
      <c r="AA95" s="63">
        <f t="shared" si="24"/>
        <v>270.3677000720981</v>
      </c>
      <c r="AB95" s="63">
        <f t="shared" si="25"/>
        <v>27.036770007209807</v>
      </c>
      <c r="AC95" s="63">
        <f t="shared" si="26"/>
        <v>81.110310021629431</v>
      </c>
      <c r="AD95" s="63">
        <f t="shared" si="27"/>
        <v>378.51478010093729</v>
      </c>
    </row>
    <row r="96" spans="2:30" s="2" customFormat="1" ht="15.75" x14ac:dyDescent="0.25">
      <c r="B96" s="32">
        <v>82</v>
      </c>
      <c r="C96" s="3" t="s">
        <v>197</v>
      </c>
      <c r="D96" s="4" t="s">
        <v>198</v>
      </c>
      <c r="E96" s="4" t="s">
        <v>199</v>
      </c>
      <c r="F96" s="5" t="s">
        <v>35</v>
      </c>
      <c r="G96" s="5" t="s">
        <v>404</v>
      </c>
      <c r="H96" s="5" t="s">
        <v>33</v>
      </c>
      <c r="I96" s="7">
        <v>4177.5</v>
      </c>
      <c r="J96" s="6"/>
      <c r="K96" s="10"/>
      <c r="O96" s="10">
        <f t="shared" si="34"/>
        <v>4177.5</v>
      </c>
      <c r="P96" s="6">
        <v>377.49</v>
      </c>
      <c r="T96" s="10">
        <f t="shared" si="35"/>
        <v>3800.01</v>
      </c>
      <c r="U96" s="9" t="s">
        <v>200</v>
      </c>
      <c r="W96" s="9" t="s">
        <v>30</v>
      </c>
      <c r="Z96" s="2">
        <f>I96*2/30.4</f>
        <v>274.83552631578948</v>
      </c>
      <c r="AA96" s="63">
        <f t="shared" si="24"/>
        <v>564.73053352559486</v>
      </c>
      <c r="AB96" s="63">
        <f t="shared" si="25"/>
        <v>56.473053352559482</v>
      </c>
      <c r="AC96" s="63">
        <f t="shared" si="26"/>
        <v>169.41916005767845</v>
      </c>
      <c r="AD96" s="63">
        <f t="shared" si="27"/>
        <v>790.62274693583288</v>
      </c>
    </row>
    <row r="97" spans="2:30" ht="15.75" x14ac:dyDescent="0.25">
      <c r="B97" s="32">
        <v>83</v>
      </c>
      <c r="C97" s="3" t="s">
        <v>175</v>
      </c>
      <c r="D97" s="4" t="s">
        <v>176</v>
      </c>
      <c r="E97" s="4" t="s">
        <v>172</v>
      </c>
      <c r="F97" s="5" t="s">
        <v>35</v>
      </c>
      <c r="G97" s="5" t="s">
        <v>405</v>
      </c>
      <c r="H97" s="5" t="s">
        <v>33</v>
      </c>
      <c r="I97" s="7">
        <v>2987.45</v>
      </c>
      <c r="J97" s="6"/>
      <c r="K97" s="33"/>
      <c r="L97" s="32"/>
      <c r="M97" s="32"/>
      <c r="N97" s="33"/>
      <c r="O97" s="10">
        <f t="shared" si="28"/>
        <v>2987.45</v>
      </c>
      <c r="P97" s="21">
        <v>75.599999999999994</v>
      </c>
      <c r="Q97" s="32"/>
      <c r="R97" s="32"/>
      <c r="S97" s="32"/>
      <c r="T97" s="10">
        <f t="shared" si="29"/>
        <v>2911.85</v>
      </c>
      <c r="U97" s="32"/>
      <c r="V97" s="32"/>
      <c r="W97" s="9" t="s">
        <v>30</v>
      </c>
      <c r="Z97" s="2">
        <f>I97*2/30.4</f>
        <v>196.54276315789474</v>
      </c>
      <c r="AA97" s="63">
        <f t="shared" si="24"/>
        <v>403.85499279019473</v>
      </c>
      <c r="AB97" s="63">
        <f t="shared" si="25"/>
        <v>40.385499279019463</v>
      </c>
      <c r="AC97" s="63">
        <f t="shared" si="26"/>
        <v>121.15649783705841</v>
      </c>
      <c r="AD97" s="63">
        <f t="shared" si="27"/>
        <v>565.39698990627267</v>
      </c>
    </row>
    <row r="98" spans="2:30" ht="15.75" x14ac:dyDescent="0.25">
      <c r="B98" s="32">
        <v>84</v>
      </c>
      <c r="C98" s="3" t="s">
        <v>177</v>
      </c>
      <c r="D98" s="4" t="s">
        <v>178</v>
      </c>
      <c r="E98" s="4" t="s">
        <v>172</v>
      </c>
      <c r="F98" s="5" t="s">
        <v>35</v>
      </c>
      <c r="G98" s="5" t="s">
        <v>406</v>
      </c>
      <c r="H98" s="5" t="s">
        <v>33</v>
      </c>
      <c r="I98" s="6">
        <v>2987.45</v>
      </c>
      <c r="J98" s="6"/>
      <c r="K98" s="10"/>
      <c r="L98" s="2"/>
      <c r="M98" s="2"/>
      <c r="N98" s="10"/>
      <c r="O98" s="10">
        <f t="shared" si="28"/>
        <v>2987.45</v>
      </c>
      <c r="P98" s="6">
        <v>75.599999999999994</v>
      </c>
      <c r="Q98" s="2"/>
      <c r="R98" s="2"/>
      <c r="S98" s="2"/>
      <c r="T98" s="10">
        <f t="shared" si="29"/>
        <v>2911.85</v>
      </c>
      <c r="U98" s="2"/>
      <c r="V98" s="2"/>
      <c r="W98" s="9" t="s">
        <v>30</v>
      </c>
      <c r="Z98" s="2">
        <f>I98*2/30.4</f>
        <v>196.54276315789474</v>
      </c>
      <c r="AA98" s="63">
        <f t="shared" si="24"/>
        <v>403.85499279019473</v>
      </c>
      <c r="AB98" s="63">
        <f t="shared" si="25"/>
        <v>40.385499279019463</v>
      </c>
      <c r="AC98" s="63">
        <f t="shared" si="26"/>
        <v>121.15649783705841</v>
      </c>
      <c r="AD98" s="63">
        <f t="shared" si="27"/>
        <v>565.39698990627267</v>
      </c>
    </row>
    <row r="99" spans="2:30" ht="15.75" x14ac:dyDescent="0.25">
      <c r="B99" s="32">
        <v>85</v>
      </c>
      <c r="C99" s="3" t="s">
        <v>179</v>
      </c>
      <c r="D99" s="4" t="s">
        <v>178</v>
      </c>
      <c r="E99" s="4" t="s">
        <v>172</v>
      </c>
      <c r="F99" s="5" t="s">
        <v>35</v>
      </c>
      <c r="G99" s="5" t="s">
        <v>407</v>
      </c>
      <c r="H99" s="5" t="s">
        <v>33</v>
      </c>
      <c r="I99" s="6">
        <v>2987.45</v>
      </c>
      <c r="J99" s="2"/>
      <c r="K99" s="10"/>
      <c r="L99" s="2"/>
      <c r="M99" s="2"/>
      <c r="N99" s="2"/>
      <c r="O99" s="10">
        <f t="shared" si="28"/>
        <v>2987.45</v>
      </c>
      <c r="P99" s="6">
        <v>75.599999999999994</v>
      </c>
      <c r="Q99" s="2"/>
      <c r="R99" s="2"/>
      <c r="S99" s="2"/>
      <c r="T99" s="10">
        <f t="shared" si="29"/>
        <v>2911.85</v>
      </c>
      <c r="U99" s="2"/>
      <c r="V99" s="2"/>
      <c r="W99" s="9" t="s">
        <v>30</v>
      </c>
      <c r="Z99" s="2">
        <f>I99*2/30.4</f>
        <v>196.54276315789474</v>
      </c>
      <c r="AA99" s="63">
        <f t="shared" si="24"/>
        <v>403.85499279019473</v>
      </c>
      <c r="AB99" s="63">
        <f t="shared" si="25"/>
        <v>40.385499279019463</v>
      </c>
      <c r="AC99" s="63">
        <f t="shared" si="26"/>
        <v>121.15649783705841</v>
      </c>
      <c r="AD99" s="63">
        <f t="shared" si="27"/>
        <v>565.39698990627267</v>
      </c>
    </row>
    <row r="100" spans="2:30" ht="15.75" x14ac:dyDescent="0.25">
      <c r="B100" s="32">
        <v>86</v>
      </c>
      <c r="C100" s="3" t="s">
        <v>181</v>
      </c>
      <c r="D100" s="4" t="s">
        <v>180</v>
      </c>
      <c r="E100" s="4" t="s">
        <v>172</v>
      </c>
      <c r="F100" s="5" t="s">
        <v>35</v>
      </c>
      <c r="G100" s="5" t="s">
        <v>408</v>
      </c>
      <c r="H100" s="5" t="s">
        <v>33</v>
      </c>
      <c r="I100" s="6">
        <v>2000</v>
      </c>
      <c r="J100" s="6">
        <v>71.72</v>
      </c>
      <c r="K100" s="10"/>
      <c r="L100" s="2"/>
      <c r="M100" s="2"/>
      <c r="N100" s="10"/>
      <c r="O100" s="10">
        <f t="shared" si="28"/>
        <v>2071.7199999999998</v>
      </c>
      <c r="P100" s="6"/>
      <c r="Q100" s="2"/>
      <c r="R100" s="2"/>
      <c r="S100" s="2"/>
      <c r="T100" s="10">
        <f t="shared" si="29"/>
        <v>2071.7199999999998</v>
      </c>
      <c r="U100" s="9" t="s">
        <v>182</v>
      </c>
      <c r="V100" s="2"/>
      <c r="W100" s="9" t="s">
        <v>30</v>
      </c>
      <c r="Z100" s="2">
        <f>I100*2/30.4</f>
        <v>131.57894736842107</v>
      </c>
      <c r="AA100" s="63">
        <f t="shared" si="24"/>
        <v>270.3677000720981</v>
      </c>
      <c r="AB100" s="63">
        <f t="shared" si="25"/>
        <v>27.036770007209807</v>
      </c>
      <c r="AC100" s="63">
        <f t="shared" si="26"/>
        <v>81.110310021629431</v>
      </c>
      <c r="AD100" s="63">
        <f t="shared" si="27"/>
        <v>378.51478010093729</v>
      </c>
    </row>
    <row r="101" spans="2:30" ht="15.75" x14ac:dyDescent="0.25">
      <c r="B101" s="32">
        <v>87</v>
      </c>
      <c r="C101" s="3" t="s">
        <v>183</v>
      </c>
      <c r="D101" s="4" t="s">
        <v>184</v>
      </c>
      <c r="E101" s="4" t="s">
        <v>172</v>
      </c>
      <c r="F101" s="5" t="s">
        <v>35</v>
      </c>
      <c r="G101" s="5" t="s">
        <v>428</v>
      </c>
      <c r="H101" s="5" t="s">
        <v>33</v>
      </c>
      <c r="I101" s="7">
        <v>3391.5</v>
      </c>
      <c r="J101" s="6"/>
      <c r="K101" s="33"/>
      <c r="L101" s="32"/>
      <c r="M101" s="32"/>
      <c r="N101" s="33"/>
      <c r="O101" s="10">
        <f t="shared" si="28"/>
        <v>3391.5</v>
      </c>
      <c r="P101" s="6">
        <v>139.81</v>
      </c>
      <c r="Q101" s="32"/>
      <c r="R101" s="32"/>
      <c r="S101" s="32"/>
      <c r="T101" s="10">
        <f t="shared" si="29"/>
        <v>3251.69</v>
      </c>
      <c r="U101" s="32"/>
      <c r="V101" s="32"/>
      <c r="W101" s="9" t="s">
        <v>30</v>
      </c>
      <c r="Z101" s="2">
        <f>I101*2/30.4</f>
        <v>223.125</v>
      </c>
      <c r="AA101" s="63">
        <f t="shared" si="24"/>
        <v>458.47602739726034</v>
      </c>
      <c r="AB101" s="63">
        <f t="shared" si="25"/>
        <v>45.847602739726028</v>
      </c>
      <c r="AC101" s="63">
        <f t="shared" si="26"/>
        <v>137.54280821917808</v>
      </c>
      <c r="AD101" s="63">
        <f t="shared" si="27"/>
        <v>641.86643835616451</v>
      </c>
    </row>
    <row r="102" spans="2:30" ht="15.75" x14ac:dyDescent="0.25">
      <c r="B102" s="32">
        <v>88</v>
      </c>
      <c r="C102" s="3" t="s">
        <v>185</v>
      </c>
      <c r="D102" s="4" t="s">
        <v>186</v>
      </c>
      <c r="E102" s="4" t="s">
        <v>187</v>
      </c>
      <c r="F102" s="5" t="s">
        <v>35</v>
      </c>
      <c r="G102" s="5" t="s">
        <v>409</v>
      </c>
      <c r="H102" s="5" t="s">
        <v>33</v>
      </c>
      <c r="I102" s="7">
        <v>2987.45</v>
      </c>
      <c r="J102" s="6"/>
      <c r="K102" s="33"/>
      <c r="L102" s="32"/>
      <c r="M102" s="32"/>
      <c r="N102" s="33"/>
      <c r="O102" s="10">
        <f t="shared" si="28"/>
        <v>2987.45</v>
      </c>
      <c r="P102" s="6">
        <v>75.61</v>
      </c>
      <c r="Q102" s="32"/>
      <c r="R102" s="32"/>
      <c r="S102" s="32"/>
      <c r="T102" s="10">
        <f t="shared" si="29"/>
        <v>2911.8399999999997</v>
      </c>
      <c r="U102" s="2"/>
      <c r="V102" s="2"/>
      <c r="W102" s="9" t="s">
        <v>30</v>
      </c>
      <c r="Z102" s="2">
        <f>I102*2/30.4</f>
        <v>196.54276315789474</v>
      </c>
      <c r="AA102" s="63">
        <f t="shared" si="24"/>
        <v>403.85499279019473</v>
      </c>
      <c r="AB102" s="63">
        <f t="shared" si="25"/>
        <v>40.385499279019463</v>
      </c>
      <c r="AC102" s="63">
        <f t="shared" si="26"/>
        <v>121.15649783705841</v>
      </c>
      <c r="AD102" s="63">
        <f t="shared" si="27"/>
        <v>565.39698990627267</v>
      </c>
    </row>
    <row r="103" spans="2:30" ht="15.75" x14ac:dyDescent="0.25">
      <c r="B103" s="32">
        <v>89</v>
      </c>
      <c r="C103" s="3" t="s">
        <v>188</v>
      </c>
      <c r="D103" s="4" t="s">
        <v>186</v>
      </c>
      <c r="E103" s="4" t="s">
        <v>189</v>
      </c>
      <c r="F103" s="5" t="s">
        <v>35</v>
      </c>
      <c r="G103" s="5" t="s">
        <v>410</v>
      </c>
      <c r="H103" s="5" t="s">
        <v>33</v>
      </c>
      <c r="I103" s="7">
        <v>3554.24</v>
      </c>
      <c r="J103" s="21"/>
      <c r="K103" s="10"/>
      <c r="L103" s="2"/>
      <c r="M103" s="2"/>
      <c r="N103" s="10"/>
      <c r="O103" s="10">
        <f t="shared" si="28"/>
        <v>3554.24</v>
      </c>
      <c r="P103" s="21">
        <v>175.22</v>
      </c>
      <c r="Q103" s="2"/>
      <c r="R103" s="2"/>
      <c r="S103" s="2"/>
      <c r="T103" s="10">
        <f t="shared" si="29"/>
        <v>3379.02</v>
      </c>
      <c r="U103" s="2"/>
      <c r="V103" s="2"/>
      <c r="W103" s="9" t="s">
        <v>30</v>
      </c>
      <c r="Z103" s="2">
        <f>I103*2/30.4</f>
        <v>233.83157894736843</v>
      </c>
      <c r="AA103" s="63">
        <f t="shared" si="24"/>
        <v>480.47584715212696</v>
      </c>
      <c r="AB103" s="63">
        <f t="shared" si="25"/>
        <v>48.047584715212686</v>
      </c>
      <c r="AC103" s="63">
        <f t="shared" si="26"/>
        <v>144.14275414563807</v>
      </c>
      <c r="AD103" s="63">
        <f t="shared" si="27"/>
        <v>672.66618601297773</v>
      </c>
    </row>
    <row r="104" spans="2:30" ht="15.75" x14ac:dyDescent="0.25">
      <c r="B104" s="32">
        <v>90</v>
      </c>
      <c r="C104" s="3" t="s">
        <v>190</v>
      </c>
      <c r="D104" s="4" t="s">
        <v>191</v>
      </c>
      <c r="E104" s="4" t="s">
        <v>192</v>
      </c>
      <c r="F104" s="5" t="s">
        <v>35</v>
      </c>
      <c r="G104" s="5" t="s">
        <v>411</v>
      </c>
      <c r="H104" s="5" t="s">
        <v>33</v>
      </c>
      <c r="I104" s="7">
        <v>2402.5</v>
      </c>
      <c r="J104" s="6">
        <v>2.99</v>
      </c>
      <c r="K104" s="10"/>
      <c r="L104" s="2"/>
      <c r="M104" s="2"/>
      <c r="N104" s="10"/>
      <c r="O104" s="10">
        <f t="shared" si="28"/>
        <v>2405.4899999999998</v>
      </c>
      <c r="P104" s="6"/>
      <c r="Q104" s="2"/>
      <c r="R104" s="2"/>
      <c r="S104" s="2"/>
      <c r="T104" s="10">
        <f t="shared" si="29"/>
        <v>2405.4899999999998</v>
      </c>
      <c r="U104" s="2"/>
      <c r="V104" s="2"/>
      <c r="W104" s="9" t="s">
        <v>30</v>
      </c>
      <c r="Z104" s="2">
        <f>I104*2/30.4</f>
        <v>158.05921052631581</v>
      </c>
      <c r="AA104" s="63">
        <f t="shared" si="24"/>
        <v>324.77919971160787</v>
      </c>
      <c r="AB104" s="63">
        <f t="shared" si="25"/>
        <v>32.47791997116078</v>
      </c>
      <c r="AC104" s="63">
        <f t="shared" si="26"/>
        <v>97.433759913482348</v>
      </c>
      <c r="AD104" s="63">
        <f t="shared" si="27"/>
        <v>454.69087959625097</v>
      </c>
    </row>
    <row r="105" spans="2:30" ht="15.75" x14ac:dyDescent="0.25">
      <c r="B105" s="32">
        <v>91</v>
      </c>
      <c r="C105" s="3" t="s">
        <v>193</v>
      </c>
      <c r="D105" s="4" t="s">
        <v>191</v>
      </c>
      <c r="E105" s="4" t="s">
        <v>192</v>
      </c>
      <c r="F105" s="5" t="s">
        <v>35</v>
      </c>
      <c r="G105" s="5" t="s">
        <v>412</v>
      </c>
      <c r="H105" s="5" t="s">
        <v>33</v>
      </c>
      <c r="I105" s="7">
        <v>2402.5</v>
      </c>
      <c r="J105" s="6">
        <v>2.99</v>
      </c>
      <c r="K105" s="10"/>
      <c r="L105" s="2"/>
      <c r="M105" s="2"/>
      <c r="N105" s="2"/>
      <c r="O105" s="10">
        <f t="shared" si="28"/>
        <v>2405.4899999999998</v>
      </c>
      <c r="P105" s="6"/>
      <c r="Q105" s="2"/>
      <c r="R105" s="2"/>
      <c r="S105" s="2"/>
      <c r="T105" s="10">
        <f t="shared" si="29"/>
        <v>2405.4899999999998</v>
      </c>
      <c r="U105" s="2"/>
      <c r="V105" s="2"/>
      <c r="W105" s="9" t="s">
        <v>30</v>
      </c>
      <c r="Z105" s="2">
        <f>I105*2/30.4</f>
        <v>158.05921052631581</v>
      </c>
      <c r="AA105" s="63">
        <f t="shared" si="24"/>
        <v>324.77919971160787</v>
      </c>
      <c r="AB105" s="63">
        <f t="shared" si="25"/>
        <v>32.47791997116078</v>
      </c>
      <c r="AC105" s="63">
        <f t="shared" si="26"/>
        <v>97.433759913482348</v>
      </c>
      <c r="AD105" s="63">
        <f t="shared" si="27"/>
        <v>454.69087959625097</v>
      </c>
    </row>
    <row r="106" spans="2:30" ht="15.75" x14ac:dyDescent="0.25">
      <c r="B106" s="32">
        <v>92</v>
      </c>
      <c r="C106" s="3" t="s">
        <v>194</v>
      </c>
      <c r="D106" s="4" t="s">
        <v>195</v>
      </c>
      <c r="E106" s="4" t="s">
        <v>196</v>
      </c>
      <c r="F106" s="5" t="s">
        <v>35</v>
      </c>
      <c r="G106" s="5" t="s">
        <v>413</v>
      </c>
      <c r="H106" s="5" t="s">
        <v>33</v>
      </c>
      <c r="I106" s="7">
        <v>2293</v>
      </c>
      <c r="J106" s="6">
        <v>29.35</v>
      </c>
      <c r="K106" s="10"/>
      <c r="L106" s="2"/>
      <c r="M106" s="2"/>
      <c r="N106" s="2"/>
      <c r="O106" s="10">
        <f t="shared" si="28"/>
        <v>2322.35</v>
      </c>
      <c r="P106" s="6"/>
      <c r="Q106" s="2"/>
      <c r="R106" s="2"/>
      <c r="S106" s="2"/>
      <c r="T106" s="10">
        <f t="shared" si="29"/>
        <v>2322.35</v>
      </c>
      <c r="U106" s="9" t="s">
        <v>34</v>
      </c>
      <c r="V106" s="2"/>
      <c r="W106" s="9" t="s">
        <v>30</v>
      </c>
      <c r="Z106" s="2">
        <f>I106*2/30.4</f>
        <v>150.85526315789474</v>
      </c>
      <c r="AA106" s="63">
        <f t="shared" si="24"/>
        <v>309.97656813266047</v>
      </c>
      <c r="AB106" s="63">
        <f t="shared" si="25"/>
        <v>30.99765681326604</v>
      </c>
      <c r="AC106" s="63">
        <f t="shared" si="26"/>
        <v>92.992970439798128</v>
      </c>
      <c r="AD106" s="63">
        <f t="shared" si="27"/>
        <v>433.96719538572461</v>
      </c>
    </row>
    <row r="107" spans="2:30" ht="15.75" x14ac:dyDescent="0.25">
      <c r="B107" s="32">
        <v>93</v>
      </c>
      <c r="C107" s="3" t="s">
        <v>201</v>
      </c>
      <c r="D107" s="4" t="s">
        <v>191</v>
      </c>
      <c r="E107" s="4" t="s">
        <v>172</v>
      </c>
      <c r="F107" s="5" t="s">
        <v>35</v>
      </c>
      <c r="G107" s="5" t="s">
        <v>414</v>
      </c>
      <c r="H107" s="5" t="s">
        <v>33</v>
      </c>
      <c r="I107" s="6">
        <v>2752</v>
      </c>
      <c r="J107" s="6"/>
      <c r="K107" s="10"/>
      <c r="L107" s="2"/>
      <c r="M107" s="2"/>
      <c r="N107" s="10"/>
      <c r="O107" s="10">
        <f t="shared" si="28"/>
        <v>2752</v>
      </c>
      <c r="P107" s="6">
        <v>49.98</v>
      </c>
      <c r="Q107" s="2"/>
      <c r="R107" s="2"/>
      <c r="S107" s="2"/>
      <c r="T107" s="10">
        <f t="shared" si="29"/>
        <v>2702.02</v>
      </c>
      <c r="U107" s="2"/>
      <c r="V107" s="2"/>
      <c r="W107" s="9" t="s">
        <v>30</v>
      </c>
      <c r="Z107" s="2">
        <f>I107*2/30.4</f>
        <v>181.05263157894737</v>
      </c>
      <c r="AA107" s="63">
        <f t="shared" si="24"/>
        <v>372.02595529920694</v>
      </c>
      <c r="AB107" s="63">
        <f t="shared" si="25"/>
        <v>37.202595529920693</v>
      </c>
      <c r="AC107" s="63">
        <f t="shared" si="26"/>
        <v>111.60778658976209</v>
      </c>
      <c r="AD107" s="63">
        <f t="shared" si="27"/>
        <v>520.83633741888968</v>
      </c>
    </row>
    <row r="108" spans="2:30" ht="15.75" x14ac:dyDescent="0.25">
      <c r="B108" s="32">
        <v>94</v>
      </c>
      <c r="C108" s="3" t="s">
        <v>202</v>
      </c>
      <c r="D108" s="4" t="s">
        <v>191</v>
      </c>
      <c r="E108" s="4" t="s">
        <v>172</v>
      </c>
      <c r="F108" s="5" t="s">
        <v>35</v>
      </c>
      <c r="G108" s="5" t="s">
        <v>415</v>
      </c>
      <c r="H108" s="5" t="s">
        <v>33</v>
      </c>
      <c r="I108" s="7">
        <v>2752</v>
      </c>
      <c r="J108" s="32"/>
      <c r="K108" s="32"/>
      <c r="L108" s="32"/>
      <c r="M108" s="32"/>
      <c r="N108" s="32"/>
      <c r="O108" s="10">
        <f t="shared" si="28"/>
        <v>2752</v>
      </c>
      <c r="P108" s="6">
        <v>49.98</v>
      </c>
      <c r="Q108" s="33"/>
      <c r="R108" s="33"/>
      <c r="S108" s="33"/>
      <c r="T108" s="10">
        <f t="shared" si="29"/>
        <v>2702.02</v>
      </c>
      <c r="U108" s="32"/>
      <c r="V108" s="32"/>
      <c r="W108" s="9" t="s">
        <v>30</v>
      </c>
      <c r="Z108" s="2">
        <f>I108*2/30.4</f>
        <v>181.05263157894737</v>
      </c>
      <c r="AA108" s="63">
        <f t="shared" si="24"/>
        <v>372.02595529920694</v>
      </c>
      <c r="AB108" s="63">
        <f t="shared" si="25"/>
        <v>37.202595529920693</v>
      </c>
      <c r="AC108" s="63">
        <f t="shared" si="26"/>
        <v>111.60778658976209</v>
      </c>
      <c r="AD108" s="63">
        <f t="shared" si="27"/>
        <v>520.83633741888968</v>
      </c>
    </row>
    <row r="109" spans="2:30" ht="15.75" x14ac:dyDescent="0.25">
      <c r="B109" s="32">
        <v>95</v>
      </c>
      <c r="C109" s="3" t="s">
        <v>203</v>
      </c>
      <c r="D109" s="4" t="s">
        <v>204</v>
      </c>
      <c r="E109" s="4" t="s">
        <v>172</v>
      </c>
      <c r="F109" s="5" t="s">
        <v>35</v>
      </c>
      <c r="G109" s="5" t="s">
        <v>416</v>
      </c>
      <c r="H109" s="5" t="s">
        <v>33</v>
      </c>
      <c r="I109" s="6">
        <v>2987.45</v>
      </c>
      <c r="J109" s="6"/>
      <c r="K109" s="10"/>
      <c r="L109" s="2"/>
      <c r="M109" s="2"/>
      <c r="N109" s="2"/>
      <c r="O109" s="10">
        <f t="shared" si="28"/>
        <v>2987.45</v>
      </c>
      <c r="P109" s="6">
        <v>75.599999999999994</v>
      </c>
      <c r="Q109" s="2"/>
      <c r="R109" s="2"/>
      <c r="S109" s="2"/>
      <c r="T109" s="10">
        <f t="shared" si="29"/>
        <v>2911.85</v>
      </c>
      <c r="U109" s="9" t="s">
        <v>29</v>
      </c>
      <c r="V109" s="2"/>
      <c r="W109" s="9" t="s">
        <v>30</v>
      </c>
      <c r="Z109" s="2">
        <f>I109*2/30.4</f>
        <v>196.54276315789474</v>
      </c>
      <c r="AA109" s="63">
        <f t="shared" si="24"/>
        <v>403.85499279019473</v>
      </c>
      <c r="AB109" s="63">
        <f t="shared" si="25"/>
        <v>40.385499279019463</v>
      </c>
      <c r="AC109" s="63">
        <f t="shared" si="26"/>
        <v>121.15649783705841</v>
      </c>
      <c r="AD109" s="63">
        <f t="shared" si="27"/>
        <v>565.39698990627267</v>
      </c>
    </row>
    <row r="110" spans="2:30" ht="15.75" x14ac:dyDescent="0.25">
      <c r="B110" s="32">
        <v>96</v>
      </c>
      <c r="C110" s="3" t="s">
        <v>208</v>
      </c>
      <c r="D110" s="15" t="s">
        <v>209</v>
      </c>
      <c r="E110" s="4" t="s">
        <v>172</v>
      </c>
      <c r="F110" s="5" t="s">
        <v>35</v>
      </c>
      <c r="G110" s="5" t="s">
        <v>417</v>
      </c>
      <c r="H110" s="5" t="s">
        <v>33</v>
      </c>
      <c r="I110" s="7">
        <v>2752</v>
      </c>
      <c r="J110" s="6"/>
      <c r="K110" s="10"/>
      <c r="L110" s="2"/>
      <c r="M110" s="2"/>
      <c r="N110" s="2"/>
      <c r="O110" s="10">
        <f t="shared" si="28"/>
        <v>2752</v>
      </c>
      <c r="P110" s="6">
        <v>49.98</v>
      </c>
      <c r="Q110" s="2"/>
      <c r="R110" s="2"/>
      <c r="S110" s="2"/>
      <c r="T110" s="10">
        <f t="shared" si="29"/>
        <v>2702.02</v>
      </c>
      <c r="U110" s="9" t="s">
        <v>29</v>
      </c>
      <c r="V110" s="2"/>
      <c r="W110" s="9" t="s">
        <v>30</v>
      </c>
      <c r="Z110" s="2">
        <f>I110*2/30.4</f>
        <v>181.05263157894737</v>
      </c>
      <c r="AA110" s="63">
        <f t="shared" si="24"/>
        <v>372.02595529920694</v>
      </c>
      <c r="AB110" s="63">
        <f t="shared" si="25"/>
        <v>37.202595529920693</v>
      </c>
      <c r="AC110" s="63">
        <f t="shared" si="26"/>
        <v>111.60778658976209</v>
      </c>
      <c r="AD110" s="63">
        <f t="shared" si="27"/>
        <v>520.83633741888968</v>
      </c>
    </row>
    <row r="111" spans="2:30" ht="15.75" x14ac:dyDescent="0.25">
      <c r="B111" s="32">
        <v>97</v>
      </c>
      <c r="C111" s="3" t="s">
        <v>212</v>
      </c>
      <c r="D111" s="4" t="s">
        <v>213</v>
      </c>
      <c r="E111" s="4" t="s">
        <v>214</v>
      </c>
      <c r="F111" s="5" t="s">
        <v>35</v>
      </c>
      <c r="G111" s="5" t="s">
        <v>418</v>
      </c>
      <c r="H111" s="5" t="s">
        <v>79</v>
      </c>
      <c r="I111" s="7">
        <v>3096</v>
      </c>
      <c r="J111" s="6"/>
      <c r="K111" s="10"/>
      <c r="L111" s="2"/>
      <c r="M111" s="2"/>
      <c r="N111" s="10"/>
      <c r="O111" s="10">
        <f t="shared" si="28"/>
        <v>3096</v>
      </c>
      <c r="P111" s="6">
        <v>107.66</v>
      </c>
      <c r="Q111" s="2"/>
      <c r="R111" s="2"/>
      <c r="S111" s="2"/>
      <c r="T111" s="10">
        <f t="shared" si="29"/>
        <v>2988.34</v>
      </c>
      <c r="U111" s="2"/>
      <c r="V111" s="2"/>
      <c r="W111" s="9" t="s">
        <v>30</v>
      </c>
      <c r="Z111" s="2">
        <f>I111*2/30.4</f>
        <v>203.68421052631581</v>
      </c>
      <c r="AA111" s="63">
        <f t="shared" si="24"/>
        <v>418.52919971160787</v>
      </c>
      <c r="AB111" s="63">
        <f t="shared" si="25"/>
        <v>41.85291997116078</v>
      </c>
      <c r="AC111" s="63">
        <f t="shared" si="26"/>
        <v>125.55875991348235</v>
      </c>
      <c r="AD111" s="63">
        <f t="shared" si="27"/>
        <v>585.94087959625097</v>
      </c>
    </row>
    <row r="112" spans="2:30" ht="15.75" x14ac:dyDescent="0.25">
      <c r="B112" s="32">
        <v>98</v>
      </c>
      <c r="C112" s="3" t="s">
        <v>215</v>
      </c>
      <c r="D112" s="4" t="s">
        <v>216</v>
      </c>
      <c r="E112" s="4" t="s">
        <v>189</v>
      </c>
      <c r="F112" s="5" t="s">
        <v>35</v>
      </c>
      <c r="G112" s="5" t="s">
        <v>419</v>
      </c>
      <c r="H112" s="5" t="s">
        <v>33</v>
      </c>
      <c r="I112" s="7">
        <v>2752</v>
      </c>
      <c r="J112" s="6"/>
      <c r="K112" s="10"/>
      <c r="L112" s="2"/>
      <c r="M112" s="2"/>
      <c r="N112" s="10"/>
      <c r="O112" s="10">
        <f t="shared" si="28"/>
        <v>2752</v>
      </c>
      <c r="P112" s="6">
        <v>49.98</v>
      </c>
      <c r="Q112" s="2"/>
      <c r="R112" s="2"/>
      <c r="S112" s="2"/>
      <c r="T112" s="10">
        <f t="shared" si="29"/>
        <v>2702.02</v>
      </c>
      <c r="U112" s="2"/>
      <c r="V112" s="2"/>
      <c r="W112" s="9" t="s">
        <v>30</v>
      </c>
      <c r="Z112" s="2">
        <f>I112*2/30.4</f>
        <v>181.05263157894737</v>
      </c>
      <c r="AA112" s="63">
        <f t="shared" si="24"/>
        <v>372.02595529920694</v>
      </c>
      <c r="AB112" s="63">
        <f t="shared" si="25"/>
        <v>37.202595529920693</v>
      </c>
      <c r="AC112" s="63">
        <f t="shared" si="26"/>
        <v>111.60778658976209</v>
      </c>
      <c r="AD112" s="63">
        <f t="shared" si="27"/>
        <v>520.83633741888968</v>
      </c>
    </row>
    <row r="113" spans="2:30" ht="15.75" x14ac:dyDescent="0.25">
      <c r="B113" s="32">
        <v>99</v>
      </c>
      <c r="C113" s="3" t="s">
        <v>217</v>
      </c>
      <c r="D113" s="4" t="s">
        <v>216</v>
      </c>
      <c r="E113" s="4" t="s">
        <v>189</v>
      </c>
      <c r="F113" s="5" t="s">
        <v>35</v>
      </c>
      <c r="G113" s="5" t="s">
        <v>420</v>
      </c>
      <c r="H113" s="5" t="s">
        <v>33</v>
      </c>
      <c r="I113" s="7">
        <v>2752</v>
      </c>
      <c r="J113" s="6"/>
      <c r="K113" s="10"/>
      <c r="L113" s="2"/>
      <c r="M113" s="2"/>
      <c r="N113" s="10"/>
      <c r="O113" s="10">
        <f t="shared" si="28"/>
        <v>2752</v>
      </c>
      <c r="P113" s="6">
        <v>49.98</v>
      </c>
      <c r="Q113" s="2"/>
      <c r="R113" s="2"/>
      <c r="S113" s="2"/>
      <c r="T113" s="10">
        <f t="shared" si="29"/>
        <v>2702.02</v>
      </c>
      <c r="U113" s="2"/>
      <c r="V113" s="2"/>
      <c r="W113" s="9" t="s">
        <v>30</v>
      </c>
      <c r="Z113" s="2">
        <f>I113*2/30.4</f>
        <v>181.05263157894737</v>
      </c>
      <c r="AA113" s="63">
        <f t="shared" si="24"/>
        <v>372.02595529920694</v>
      </c>
      <c r="AB113" s="63">
        <f t="shared" si="25"/>
        <v>37.202595529920693</v>
      </c>
      <c r="AC113" s="63">
        <f t="shared" si="26"/>
        <v>111.60778658976209</v>
      </c>
      <c r="AD113" s="63">
        <f t="shared" si="27"/>
        <v>520.83633741888968</v>
      </c>
    </row>
    <row r="114" spans="2:30" ht="15.75" x14ac:dyDescent="0.25">
      <c r="B114" s="32">
        <v>100</v>
      </c>
      <c r="C114" s="3" t="s">
        <v>218</v>
      </c>
      <c r="D114" s="4" t="s">
        <v>219</v>
      </c>
      <c r="E114" s="4" t="s">
        <v>220</v>
      </c>
      <c r="F114" s="5" t="s">
        <v>35</v>
      </c>
      <c r="G114" s="5" t="s">
        <v>429</v>
      </c>
      <c r="H114" s="5" t="s">
        <v>33</v>
      </c>
      <c r="I114" s="7">
        <v>2752</v>
      </c>
      <c r="J114" s="6"/>
      <c r="K114" s="10"/>
      <c r="L114" s="2"/>
      <c r="M114" s="2"/>
      <c r="N114" s="10"/>
      <c r="O114" s="10">
        <f t="shared" si="28"/>
        <v>2752</v>
      </c>
      <c r="P114" s="6">
        <v>49.98</v>
      </c>
      <c r="Q114" s="2"/>
      <c r="R114" s="2"/>
      <c r="S114" s="2"/>
      <c r="T114" s="10">
        <f t="shared" si="29"/>
        <v>2702.02</v>
      </c>
      <c r="U114" s="9" t="s">
        <v>182</v>
      </c>
      <c r="V114" s="2"/>
      <c r="W114" s="9" t="s">
        <v>30</v>
      </c>
      <c r="Z114" s="2">
        <f>I114*2/30.4</f>
        <v>181.05263157894737</v>
      </c>
      <c r="AA114" s="63">
        <f t="shared" si="24"/>
        <v>372.02595529920694</v>
      </c>
      <c r="AB114" s="63">
        <f t="shared" si="25"/>
        <v>37.202595529920693</v>
      </c>
      <c r="AC114" s="63">
        <f t="shared" si="26"/>
        <v>111.60778658976209</v>
      </c>
      <c r="AD114" s="63">
        <f t="shared" si="27"/>
        <v>520.83633741888968</v>
      </c>
    </row>
    <row r="115" spans="2:30" ht="15.75" x14ac:dyDescent="0.25">
      <c r="B115" s="32">
        <v>101</v>
      </c>
      <c r="C115" s="3" t="s">
        <v>221</v>
      </c>
      <c r="D115" s="4" t="s">
        <v>216</v>
      </c>
      <c r="E115" s="4" t="s">
        <v>189</v>
      </c>
      <c r="F115" s="5" t="s">
        <v>35</v>
      </c>
      <c r="G115" s="5" t="s">
        <v>421</v>
      </c>
      <c r="H115" s="5" t="s">
        <v>33</v>
      </c>
      <c r="I115" s="7">
        <v>2866.5</v>
      </c>
      <c r="J115" s="6"/>
      <c r="K115" s="10"/>
      <c r="L115" s="2"/>
      <c r="M115" s="2"/>
      <c r="N115" s="10"/>
      <c r="O115" s="10">
        <f t="shared" si="28"/>
        <v>2866.5</v>
      </c>
      <c r="P115" s="6">
        <v>62.44</v>
      </c>
      <c r="Q115" s="2"/>
      <c r="R115" s="2"/>
      <c r="S115" s="2"/>
      <c r="T115" s="10">
        <f t="shared" si="29"/>
        <v>2804.06</v>
      </c>
      <c r="U115" s="9" t="s">
        <v>222</v>
      </c>
      <c r="V115" s="2"/>
      <c r="W115" s="9" t="s">
        <v>30</v>
      </c>
      <c r="Z115" s="2">
        <f>I115*2/30.4</f>
        <v>188.58552631578948</v>
      </c>
      <c r="AA115" s="63">
        <f t="shared" si="24"/>
        <v>387.50450612833458</v>
      </c>
      <c r="AB115" s="63">
        <f t="shared" si="25"/>
        <v>38.750450612833454</v>
      </c>
      <c r="AC115" s="63">
        <f t="shared" si="26"/>
        <v>116.25135183850037</v>
      </c>
      <c r="AD115" s="63">
        <f t="shared" si="27"/>
        <v>542.50630857966837</v>
      </c>
    </row>
    <row r="116" spans="2:30" ht="15.75" x14ac:dyDescent="0.25">
      <c r="B116" s="32">
        <v>102</v>
      </c>
      <c r="C116" s="3" t="s">
        <v>223</v>
      </c>
      <c r="D116" s="4" t="s">
        <v>191</v>
      </c>
      <c r="E116" s="4" t="s">
        <v>192</v>
      </c>
      <c r="F116" s="5" t="s">
        <v>83</v>
      </c>
      <c r="G116" s="5" t="s">
        <v>422</v>
      </c>
      <c r="H116" s="5" t="s">
        <v>33</v>
      </c>
      <c r="I116" s="7">
        <v>3096</v>
      </c>
      <c r="J116" s="32"/>
      <c r="K116" s="33"/>
      <c r="L116" s="32"/>
      <c r="M116" s="32"/>
      <c r="N116" s="33"/>
      <c r="O116" s="10">
        <f t="shared" si="28"/>
        <v>3096</v>
      </c>
      <c r="P116" s="6">
        <v>107.66</v>
      </c>
      <c r="Q116" s="33"/>
      <c r="R116" s="33"/>
      <c r="S116" s="33"/>
      <c r="T116" s="10">
        <f t="shared" si="29"/>
        <v>2988.34</v>
      </c>
      <c r="U116" s="32"/>
      <c r="V116" s="32"/>
      <c r="W116" s="9" t="s">
        <v>30</v>
      </c>
      <c r="Z116" s="2">
        <f>I116*2/30.4</f>
        <v>203.68421052631581</v>
      </c>
      <c r="AA116" s="63">
        <f t="shared" si="24"/>
        <v>418.52919971160787</v>
      </c>
      <c r="AB116" s="63">
        <f t="shared" si="25"/>
        <v>41.85291997116078</v>
      </c>
      <c r="AC116" s="63">
        <f t="shared" si="26"/>
        <v>125.55875991348235</v>
      </c>
      <c r="AD116" s="63">
        <f t="shared" si="27"/>
        <v>585.94087959625097</v>
      </c>
    </row>
    <row r="117" spans="2:30" ht="15.75" x14ac:dyDescent="0.25">
      <c r="B117" s="32"/>
      <c r="C117" s="53" t="s">
        <v>224</v>
      </c>
      <c r="D117" s="2"/>
      <c r="E117" s="2"/>
      <c r="F117" s="2"/>
      <c r="G117" s="2"/>
      <c r="H117" s="2"/>
      <c r="I117" s="31">
        <f>SUM(I62:I116)</f>
        <v>172233.78999999998</v>
      </c>
      <c r="J117" s="31">
        <f>SUM(J62:J116)</f>
        <v>240.57000000000002</v>
      </c>
      <c r="K117" s="31">
        <v>0</v>
      </c>
      <c r="L117" s="31">
        <v>0</v>
      </c>
      <c r="M117" s="31">
        <v>0</v>
      </c>
      <c r="N117" s="31">
        <v>0</v>
      </c>
      <c r="O117" s="31">
        <f>SUM(O62:O116)</f>
        <v>172474.35999999996</v>
      </c>
      <c r="P117" s="31">
        <f>SUM(P62:P116)</f>
        <v>6863.1299999999992</v>
      </c>
      <c r="Q117" s="31">
        <v>0</v>
      </c>
      <c r="R117" s="31">
        <v>0</v>
      </c>
      <c r="S117" s="31">
        <v>0</v>
      </c>
      <c r="T117" s="31">
        <f>SUM(T62:T116)</f>
        <v>165611.22999999992</v>
      </c>
      <c r="U117" s="2"/>
      <c r="V117" s="2"/>
      <c r="W117" s="2"/>
      <c r="AD117" s="65">
        <f>SUM(AD62:AD116)</f>
        <v>32596.517573900499</v>
      </c>
    </row>
    <row r="118" spans="2:30" x14ac:dyDescent="0.25">
      <c r="I118" s="63"/>
      <c r="J118" s="63"/>
      <c r="O118" s="63"/>
      <c r="T118" s="63"/>
    </row>
    <row r="119" spans="2:30" ht="15.75" x14ac:dyDescent="0.25">
      <c r="B119" s="2"/>
      <c r="C119" s="2"/>
      <c r="D119" s="2"/>
      <c r="E119" s="2"/>
      <c r="F119" s="2"/>
      <c r="G119" s="2"/>
      <c r="H119" s="2"/>
      <c r="I119" s="31">
        <f t="shared" ref="I119:S119" si="36">SUM(I117+I59+I52+I37)</f>
        <v>492762.17999999993</v>
      </c>
      <c r="J119" s="31">
        <f t="shared" si="36"/>
        <v>269.92</v>
      </c>
      <c r="K119" s="31">
        <f t="shared" si="36"/>
        <v>0</v>
      </c>
      <c r="L119" s="31">
        <f t="shared" si="36"/>
        <v>0</v>
      </c>
      <c r="M119" s="31">
        <f t="shared" si="36"/>
        <v>0</v>
      </c>
      <c r="N119" s="31">
        <f t="shared" si="36"/>
        <v>0</v>
      </c>
      <c r="O119" s="31">
        <f t="shared" si="36"/>
        <v>493032.1</v>
      </c>
      <c r="P119" s="31">
        <f t="shared" si="36"/>
        <v>51455.289999999986</v>
      </c>
      <c r="Q119" s="31">
        <f t="shared" si="36"/>
        <v>0</v>
      </c>
      <c r="R119" s="31">
        <f t="shared" si="36"/>
        <v>0</v>
      </c>
      <c r="S119" s="31">
        <f t="shared" si="36"/>
        <v>0</v>
      </c>
      <c r="T119" s="31">
        <f>SUM(T117+T59+T52+T37)</f>
        <v>441576.80999999988</v>
      </c>
      <c r="U119" s="2"/>
      <c r="V119" s="2"/>
      <c r="W119" s="2"/>
      <c r="AD119" s="65">
        <f>AD37+AD52+AD59+AD117</f>
        <v>92659.848503965419</v>
      </c>
    </row>
    <row r="122" spans="2:30" ht="15.75" x14ac:dyDescent="0.25"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10"/>
      <c r="P122" s="2"/>
      <c r="Q122" s="2"/>
      <c r="R122" s="2"/>
      <c r="S122" s="2"/>
      <c r="T122" s="2"/>
      <c r="U122" s="2"/>
      <c r="V122" s="2"/>
      <c r="W122" s="2"/>
    </row>
    <row r="124" spans="2:30" ht="15.75" x14ac:dyDescent="0.25">
      <c r="B124" s="2"/>
      <c r="C124" s="2"/>
      <c r="D124" s="72" t="s">
        <v>225</v>
      </c>
      <c r="E124" s="72"/>
      <c r="F124" s="2"/>
      <c r="G124" s="2"/>
      <c r="H124" s="72" t="s">
        <v>226</v>
      </c>
      <c r="I124" s="72"/>
      <c r="J124" s="72"/>
      <c r="K124" s="72"/>
      <c r="L124" s="2"/>
      <c r="M124" s="2"/>
      <c r="N124" s="2"/>
      <c r="O124" s="72" t="s">
        <v>227</v>
      </c>
      <c r="P124" s="72"/>
      <c r="Q124" s="72"/>
      <c r="R124" s="72"/>
      <c r="S124" s="2"/>
      <c r="T124" s="2"/>
      <c r="U124" s="2"/>
      <c r="V124" s="2"/>
      <c r="W124" s="2"/>
    </row>
    <row r="125" spans="2:30" ht="15.75" x14ac:dyDescent="0.25">
      <c r="B125" s="2"/>
      <c r="C125" s="2"/>
      <c r="D125" s="72" t="s">
        <v>25</v>
      </c>
      <c r="E125" s="72"/>
      <c r="F125" s="2"/>
      <c r="G125" s="2"/>
      <c r="H125" s="72" t="s">
        <v>94</v>
      </c>
      <c r="I125" s="72"/>
      <c r="J125" s="72"/>
      <c r="K125" s="72"/>
      <c r="L125" s="2"/>
      <c r="M125" s="2"/>
      <c r="N125" s="2"/>
      <c r="O125" s="72" t="s">
        <v>42</v>
      </c>
      <c r="P125" s="72"/>
      <c r="Q125" s="72"/>
      <c r="R125" s="72"/>
      <c r="S125" s="2"/>
      <c r="T125" s="2"/>
      <c r="U125" s="2"/>
      <c r="V125" s="2"/>
      <c r="W125" s="2"/>
    </row>
    <row r="128" spans="2:30" ht="15.75" x14ac:dyDescent="0.25">
      <c r="B128" s="2"/>
      <c r="C128" s="38"/>
      <c r="D128" s="38"/>
      <c r="E128" s="38"/>
      <c r="F128" s="38"/>
      <c r="G128" s="38"/>
      <c r="H128" s="38"/>
      <c r="I128" s="38"/>
      <c r="J128" s="38"/>
      <c r="K128" s="38"/>
      <c r="L128" s="38"/>
      <c r="M128" s="38"/>
      <c r="N128" s="38"/>
      <c r="O128" s="38"/>
      <c r="P128" s="38"/>
      <c r="Q128" s="38"/>
      <c r="R128" s="38"/>
      <c r="S128" s="38"/>
      <c r="T128" s="38"/>
      <c r="U128" s="2"/>
      <c r="V128" s="2"/>
      <c r="W128" s="2"/>
      <c r="X128" s="2"/>
      <c r="Y128" s="2"/>
      <c r="AA128" s="2"/>
    </row>
    <row r="129" spans="2:31" ht="15.75" x14ac:dyDescent="0.25">
      <c r="B129" s="34"/>
      <c r="C129" s="34"/>
      <c r="D129" s="41"/>
      <c r="E129" s="41"/>
      <c r="F129" s="42"/>
      <c r="G129" s="42"/>
      <c r="H129" s="34"/>
      <c r="I129" s="28"/>
      <c r="J129" s="28"/>
      <c r="K129" s="28"/>
      <c r="L129" s="27"/>
      <c r="M129" s="27"/>
      <c r="N129" s="26"/>
      <c r="O129" s="26"/>
      <c r="P129" s="26"/>
      <c r="Q129" s="26"/>
      <c r="R129" s="26"/>
      <c r="S129" s="26"/>
      <c r="T129" s="29"/>
      <c r="U129" s="2"/>
      <c r="V129" s="2"/>
      <c r="W129" s="2"/>
      <c r="X129" s="2"/>
      <c r="Y129" s="2"/>
      <c r="AA129" s="2"/>
    </row>
    <row r="130" spans="2:31" ht="15.75" x14ac:dyDescent="0.25">
      <c r="B130" s="2"/>
      <c r="C130" s="3"/>
      <c r="D130" s="37"/>
      <c r="E130" s="33"/>
      <c r="F130" s="33"/>
      <c r="G130" s="3"/>
      <c r="H130" s="3"/>
      <c r="I130" s="3"/>
      <c r="J130" s="3"/>
      <c r="K130" s="3"/>
      <c r="L130" s="36"/>
      <c r="M130" s="32"/>
      <c r="N130" s="32"/>
      <c r="O130" s="3"/>
      <c r="P130" s="2"/>
      <c r="Q130" s="2"/>
      <c r="R130" s="2"/>
      <c r="S130" s="2"/>
      <c r="T130" s="2"/>
      <c r="U130" s="2"/>
      <c r="V130" s="2"/>
      <c r="W130" s="2"/>
      <c r="X130" s="2"/>
      <c r="Y130" s="2"/>
      <c r="AA130" s="2"/>
      <c r="AB130" s="2"/>
      <c r="AD130" s="2"/>
      <c r="AE130" s="2"/>
    </row>
    <row r="131" spans="2:31" ht="15.75" x14ac:dyDescent="0.25">
      <c r="B131" s="2"/>
      <c r="C131" s="3"/>
      <c r="D131" s="37"/>
      <c r="E131" s="33"/>
      <c r="F131" s="33"/>
      <c r="G131" s="3"/>
      <c r="H131" s="3"/>
      <c r="I131" s="3"/>
      <c r="J131" s="3"/>
      <c r="K131" s="3"/>
      <c r="L131" s="36"/>
      <c r="M131" s="32"/>
      <c r="N131" s="32"/>
      <c r="O131" s="3"/>
      <c r="P131" s="2"/>
      <c r="Q131" s="2"/>
      <c r="R131" s="2"/>
      <c r="S131" s="2"/>
      <c r="T131" s="2"/>
      <c r="U131" s="2"/>
      <c r="V131" s="2"/>
      <c r="W131" s="2"/>
      <c r="X131" s="2"/>
      <c r="Y131" s="2"/>
      <c r="AA131" s="2"/>
      <c r="AB131" s="2"/>
      <c r="AD131" s="2"/>
      <c r="AE131" s="2"/>
    </row>
    <row r="132" spans="2:31" ht="15.75" x14ac:dyDescent="0.25"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63"/>
      <c r="P132" s="2"/>
      <c r="Q132" s="2"/>
      <c r="R132" s="2"/>
      <c r="S132" s="2"/>
      <c r="T132" s="10"/>
      <c r="U132" s="2"/>
      <c r="V132" s="2"/>
      <c r="W132" s="2"/>
      <c r="X132" s="2"/>
      <c r="Y132" s="2"/>
      <c r="AA132" s="2"/>
      <c r="AB132" s="2"/>
      <c r="AD132" s="2"/>
      <c r="AE132" s="2"/>
    </row>
    <row r="136" spans="2:31" ht="15.75" x14ac:dyDescent="0.25">
      <c r="I136" s="31"/>
      <c r="J136" s="31"/>
      <c r="K136" s="31"/>
      <c r="L136" s="31"/>
      <c r="M136" s="30"/>
      <c r="N136" s="30"/>
      <c r="O136" s="31"/>
      <c r="P136" s="31"/>
      <c r="Q136" s="30"/>
      <c r="R136" s="30"/>
      <c r="S136" s="39"/>
      <c r="T136" s="31"/>
    </row>
    <row r="138" spans="2:31" ht="15.75" x14ac:dyDescent="0.25">
      <c r="I138" s="2"/>
      <c r="J138" s="2"/>
      <c r="K138" s="35"/>
      <c r="L138" s="34"/>
      <c r="M138" s="35"/>
      <c r="N138" s="34"/>
      <c r="O138" s="34"/>
      <c r="P138" s="35"/>
      <c r="Q138" s="35"/>
      <c r="R138" s="35"/>
      <c r="S138" s="35"/>
      <c r="T138" s="34"/>
    </row>
    <row r="139" spans="2:31" ht="15.75" x14ac:dyDescent="0.25">
      <c r="I139" s="2"/>
      <c r="J139" s="2"/>
      <c r="K139" s="37"/>
      <c r="L139" s="37"/>
      <c r="M139" s="37"/>
      <c r="N139" s="37"/>
      <c r="O139" s="3"/>
      <c r="P139" s="3"/>
      <c r="Q139" s="3"/>
      <c r="R139" s="3"/>
      <c r="S139" s="36"/>
      <c r="T139" s="2"/>
    </row>
    <row r="140" spans="2:31" ht="15.75" x14ac:dyDescent="0.25">
      <c r="I140" s="2"/>
      <c r="J140" s="2"/>
      <c r="K140" s="37"/>
      <c r="L140" s="37"/>
      <c r="M140" s="37"/>
      <c r="N140" s="37"/>
      <c r="O140" s="3"/>
      <c r="P140" s="3"/>
      <c r="Q140" s="3"/>
      <c r="R140" s="3"/>
      <c r="S140" s="36"/>
      <c r="T140" s="2"/>
    </row>
    <row r="141" spans="2:31" ht="15.75" x14ac:dyDescent="0.25">
      <c r="I141" s="2"/>
      <c r="J141" s="2"/>
      <c r="K141" s="37"/>
      <c r="L141" s="37"/>
      <c r="M141" s="37"/>
      <c r="N141" s="37"/>
      <c r="O141" s="3"/>
      <c r="P141" s="3"/>
      <c r="Q141" s="3"/>
      <c r="R141" s="3"/>
      <c r="S141" s="36"/>
      <c r="T141" s="2"/>
    </row>
    <row r="142" spans="2:31" ht="15.75" x14ac:dyDescent="0.25">
      <c r="I142" s="2"/>
      <c r="J142" s="2"/>
      <c r="K142" s="37"/>
      <c r="L142" s="37"/>
      <c r="M142" s="37"/>
      <c r="N142" s="37"/>
      <c r="O142" s="3"/>
      <c r="P142" s="3"/>
      <c r="Q142" s="3"/>
      <c r="R142" s="20"/>
      <c r="S142" s="44"/>
      <c r="T142" s="2"/>
    </row>
    <row r="143" spans="2:31" ht="15.75" x14ac:dyDescent="0.25">
      <c r="I143" s="2"/>
      <c r="J143" s="2"/>
      <c r="K143" s="37"/>
      <c r="L143" s="37"/>
      <c r="M143" s="37"/>
      <c r="N143" s="37"/>
      <c r="O143" s="3"/>
      <c r="P143" s="3"/>
      <c r="Q143" s="3"/>
      <c r="R143" s="3"/>
      <c r="S143" s="36"/>
      <c r="T143" s="2"/>
    </row>
  </sheetData>
  <mergeCells count="8">
    <mergeCell ref="D125:E125"/>
    <mergeCell ref="H125:K125"/>
    <mergeCell ref="O125:R125"/>
    <mergeCell ref="B1:T1"/>
    <mergeCell ref="B2:T2"/>
    <mergeCell ref="D124:E124"/>
    <mergeCell ref="H124:K124"/>
    <mergeCell ref="O124:R124"/>
  </mergeCells>
  <pageMargins left="0.7" right="0.7" top="0.75" bottom="0.75" header="0.3" footer="0.3"/>
  <pageSetup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70"/>
  <sheetViews>
    <sheetView topLeftCell="A10" zoomScale="75" zoomScaleNormal="75" workbookViewId="0">
      <selection activeCell="D54" sqref="D54"/>
    </sheetView>
  </sheetViews>
  <sheetFormatPr baseColWidth="10" defaultRowHeight="15" x14ac:dyDescent="0.25"/>
  <cols>
    <col min="1" max="1" width="11.28515625" customWidth="1"/>
    <col min="2" max="2" width="5.42578125" customWidth="1"/>
    <col min="3" max="3" width="38.42578125" customWidth="1"/>
    <col min="4" max="4" width="37.7109375" customWidth="1"/>
    <col min="5" max="5" width="35.85546875" customWidth="1"/>
    <col min="6" max="6" width="16" customWidth="1"/>
    <col min="7" max="7" width="26.28515625" customWidth="1"/>
    <col min="8" max="8" width="7.28515625" customWidth="1"/>
    <col min="9" max="9" width="12.7109375" customWidth="1"/>
    <col min="15" max="15" width="13.5703125" customWidth="1"/>
    <col min="20" max="20" width="14.140625" customWidth="1"/>
  </cols>
  <sheetData>
    <row r="1" spans="1:29" ht="15.75" x14ac:dyDescent="0.25">
      <c r="A1" s="9"/>
      <c r="B1" s="73" t="s">
        <v>0</v>
      </c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9"/>
      <c r="V1" s="9"/>
      <c r="W1" s="9"/>
      <c r="X1" s="9"/>
      <c r="Y1" s="9"/>
      <c r="Z1" s="9"/>
      <c r="AA1" s="9"/>
      <c r="AB1" s="9"/>
      <c r="AC1" s="9"/>
    </row>
    <row r="2" spans="1:29" ht="15.75" x14ac:dyDescent="0.25">
      <c r="A2" s="9"/>
      <c r="B2" s="73" t="s">
        <v>480</v>
      </c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9"/>
      <c r="V2" s="9"/>
      <c r="W2" s="9"/>
      <c r="X2" s="9"/>
      <c r="Y2" s="9"/>
      <c r="Z2" s="9"/>
      <c r="AA2" s="9"/>
      <c r="AB2" s="9"/>
      <c r="AC2" s="9"/>
    </row>
    <row r="3" spans="1:29" ht="15.75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</row>
    <row r="4" spans="1:29" ht="15.75" x14ac:dyDescent="0.25">
      <c r="A4" s="9"/>
      <c r="B4" s="26" t="s">
        <v>1</v>
      </c>
      <c r="C4" s="26" t="s">
        <v>2</v>
      </c>
      <c r="D4" s="27" t="s">
        <v>3</v>
      </c>
      <c r="E4" s="27" t="s">
        <v>4</v>
      </c>
      <c r="F4" s="26" t="s">
        <v>5</v>
      </c>
      <c r="G4" s="26" t="s">
        <v>6</v>
      </c>
      <c r="H4" s="26" t="s">
        <v>7</v>
      </c>
      <c r="I4" s="28" t="s">
        <v>8</v>
      </c>
      <c r="J4" s="28" t="s">
        <v>9</v>
      </c>
      <c r="K4" s="28" t="s">
        <v>10</v>
      </c>
      <c r="L4" s="27" t="s">
        <v>11</v>
      </c>
      <c r="M4" s="27" t="s">
        <v>12</v>
      </c>
      <c r="N4" s="26" t="s">
        <v>13</v>
      </c>
      <c r="O4" s="26" t="s">
        <v>14</v>
      </c>
      <c r="P4" s="26" t="s">
        <v>15</v>
      </c>
      <c r="Q4" s="26" t="s">
        <v>16</v>
      </c>
      <c r="R4" s="26" t="s">
        <v>17</v>
      </c>
      <c r="S4" s="26" t="s">
        <v>18</v>
      </c>
      <c r="T4" s="29" t="s">
        <v>19</v>
      </c>
      <c r="U4" s="9" t="s">
        <v>284</v>
      </c>
      <c r="V4" s="9"/>
      <c r="W4" s="9" t="s">
        <v>21</v>
      </c>
      <c r="X4" s="9" t="s">
        <v>22</v>
      </c>
      <c r="Y4" s="9"/>
      <c r="Z4" s="9" t="s">
        <v>433</v>
      </c>
      <c r="AA4" s="9" t="s">
        <v>10</v>
      </c>
      <c r="AB4" s="9" t="s">
        <v>11</v>
      </c>
      <c r="AC4" s="9" t="s">
        <v>431</v>
      </c>
    </row>
    <row r="5" spans="1:29" ht="15.75" x14ac:dyDescent="0.25">
      <c r="A5" s="9"/>
      <c r="B5" s="26"/>
      <c r="C5" s="8" t="s">
        <v>285</v>
      </c>
      <c r="D5" s="27"/>
      <c r="E5" s="27"/>
      <c r="F5" s="26"/>
      <c r="G5" s="26"/>
      <c r="H5" s="26"/>
      <c r="I5" s="28"/>
      <c r="J5" s="28"/>
      <c r="K5" s="28"/>
      <c r="L5" s="27"/>
      <c r="M5" s="27"/>
      <c r="N5" s="26"/>
      <c r="O5" s="26"/>
      <c r="P5" s="26"/>
      <c r="Q5" s="26"/>
      <c r="R5" s="26"/>
      <c r="S5" s="26"/>
      <c r="T5" s="29"/>
      <c r="U5" s="9"/>
      <c r="V5" s="9"/>
      <c r="W5" s="9"/>
      <c r="X5" s="9"/>
      <c r="Y5" s="9"/>
      <c r="Z5" s="9"/>
      <c r="AA5" s="9"/>
      <c r="AB5" s="9"/>
      <c r="AC5" s="9"/>
    </row>
    <row r="6" spans="1:29" ht="15.75" x14ac:dyDescent="0.25">
      <c r="A6" s="9"/>
      <c r="B6" s="26">
        <v>1</v>
      </c>
      <c r="C6" s="3" t="s">
        <v>503</v>
      </c>
      <c r="D6" s="4" t="s">
        <v>286</v>
      </c>
      <c r="E6" s="4" t="s">
        <v>285</v>
      </c>
      <c r="F6" s="5" t="s">
        <v>83</v>
      </c>
      <c r="G6" s="5" t="s">
        <v>326</v>
      </c>
      <c r="H6" s="55" t="s">
        <v>79</v>
      </c>
      <c r="I6" s="6">
        <v>3210.5</v>
      </c>
      <c r="J6" s="9"/>
      <c r="K6" s="10"/>
      <c r="L6" s="10"/>
      <c r="M6" s="10"/>
      <c r="N6" s="10"/>
      <c r="O6" s="10">
        <f>I6+J6+K6+L6+M6+N6</f>
        <v>3210.5</v>
      </c>
      <c r="P6" s="6">
        <v>133.72999999999999</v>
      </c>
      <c r="Q6" s="9"/>
      <c r="R6" s="9"/>
      <c r="S6" s="9"/>
      <c r="T6" s="10">
        <f>+O6-P6-Q6-R6-S6</f>
        <v>3076.77</v>
      </c>
      <c r="U6" s="9"/>
      <c r="V6" s="9"/>
      <c r="W6" s="9" t="s">
        <v>118</v>
      </c>
      <c r="X6" s="9"/>
      <c r="Y6" s="9"/>
      <c r="Z6" s="10">
        <f>I6*2/30.4</f>
        <v>211.21710526315792</v>
      </c>
      <c r="AA6" s="10">
        <f>15*50/365*Z6</f>
        <v>434.00775054073551</v>
      </c>
      <c r="AB6" s="10">
        <f>15*5/365*Z6</f>
        <v>43.400775054073542</v>
      </c>
      <c r="AC6" s="10">
        <f>AA6+AB6</f>
        <v>477.40852559480908</v>
      </c>
    </row>
    <row r="7" spans="1:29" ht="15.75" x14ac:dyDescent="0.25">
      <c r="A7" s="9"/>
      <c r="B7" s="26">
        <v>2</v>
      </c>
      <c r="C7" s="3" t="s">
        <v>504</v>
      </c>
      <c r="D7" s="4" t="s">
        <v>287</v>
      </c>
      <c r="E7" s="4" t="s">
        <v>285</v>
      </c>
      <c r="F7" s="5" t="s">
        <v>83</v>
      </c>
      <c r="G7" s="5" t="s">
        <v>327</v>
      </c>
      <c r="H7" s="55" t="s">
        <v>33</v>
      </c>
      <c r="I7" s="6">
        <v>2752</v>
      </c>
      <c r="J7" s="9"/>
      <c r="K7" s="10"/>
      <c r="L7" s="10"/>
      <c r="M7" s="10"/>
      <c r="N7" s="10"/>
      <c r="O7" s="10">
        <f t="shared" ref="O7:O24" si="0">I7+J7+K7+L7+M7+N7</f>
        <v>2752</v>
      </c>
      <c r="P7" s="6">
        <v>49.98</v>
      </c>
      <c r="Q7" s="9"/>
      <c r="R7" s="9"/>
      <c r="S7" s="9"/>
      <c r="T7" s="10">
        <f t="shared" ref="T7:T24" si="1">+O7-P7-Q7-R7-S7</f>
        <v>2702.02</v>
      </c>
      <c r="U7" s="9"/>
      <c r="V7" s="9"/>
      <c r="W7" s="9" t="s">
        <v>118</v>
      </c>
      <c r="X7" s="9"/>
      <c r="Y7" s="9"/>
      <c r="Z7" s="10">
        <f>I7*2/30.4</f>
        <v>181.05263157894737</v>
      </c>
      <c r="AA7" s="10">
        <f t="shared" ref="AA7:AA24" si="2">15*50/365*Z7</f>
        <v>372.02595529920694</v>
      </c>
      <c r="AB7" s="10">
        <f t="shared" ref="AB7:AB24" si="3">15*5/365*Z7</f>
        <v>37.202595529920693</v>
      </c>
      <c r="AC7" s="10">
        <f t="shared" ref="AC7:AC24" si="4">AA7+AB7</f>
        <v>409.22855082912764</v>
      </c>
    </row>
    <row r="8" spans="1:29" ht="15.75" x14ac:dyDescent="0.25">
      <c r="A8" s="9"/>
      <c r="B8" s="26">
        <v>3</v>
      </c>
      <c r="C8" s="70" t="s">
        <v>504</v>
      </c>
      <c r="D8" s="4" t="s">
        <v>287</v>
      </c>
      <c r="E8" s="4" t="s">
        <v>285</v>
      </c>
      <c r="F8" s="5" t="s">
        <v>83</v>
      </c>
      <c r="G8" s="5" t="s">
        <v>328</v>
      </c>
      <c r="H8" s="55" t="s">
        <v>33</v>
      </c>
      <c r="I8" s="6">
        <v>2389.9</v>
      </c>
      <c r="J8" s="9"/>
      <c r="K8" s="10"/>
      <c r="L8" s="10"/>
      <c r="M8" s="10"/>
      <c r="N8" s="10"/>
      <c r="O8" s="10">
        <f t="shared" si="0"/>
        <v>2389.9</v>
      </c>
      <c r="P8" s="6">
        <v>49.98</v>
      </c>
      <c r="Q8" s="9"/>
      <c r="R8" s="9"/>
      <c r="S8" s="9"/>
      <c r="T8" s="10">
        <f t="shared" si="1"/>
        <v>2339.92</v>
      </c>
      <c r="U8" s="9"/>
      <c r="V8" s="9"/>
      <c r="W8" s="9" t="s">
        <v>118</v>
      </c>
      <c r="X8" s="9"/>
      <c r="Y8" s="9"/>
      <c r="Z8" s="10">
        <v>181.05</v>
      </c>
      <c r="AA8" s="10">
        <f t="shared" si="2"/>
        <v>372.02054794520552</v>
      </c>
      <c r="AB8" s="10">
        <f t="shared" si="3"/>
        <v>37.202054794520549</v>
      </c>
      <c r="AC8" s="10">
        <f t="shared" si="4"/>
        <v>409.22260273972609</v>
      </c>
    </row>
    <row r="9" spans="1:29" ht="15.75" x14ac:dyDescent="0.25">
      <c r="A9" s="9"/>
      <c r="B9" s="26">
        <v>4</v>
      </c>
      <c r="C9" s="3" t="s">
        <v>504</v>
      </c>
      <c r="D9" s="4" t="s">
        <v>287</v>
      </c>
      <c r="E9" s="4" t="s">
        <v>285</v>
      </c>
      <c r="F9" s="5" t="s">
        <v>83</v>
      </c>
      <c r="G9" s="5" t="s">
        <v>329</v>
      </c>
      <c r="H9" s="55" t="s">
        <v>33</v>
      </c>
      <c r="I9" s="6">
        <v>2752</v>
      </c>
      <c r="J9" s="9"/>
      <c r="K9" s="10"/>
      <c r="L9" s="10"/>
      <c r="M9" s="10"/>
      <c r="N9" s="10"/>
      <c r="O9" s="10">
        <f t="shared" si="0"/>
        <v>2752</v>
      </c>
      <c r="P9" s="6">
        <v>49.98</v>
      </c>
      <c r="Q9" s="9"/>
      <c r="R9" s="9">
        <v>500</v>
      </c>
      <c r="S9" s="9"/>
      <c r="T9" s="10">
        <f t="shared" si="1"/>
        <v>2202.02</v>
      </c>
      <c r="U9" s="9"/>
      <c r="V9" s="9"/>
      <c r="W9" s="9" t="s">
        <v>118</v>
      </c>
      <c r="X9" s="9"/>
      <c r="Y9" s="9"/>
      <c r="Z9" s="10">
        <v>181.05</v>
      </c>
      <c r="AA9" s="10">
        <f t="shared" si="2"/>
        <v>372.02054794520552</v>
      </c>
      <c r="AB9" s="10">
        <f t="shared" si="3"/>
        <v>37.202054794520549</v>
      </c>
      <c r="AC9" s="10">
        <f t="shared" si="4"/>
        <v>409.22260273972609</v>
      </c>
    </row>
    <row r="10" spans="1:29" ht="15.75" x14ac:dyDescent="0.25">
      <c r="A10" s="9"/>
      <c r="B10" s="26">
        <v>5</v>
      </c>
      <c r="C10" s="3" t="s">
        <v>504</v>
      </c>
      <c r="D10" s="4" t="s">
        <v>287</v>
      </c>
      <c r="E10" s="4" t="s">
        <v>285</v>
      </c>
      <c r="F10" s="5" t="s">
        <v>83</v>
      </c>
      <c r="G10" s="5" t="s">
        <v>330</v>
      </c>
      <c r="H10" s="55" t="s">
        <v>33</v>
      </c>
      <c r="I10" s="6">
        <v>2752</v>
      </c>
      <c r="J10" s="9"/>
      <c r="K10" s="10"/>
      <c r="L10" s="10"/>
      <c r="M10" s="10"/>
      <c r="N10" s="10"/>
      <c r="O10" s="10">
        <f t="shared" si="0"/>
        <v>2752</v>
      </c>
      <c r="P10" s="6">
        <v>49.98</v>
      </c>
      <c r="Q10" s="9"/>
      <c r="R10" s="9"/>
      <c r="S10" s="9"/>
      <c r="T10" s="10">
        <f t="shared" si="1"/>
        <v>2702.02</v>
      </c>
      <c r="U10" s="9"/>
      <c r="V10" s="9"/>
      <c r="W10" s="9" t="s">
        <v>118</v>
      </c>
      <c r="X10" s="9"/>
      <c r="Y10" s="9"/>
      <c r="Z10" s="10">
        <f>I10*2/30.4</f>
        <v>181.05263157894737</v>
      </c>
      <c r="AA10" s="10">
        <f t="shared" si="2"/>
        <v>372.02595529920694</v>
      </c>
      <c r="AB10" s="10">
        <f t="shared" si="3"/>
        <v>37.202595529920693</v>
      </c>
      <c r="AC10" s="10">
        <f t="shared" si="4"/>
        <v>409.22855082912764</v>
      </c>
    </row>
    <row r="11" spans="1:29" ht="15.75" x14ac:dyDescent="0.25">
      <c r="A11" s="9"/>
      <c r="B11" s="26">
        <v>6</v>
      </c>
      <c r="C11" s="3" t="s">
        <v>504</v>
      </c>
      <c r="D11" s="4" t="s">
        <v>287</v>
      </c>
      <c r="E11" s="4" t="s">
        <v>285</v>
      </c>
      <c r="F11" s="5" t="s">
        <v>83</v>
      </c>
      <c r="G11" s="5" t="s">
        <v>331</v>
      </c>
      <c r="H11" s="55" t="s">
        <v>33</v>
      </c>
      <c r="I11" s="6">
        <v>2752</v>
      </c>
      <c r="J11" s="9"/>
      <c r="K11" s="10"/>
      <c r="L11" s="10"/>
      <c r="M11" s="10"/>
      <c r="N11" s="10"/>
      <c r="O11" s="10">
        <f t="shared" si="0"/>
        <v>2752</v>
      </c>
      <c r="P11" s="6">
        <v>49.98</v>
      </c>
      <c r="Q11" s="9"/>
      <c r="R11" s="9"/>
      <c r="S11" s="9"/>
      <c r="T11" s="10">
        <f t="shared" si="1"/>
        <v>2702.02</v>
      </c>
      <c r="U11" s="9"/>
      <c r="V11" s="9"/>
      <c r="W11" s="9" t="s">
        <v>118</v>
      </c>
      <c r="X11" s="9"/>
      <c r="Y11" s="9"/>
      <c r="Z11" s="10">
        <f>I11*2/30.4</f>
        <v>181.05263157894737</v>
      </c>
      <c r="AA11" s="10">
        <f t="shared" si="2"/>
        <v>372.02595529920694</v>
      </c>
      <c r="AB11" s="10">
        <f t="shared" si="3"/>
        <v>37.202595529920693</v>
      </c>
      <c r="AC11" s="10">
        <f t="shared" si="4"/>
        <v>409.22855082912764</v>
      </c>
    </row>
    <row r="12" spans="1:29" ht="15.75" x14ac:dyDescent="0.25">
      <c r="A12" s="9"/>
      <c r="B12" s="26">
        <v>7</v>
      </c>
      <c r="C12" s="3" t="s">
        <v>504</v>
      </c>
      <c r="D12" s="4" t="s">
        <v>287</v>
      </c>
      <c r="E12" s="4" t="s">
        <v>285</v>
      </c>
      <c r="F12" s="5" t="s">
        <v>83</v>
      </c>
      <c r="G12" s="5" t="s">
        <v>332</v>
      </c>
      <c r="H12" s="55" t="s">
        <v>33</v>
      </c>
      <c r="I12" s="6">
        <v>2752</v>
      </c>
      <c r="J12" s="9"/>
      <c r="K12" s="10"/>
      <c r="L12" s="10"/>
      <c r="M12" s="10"/>
      <c r="N12" s="10"/>
      <c r="O12" s="10">
        <f t="shared" si="0"/>
        <v>2752</v>
      </c>
      <c r="P12" s="6">
        <v>49.98</v>
      </c>
      <c r="Q12" s="9"/>
      <c r="R12" s="9"/>
      <c r="S12" s="9"/>
      <c r="T12" s="10">
        <f t="shared" si="1"/>
        <v>2702.02</v>
      </c>
      <c r="U12" s="9" t="s">
        <v>182</v>
      </c>
      <c r="V12" s="9"/>
      <c r="W12" s="9" t="s">
        <v>118</v>
      </c>
      <c r="X12" s="9"/>
      <c r="Y12" s="9"/>
      <c r="Z12" s="10">
        <f>I12*2/30.4</f>
        <v>181.05263157894737</v>
      </c>
      <c r="AA12" s="10">
        <f t="shared" si="2"/>
        <v>372.02595529920694</v>
      </c>
      <c r="AB12" s="10">
        <f t="shared" si="3"/>
        <v>37.202595529920693</v>
      </c>
      <c r="AC12" s="10">
        <f t="shared" si="4"/>
        <v>409.22855082912764</v>
      </c>
    </row>
    <row r="13" spans="1:29" ht="15.75" x14ac:dyDescent="0.25">
      <c r="A13" s="9"/>
      <c r="B13" s="26">
        <v>8</v>
      </c>
      <c r="C13" s="3" t="s">
        <v>504</v>
      </c>
      <c r="D13" s="4" t="s">
        <v>287</v>
      </c>
      <c r="E13" s="4" t="s">
        <v>285</v>
      </c>
      <c r="F13" s="5" t="s">
        <v>83</v>
      </c>
      <c r="G13" s="5" t="s">
        <v>333</v>
      </c>
      <c r="H13" s="55" t="s">
        <v>33</v>
      </c>
      <c r="I13" s="6">
        <v>2752</v>
      </c>
      <c r="J13" s="9"/>
      <c r="K13" s="10"/>
      <c r="L13" s="10"/>
      <c r="M13" s="10"/>
      <c r="N13" s="10"/>
      <c r="O13" s="10">
        <f t="shared" si="0"/>
        <v>2752</v>
      </c>
      <c r="P13" s="6">
        <v>49.98</v>
      </c>
      <c r="Q13" s="10"/>
      <c r="R13" s="10"/>
      <c r="S13" s="10"/>
      <c r="T13" s="10">
        <f t="shared" si="1"/>
        <v>2702.02</v>
      </c>
      <c r="U13" s="9"/>
      <c r="V13" s="9"/>
      <c r="W13" s="9" t="s">
        <v>118</v>
      </c>
      <c r="X13" s="9"/>
      <c r="Y13" s="9"/>
      <c r="Z13" s="10">
        <f>I13*2/30.4</f>
        <v>181.05263157894737</v>
      </c>
      <c r="AA13" s="10">
        <f t="shared" si="2"/>
        <v>372.02595529920694</v>
      </c>
      <c r="AB13" s="10">
        <f t="shared" si="3"/>
        <v>37.202595529920693</v>
      </c>
      <c r="AC13" s="10">
        <f t="shared" si="4"/>
        <v>409.22855082912764</v>
      </c>
    </row>
    <row r="14" spans="1:29" ht="15.75" x14ac:dyDescent="0.25">
      <c r="A14" s="9"/>
      <c r="B14" s="26">
        <v>9</v>
      </c>
      <c r="C14" s="4" t="s">
        <v>504</v>
      </c>
      <c r="D14" s="4" t="s">
        <v>287</v>
      </c>
      <c r="E14" s="4" t="s">
        <v>285</v>
      </c>
      <c r="F14" s="5" t="s">
        <v>83</v>
      </c>
      <c r="G14" s="5" t="s">
        <v>434</v>
      </c>
      <c r="H14" s="55" t="s">
        <v>33</v>
      </c>
      <c r="I14" s="6">
        <v>2752</v>
      </c>
      <c r="J14" s="9"/>
      <c r="K14" s="10"/>
      <c r="L14" s="10"/>
      <c r="M14" s="10"/>
      <c r="N14" s="10"/>
      <c r="O14" s="10">
        <f t="shared" si="0"/>
        <v>2752</v>
      </c>
      <c r="P14" s="6">
        <v>49.98</v>
      </c>
      <c r="Q14" s="10"/>
      <c r="R14" s="10"/>
      <c r="S14" s="10"/>
      <c r="T14" s="10">
        <f t="shared" si="1"/>
        <v>2702.02</v>
      </c>
      <c r="U14" s="9"/>
      <c r="V14" s="9"/>
      <c r="W14" s="9" t="s">
        <v>118</v>
      </c>
      <c r="X14" s="9"/>
      <c r="Y14" s="9"/>
      <c r="Z14" s="10">
        <v>181.05</v>
      </c>
      <c r="AA14" s="10">
        <f t="shared" si="2"/>
        <v>372.02054794520552</v>
      </c>
      <c r="AB14" s="10">
        <f t="shared" si="3"/>
        <v>37.202054794520549</v>
      </c>
      <c r="AC14" s="10">
        <f t="shared" si="4"/>
        <v>409.22260273972609</v>
      </c>
    </row>
    <row r="15" spans="1:29" s="2" customFormat="1" ht="15.75" x14ac:dyDescent="0.25">
      <c r="A15" s="9"/>
      <c r="B15" s="26">
        <v>10</v>
      </c>
      <c r="C15" s="3" t="s">
        <v>504</v>
      </c>
      <c r="D15" s="68" t="s">
        <v>287</v>
      </c>
      <c r="E15" s="9" t="s">
        <v>302</v>
      </c>
      <c r="F15" s="5" t="s">
        <v>83</v>
      </c>
      <c r="G15" s="5" t="s">
        <v>455</v>
      </c>
      <c r="H15" s="55" t="s">
        <v>33</v>
      </c>
      <c r="I15" s="6">
        <v>2752</v>
      </c>
      <c r="J15" s="3"/>
      <c r="K15" s="3"/>
      <c r="M15" s="9"/>
      <c r="N15" s="9"/>
      <c r="O15" s="56">
        <f t="shared" si="0"/>
        <v>2752</v>
      </c>
      <c r="P15" s="54">
        <v>49.98</v>
      </c>
      <c r="Q15" s="9"/>
      <c r="R15" s="9"/>
      <c r="S15" s="9"/>
      <c r="T15" s="10">
        <f t="shared" si="1"/>
        <v>2702.02</v>
      </c>
      <c r="U15" s="9"/>
      <c r="V15" s="9"/>
      <c r="W15" s="9" t="s">
        <v>118</v>
      </c>
      <c r="X15" s="9"/>
      <c r="Y15" s="9"/>
      <c r="Z15" s="10">
        <v>181.05</v>
      </c>
      <c r="AA15" s="10">
        <f t="shared" si="2"/>
        <v>372.02054794520552</v>
      </c>
      <c r="AB15" s="10">
        <f t="shared" si="3"/>
        <v>37.202054794520549</v>
      </c>
      <c r="AC15" s="10">
        <f t="shared" si="4"/>
        <v>409.22260273972609</v>
      </c>
    </row>
    <row r="16" spans="1:29" s="2" customFormat="1" ht="15.75" x14ac:dyDescent="0.25">
      <c r="A16" s="9"/>
      <c r="B16" s="26">
        <v>11</v>
      </c>
      <c r="C16" s="32" t="s">
        <v>504</v>
      </c>
      <c r="D16" s="68" t="s">
        <v>287</v>
      </c>
      <c r="E16" s="9" t="s">
        <v>302</v>
      </c>
      <c r="F16" s="5" t="s">
        <v>83</v>
      </c>
      <c r="G16" s="5" t="s">
        <v>434</v>
      </c>
      <c r="H16" s="55" t="s">
        <v>33</v>
      </c>
      <c r="I16" s="6">
        <v>2752</v>
      </c>
      <c r="J16" s="3"/>
      <c r="K16" s="3"/>
      <c r="M16" s="9"/>
      <c r="N16" s="9"/>
      <c r="O16" s="56">
        <f t="shared" si="0"/>
        <v>2752</v>
      </c>
      <c r="P16" s="54">
        <v>49.98</v>
      </c>
      <c r="Q16" s="9"/>
      <c r="R16" s="9"/>
      <c r="S16" s="9"/>
      <c r="T16" s="10">
        <f t="shared" si="1"/>
        <v>2702.02</v>
      </c>
      <c r="U16" s="9"/>
      <c r="V16" s="9"/>
      <c r="W16" s="9" t="s">
        <v>118</v>
      </c>
      <c r="X16" s="9"/>
      <c r="Y16" s="9"/>
      <c r="Z16" s="10">
        <v>181.05</v>
      </c>
      <c r="AA16" s="10">
        <f t="shared" si="2"/>
        <v>372.02054794520552</v>
      </c>
      <c r="AB16" s="10">
        <f t="shared" si="3"/>
        <v>37.202054794520549</v>
      </c>
      <c r="AC16" s="10">
        <f t="shared" si="4"/>
        <v>409.22260273972609</v>
      </c>
    </row>
    <row r="17" spans="1:30" s="2" customFormat="1" ht="15.75" x14ac:dyDescent="0.25">
      <c r="B17" s="64">
        <v>12</v>
      </c>
      <c r="C17" s="67" t="s">
        <v>504</v>
      </c>
      <c r="D17" s="4" t="s">
        <v>502</v>
      </c>
      <c r="E17" s="4" t="s">
        <v>302</v>
      </c>
      <c r="F17" s="5" t="s">
        <v>83</v>
      </c>
      <c r="G17" s="5" t="s">
        <v>407</v>
      </c>
      <c r="H17" s="55" t="s">
        <v>33</v>
      </c>
      <c r="I17" s="12">
        <v>3096</v>
      </c>
      <c r="J17" s="21"/>
      <c r="K17" s="10"/>
      <c r="O17" s="56">
        <f t="shared" si="0"/>
        <v>3096</v>
      </c>
      <c r="P17" s="21">
        <v>107.66</v>
      </c>
      <c r="T17" s="10">
        <f t="shared" si="1"/>
        <v>2988.34</v>
      </c>
      <c r="U17" s="9" t="s">
        <v>29</v>
      </c>
      <c r="W17" s="9" t="s">
        <v>30</v>
      </c>
      <c r="AA17" s="63"/>
      <c r="AB17" s="63"/>
      <c r="AC17" s="63"/>
      <c r="AD17" s="63"/>
    </row>
    <row r="18" spans="1:30" ht="15.75" x14ac:dyDescent="0.25">
      <c r="A18" s="9"/>
      <c r="B18" s="64">
        <v>13</v>
      </c>
      <c r="C18" s="3" t="s">
        <v>288</v>
      </c>
      <c r="D18" s="4" t="s">
        <v>68</v>
      </c>
      <c r="E18" s="4" t="s">
        <v>289</v>
      </c>
      <c r="F18" s="5" t="s">
        <v>83</v>
      </c>
      <c r="G18" s="5" t="s">
        <v>334</v>
      </c>
      <c r="H18" s="55" t="s">
        <v>28</v>
      </c>
      <c r="I18" s="7">
        <v>5159.5</v>
      </c>
      <c r="J18" s="9"/>
      <c r="K18" s="10"/>
      <c r="L18" s="10"/>
      <c r="M18" s="10"/>
      <c r="N18" s="10"/>
      <c r="O18" s="10">
        <f t="shared" si="0"/>
        <v>5159.5</v>
      </c>
      <c r="P18" s="6">
        <v>554.88</v>
      </c>
      <c r="Q18" s="10"/>
      <c r="R18" s="10"/>
      <c r="S18" s="10"/>
      <c r="T18" s="10">
        <f t="shared" si="1"/>
        <v>4604.62</v>
      </c>
      <c r="U18" s="9" t="s">
        <v>29</v>
      </c>
      <c r="V18" s="9"/>
      <c r="W18" s="9" t="s">
        <v>118</v>
      </c>
      <c r="X18" s="9"/>
      <c r="Y18" s="9"/>
      <c r="Z18" s="10">
        <f>I18*2/30.4</f>
        <v>339.44078947368422</v>
      </c>
      <c r="AA18" s="10">
        <f t="shared" si="2"/>
        <v>697.481074260995</v>
      </c>
      <c r="AB18" s="10">
        <f t="shared" si="3"/>
        <v>69.748107426099494</v>
      </c>
      <c r="AC18" s="10">
        <f t="shared" si="4"/>
        <v>767.22918168709452</v>
      </c>
    </row>
    <row r="19" spans="1:30" ht="15.75" x14ac:dyDescent="0.25">
      <c r="A19" s="9"/>
      <c r="B19" s="64">
        <v>14</v>
      </c>
      <c r="C19" s="3" t="s">
        <v>290</v>
      </c>
      <c r="D19" s="4" t="s">
        <v>291</v>
      </c>
      <c r="E19" s="4" t="s">
        <v>289</v>
      </c>
      <c r="F19" s="5" t="s">
        <v>83</v>
      </c>
      <c r="G19" s="5" t="s">
        <v>335</v>
      </c>
      <c r="H19" s="55" t="s">
        <v>79</v>
      </c>
      <c r="I19" s="7">
        <v>2866.5</v>
      </c>
      <c r="J19" s="9"/>
      <c r="K19" s="10"/>
      <c r="L19" s="10"/>
      <c r="M19" s="10"/>
      <c r="N19" s="10"/>
      <c r="O19" s="10">
        <f t="shared" si="0"/>
        <v>2866.5</v>
      </c>
      <c r="P19" s="6">
        <v>62.44</v>
      </c>
      <c r="Q19" s="10"/>
      <c r="R19" s="10"/>
      <c r="S19" s="10"/>
      <c r="T19" s="10">
        <f t="shared" si="1"/>
        <v>2804.06</v>
      </c>
      <c r="U19" s="9"/>
      <c r="V19" s="9"/>
      <c r="W19" s="9" t="s">
        <v>118</v>
      </c>
      <c r="X19" s="9"/>
      <c r="Y19" s="9"/>
      <c r="Z19" s="10">
        <f>I19*2/30.4</f>
        <v>188.58552631578948</v>
      </c>
      <c r="AA19" s="10">
        <f t="shared" si="2"/>
        <v>387.50450612833458</v>
      </c>
      <c r="AB19" s="10">
        <f t="shared" si="3"/>
        <v>38.750450612833454</v>
      </c>
      <c r="AC19" s="10">
        <f t="shared" si="4"/>
        <v>426.25495674116803</v>
      </c>
    </row>
    <row r="20" spans="1:30" ht="15.75" x14ac:dyDescent="0.25">
      <c r="A20" s="9"/>
      <c r="B20" s="64">
        <v>15</v>
      </c>
      <c r="C20" s="3" t="s">
        <v>292</v>
      </c>
      <c r="D20" s="4" t="s">
        <v>293</v>
      </c>
      <c r="E20" s="4" t="s">
        <v>289</v>
      </c>
      <c r="F20" s="5" t="s">
        <v>83</v>
      </c>
      <c r="G20" s="5" t="s">
        <v>336</v>
      </c>
      <c r="H20" s="55" t="s">
        <v>33</v>
      </c>
      <c r="I20" s="7">
        <v>2752</v>
      </c>
      <c r="J20" s="9"/>
      <c r="K20" s="10"/>
      <c r="L20" s="10"/>
      <c r="M20" s="10"/>
      <c r="N20" s="10"/>
      <c r="O20" s="10">
        <f t="shared" si="0"/>
        <v>2752</v>
      </c>
      <c r="P20" s="6">
        <v>49.98</v>
      </c>
      <c r="Q20" s="10">
        <v>1080.82</v>
      </c>
      <c r="R20" s="10"/>
      <c r="S20" s="10"/>
      <c r="T20" s="10">
        <f t="shared" si="1"/>
        <v>1621.2</v>
      </c>
      <c r="U20" s="9"/>
      <c r="V20" s="9"/>
      <c r="W20" s="9" t="s">
        <v>118</v>
      </c>
      <c r="X20" s="9"/>
      <c r="Y20" s="9"/>
      <c r="Z20" s="10">
        <f>I20*2/30.4</f>
        <v>181.05263157894737</v>
      </c>
      <c r="AA20" s="10">
        <f t="shared" si="2"/>
        <v>372.02595529920694</v>
      </c>
      <c r="AB20" s="10">
        <f t="shared" si="3"/>
        <v>37.202595529920693</v>
      </c>
      <c r="AC20" s="10">
        <f t="shared" si="4"/>
        <v>409.22855082912764</v>
      </c>
    </row>
    <row r="21" spans="1:30" ht="15.75" x14ac:dyDescent="0.25">
      <c r="A21" s="9"/>
      <c r="B21" s="64">
        <v>16</v>
      </c>
      <c r="C21" s="3" t="s">
        <v>294</v>
      </c>
      <c r="D21" s="4" t="s">
        <v>293</v>
      </c>
      <c r="E21" s="4" t="s">
        <v>289</v>
      </c>
      <c r="F21" s="5" t="s">
        <v>83</v>
      </c>
      <c r="G21" s="5" t="s">
        <v>337</v>
      </c>
      <c r="H21" s="55" t="s">
        <v>33</v>
      </c>
      <c r="I21" s="7">
        <v>2752</v>
      </c>
      <c r="J21" s="9"/>
      <c r="K21" s="10"/>
      <c r="L21" s="10"/>
      <c r="M21" s="10"/>
      <c r="N21" s="10"/>
      <c r="O21" s="10">
        <f t="shared" si="0"/>
        <v>2752</v>
      </c>
      <c r="P21" s="6">
        <v>49.98</v>
      </c>
      <c r="Q21" s="10"/>
      <c r="R21" s="10"/>
      <c r="S21" s="10"/>
      <c r="T21" s="10">
        <f t="shared" si="1"/>
        <v>2702.02</v>
      </c>
      <c r="U21" s="9"/>
      <c r="V21" s="9"/>
      <c r="W21" s="9" t="s">
        <v>118</v>
      </c>
      <c r="X21" s="9"/>
      <c r="Y21" s="9"/>
      <c r="Z21" s="10">
        <f>I21*2/30.4</f>
        <v>181.05263157894737</v>
      </c>
      <c r="AA21" s="10">
        <f t="shared" si="2"/>
        <v>372.02595529920694</v>
      </c>
      <c r="AB21" s="10">
        <f t="shared" si="3"/>
        <v>37.202595529920693</v>
      </c>
      <c r="AC21" s="10">
        <f t="shared" si="4"/>
        <v>409.22855082912764</v>
      </c>
    </row>
    <row r="22" spans="1:30" ht="15.75" x14ac:dyDescent="0.25">
      <c r="A22" s="9"/>
      <c r="B22" s="64">
        <v>17</v>
      </c>
      <c r="C22" s="3" t="s">
        <v>295</v>
      </c>
      <c r="D22" s="4" t="s">
        <v>293</v>
      </c>
      <c r="E22" s="4" t="s">
        <v>289</v>
      </c>
      <c r="F22" s="5" t="s">
        <v>83</v>
      </c>
      <c r="G22" s="5" t="s">
        <v>338</v>
      </c>
      <c r="H22" s="55" t="s">
        <v>33</v>
      </c>
      <c r="I22" s="7">
        <v>2752</v>
      </c>
      <c r="J22" s="9"/>
      <c r="K22" s="10"/>
      <c r="L22" s="10"/>
      <c r="M22" s="10"/>
      <c r="N22" s="10"/>
      <c r="O22" s="10">
        <f t="shared" si="0"/>
        <v>2752</v>
      </c>
      <c r="P22" s="6">
        <v>49.98</v>
      </c>
      <c r="Q22" s="10"/>
      <c r="R22" s="10"/>
      <c r="S22" s="10"/>
      <c r="T22" s="10">
        <f t="shared" si="1"/>
        <v>2702.02</v>
      </c>
      <c r="U22" s="9"/>
      <c r="V22" s="9"/>
      <c r="W22" s="9" t="s">
        <v>118</v>
      </c>
      <c r="X22" s="9"/>
      <c r="Y22" s="9"/>
      <c r="Z22" s="10">
        <f>I22*2/30.4</f>
        <v>181.05263157894737</v>
      </c>
      <c r="AA22" s="10">
        <f t="shared" si="2"/>
        <v>372.02595529920694</v>
      </c>
      <c r="AB22" s="10">
        <f t="shared" si="3"/>
        <v>37.202595529920693</v>
      </c>
      <c r="AC22" s="10">
        <f t="shared" si="4"/>
        <v>409.22855082912764</v>
      </c>
    </row>
    <row r="23" spans="1:30" ht="15.75" x14ac:dyDescent="0.25">
      <c r="A23" s="9"/>
      <c r="B23" s="64">
        <v>18</v>
      </c>
      <c r="C23" s="4" t="s">
        <v>296</v>
      </c>
      <c r="D23" s="4" t="s">
        <v>293</v>
      </c>
      <c r="E23" s="4" t="s">
        <v>289</v>
      </c>
      <c r="F23" s="5" t="s">
        <v>83</v>
      </c>
      <c r="G23" s="5" t="s">
        <v>339</v>
      </c>
      <c r="H23" s="55" t="s">
        <v>33</v>
      </c>
      <c r="I23" s="7">
        <v>2752</v>
      </c>
      <c r="J23" s="9"/>
      <c r="K23" s="10"/>
      <c r="L23" s="10"/>
      <c r="M23" s="10"/>
      <c r="N23" s="10"/>
      <c r="O23" s="10">
        <f t="shared" si="0"/>
        <v>2752</v>
      </c>
      <c r="P23" s="6">
        <v>49.98</v>
      </c>
      <c r="Q23" s="10"/>
      <c r="R23" s="10"/>
      <c r="S23" s="10"/>
      <c r="T23" s="10">
        <f t="shared" si="1"/>
        <v>2702.02</v>
      </c>
      <c r="U23" s="9"/>
      <c r="V23" s="9"/>
      <c r="W23" s="9" t="s">
        <v>118</v>
      </c>
      <c r="X23" s="9"/>
      <c r="Y23" s="9"/>
      <c r="Z23" s="10">
        <f>I23*2/30.4</f>
        <v>181.05263157894737</v>
      </c>
      <c r="AA23" s="10">
        <f t="shared" si="2"/>
        <v>372.02595529920694</v>
      </c>
      <c r="AB23" s="10">
        <f t="shared" si="3"/>
        <v>37.202595529920693</v>
      </c>
      <c r="AC23" s="10">
        <f t="shared" si="4"/>
        <v>409.22855082912764</v>
      </c>
    </row>
    <row r="24" spans="1:30" ht="15.75" x14ac:dyDescent="0.25">
      <c r="A24" s="9"/>
      <c r="B24" s="64">
        <v>19</v>
      </c>
      <c r="C24" s="4" t="s">
        <v>297</v>
      </c>
      <c r="D24" s="4" t="s">
        <v>293</v>
      </c>
      <c r="E24" s="4" t="s">
        <v>289</v>
      </c>
      <c r="F24" s="5" t="s">
        <v>83</v>
      </c>
      <c r="G24" s="5" t="s">
        <v>340</v>
      </c>
      <c r="H24" s="55" t="s">
        <v>33</v>
      </c>
      <c r="I24" s="7">
        <v>2752</v>
      </c>
      <c r="J24" s="9"/>
      <c r="K24" s="10"/>
      <c r="L24" s="10"/>
      <c r="M24" s="10"/>
      <c r="N24" s="10"/>
      <c r="O24" s="10">
        <f t="shared" si="0"/>
        <v>2752</v>
      </c>
      <c r="P24" s="6">
        <v>49.98</v>
      </c>
      <c r="Q24" s="9"/>
      <c r="R24" s="9"/>
      <c r="S24" s="9"/>
      <c r="T24" s="10">
        <f t="shared" si="1"/>
        <v>2702.02</v>
      </c>
      <c r="U24" s="9"/>
      <c r="V24" s="9"/>
      <c r="W24" s="9" t="s">
        <v>118</v>
      </c>
      <c r="X24" s="9"/>
      <c r="Y24" s="9"/>
      <c r="Z24" s="10">
        <f>I24*2/30.4</f>
        <v>181.05263157894737</v>
      </c>
      <c r="AA24" s="10">
        <f t="shared" si="2"/>
        <v>372.02595529920694</v>
      </c>
      <c r="AB24" s="10">
        <f t="shared" si="3"/>
        <v>37.202595529920693</v>
      </c>
      <c r="AC24" s="10">
        <f t="shared" si="4"/>
        <v>409.22855082912764</v>
      </c>
    </row>
    <row r="25" spans="1:30" ht="15.75" x14ac:dyDescent="0.25">
      <c r="A25" s="9"/>
      <c r="B25" s="9"/>
      <c r="C25" s="30" t="s">
        <v>298</v>
      </c>
      <c r="D25" s="9"/>
      <c r="E25" s="9"/>
      <c r="F25" s="9"/>
      <c r="G25" s="9"/>
      <c r="H25" s="9"/>
      <c r="I25" s="31">
        <f>SUM(I6:I24)</f>
        <v>55250.400000000001</v>
      </c>
      <c r="J25" s="31">
        <f t="shared" ref="J25:S25" si="5">SUM(J6:J24)</f>
        <v>0</v>
      </c>
      <c r="K25" s="31">
        <f t="shared" si="5"/>
        <v>0</v>
      </c>
      <c r="L25" s="31">
        <f t="shared" si="5"/>
        <v>0</v>
      </c>
      <c r="M25" s="31">
        <f t="shared" si="5"/>
        <v>0</v>
      </c>
      <c r="N25" s="31">
        <f t="shared" si="5"/>
        <v>0</v>
      </c>
      <c r="O25" s="31">
        <f>SUM(O6:O24)</f>
        <v>55250.400000000001</v>
      </c>
      <c r="P25" s="31">
        <f>SUM(P6:P24)</f>
        <v>1608.4100000000003</v>
      </c>
      <c r="Q25" s="31">
        <f t="shared" si="5"/>
        <v>1080.82</v>
      </c>
      <c r="R25" s="31">
        <f t="shared" si="5"/>
        <v>500</v>
      </c>
      <c r="S25" s="31">
        <f t="shared" si="5"/>
        <v>0</v>
      </c>
      <c r="T25" s="31">
        <f>SUM(T6:T24)</f>
        <v>52061.169999999984</v>
      </c>
      <c r="U25" s="9"/>
      <c r="V25" s="9"/>
      <c r="W25" s="9"/>
      <c r="X25" s="9"/>
      <c r="Y25" s="9"/>
      <c r="Z25" s="9"/>
      <c r="AA25" s="9"/>
      <c r="AB25" s="9"/>
      <c r="AC25" s="31">
        <f>SUM(AC6:AC24)</f>
        <v>7809.2911860129798</v>
      </c>
    </row>
    <row r="26" spans="1:30" ht="15.75" x14ac:dyDescent="0.25">
      <c r="A26" s="9"/>
      <c r="B26" s="9"/>
      <c r="C26" s="30"/>
      <c r="D26" s="9"/>
      <c r="E26" s="9"/>
      <c r="F26" s="9"/>
      <c r="G26" s="9"/>
      <c r="H26" s="9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9"/>
      <c r="V26" s="9"/>
      <c r="W26" s="9"/>
      <c r="X26" s="9"/>
      <c r="Y26" s="9"/>
      <c r="Z26" s="9"/>
      <c r="AA26" s="9"/>
      <c r="AB26" s="9"/>
      <c r="AC26" s="9"/>
    </row>
    <row r="27" spans="1:30" ht="15.75" x14ac:dyDescent="0.25">
      <c r="A27" s="9"/>
      <c r="B27" s="9"/>
      <c r="C27" s="30"/>
      <c r="D27" s="9"/>
      <c r="E27" s="9"/>
      <c r="F27" s="9"/>
      <c r="G27" s="9"/>
      <c r="H27" s="9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9"/>
      <c r="V27" s="9"/>
      <c r="W27" s="9"/>
      <c r="X27" s="9"/>
      <c r="Y27" s="9"/>
      <c r="Z27" s="9"/>
      <c r="AA27" s="9"/>
      <c r="AB27" s="9"/>
      <c r="AC27" s="9"/>
    </row>
    <row r="28" spans="1:30" ht="15.75" x14ac:dyDescent="0.25">
      <c r="A28" s="9"/>
      <c r="B28" s="9"/>
      <c r="C28" s="30"/>
      <c r="D28" s="9"/>
      <c r="E28" s="9"/>
      <c r="F28" s="9"/>
      <c r="G28" s="9"/>
      <c r="H28" s="9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9"/>
      <c r="V28" s="9"/>
      <c r="W28" s="9"/>
      <c r="X28" s="9"/>
      <c r="Y28" s="9"/>
      <c r="Z28" s="9"/>
      <c r="AA28" s="9"/>
      <c r="AB28" s="9"/>
      <c r="AC28" s="9"/>
    </row>
    <row r="29" spans="1:30" ht="15.75" x14ac:dyDescent="0.25">
      <c r="A29" s="9"/>
      <c r="B29" s="9"/>
      <c r="C29" s="30"/>
      <c r="D29" s="9"/>
      <c r="E29" s="9"/>
      <c r="F29" s="9"/>
      <c r="G29" s="9"/>
      <c r="H29" s="9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9"/>
      <c r="V29" s="9"/>
      <c r="W29" s="9"/>
      <c r="X29" s="9"/>
      <c r="Y29" s="9"/>
      <c r="Z29" s="9"/>
      <c r="AA29" s="9"/>
      <c r="AB29" s="9"/>
      <c r="AC29" s="9"/>
    </row>
    <row r="30" spans="1:30" ht="15.75" x14ac:dyDescent="0.25">
      <c r="A30" s="9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</row>
    <row r="31" spans="1:30" ht="15.75" x14ac:dyDescent="0.25">
      <c r="A31" s="9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</row>
    <row r="32" spans="1:30" ht="15.75" x14ac:dyDescent="0.25">
      <c r="A32" s="9"/>
      <c r="B32" s="9"/>
      <c r="C32" s="9"/>
      <c r="D32" s="72" t="s">
        <v>225</v>
      </c>
      <c r="E32" s="72"/>
      <c r="F32" s="9"/>
      <c r="G32" s="9"/>
      <c r="H32" s="72" t="s">
        <v>226</v>
      </c>
      <c r="I32" s="72"/>
      <c r="J32" s="72"/>
      <c r="K32" s="72"/>
      <c r="L32" s="9"/>
      <c r="M32" s="9"/>
      <c r="N32" s="9"/>
      <c r="O32" s="72" t="s">
        <v>227</v>
      </c>
      <c r="P32" s="72"/>
      <c r="Q32" s="72"/>
      <c r="R32" s="72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</row>
    <row r="33" spans="1:29" ht="15.75" x14ac:dyDescent="0.25">
      <c r="A33" s="9"/>
      <c r="B33" s="9"/>
      <c r="C33" s="9"/>
      <c r="D33" s="72" t="s">
        <v>25</v>
      </c>
      <c r="E33" s="72"/>
      <c r="F33" s="9"/>
      <c r="G33" s="9"/>
      <c r="H33" s="72" t="s">
        <v>94</v>
      </c>
      <c r="I33" s="72"/>
      <c r="J33" s="72"/>
      <c r="K33" s="72"/>
      <c r="L33" s="9"/>
      <c r="M33" s="9"/>
      <c r="N33" s="9"/>
      <c r="O33" s="72" t="s">
        <v>42</v>
      </c>
      <c r="P33" s="72"/>
      <c r="Q33" s="72"/>
      <c r="R33" s="72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</row>
    <row r="34" spans="1:29" ht="15.75" x14ac:dyDescent="0.25">
      <c r="A34" s="9"/>
      <c r="B34" s="9"/>
      <c r="C34" s="9"/>
      <c r="D34" s="1"/>
      <c r="E34" s="1"/>
      <c r="F34" s="9"/>
      <c r="G34" s="9"/>
      <c r="H34" s="1"/>
      <c r="I34" s="1"/>
      <c r="J34" s="1"/>
      <c r="K34" s="1"/>
      <c r="L34" s="9"/>
      <c r="M34" s="9"/>
      <c r="N34" s="9"/>
      <c r="O34" s="1"/>
      <c r="P34" s="1"/>
      <c r="Q34" s="1"/>
      <c r="R34" s="1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</row>
    <row r="35" spans="1:29" ht="15.75" x14ac:dyDescent="0.25">
      <c r="A35" s="9"/>
      <c r="B35" s="9"/>
      <c r="C35" s="9"/>
      <c r="D35" s="1"/>
      <c r="E35" s="1"/>
      <c r="F35" s="9"/>
      <c r="G35" s="9"/>
      <c r="H35" s="1"/>
      <c r="I35" s="1"/>
      <c r="J35" s="1"/>
      <c r="K35" s="1"/>
      <c r="L35" s="9"/>
      <c r="M35" s="9"/>
      <c r="N35" s="9"/>
      <c r="O35" s="1"/>
      <c r="P35" s="1"/>
      <c r="Q35" s="1"/>
      <c r="R35" s="1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</row>
    <row r="36" spans="1:29" ht="15.75" x14ac:dyDescent="0.25">
      <c r="A36" s="9"/>
      <c r="B36" s="9"/>
      <c r="C36" s="9"/>
      <c r="D36" s="1"/>
      <c r="E36" s="1"/>
      <c r="F36" s="9"/>
      <c r="G36" s="9"/>
      <c r="H36" s="1"/>
      <c r="I36" s="1"/>
      <c r="J36" s="1"/>
      <c r="K36" s="1"/>
      <c r="L36" s="9"/>
      <c r="M36" s="9"/>
      <c r="N36" s="9"/>
      <c r="O36" s="1"/>
      <c r="P36" s="1"/>
      <c r="Q36" s="1"/>
      <c r="R36" s="1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</row>
    <row r="37" spans="1:29" ht="15.75" x14ac:dyDescent="0.25">
      <c r="A37" s="9"/>
      <c r="B37" s="73" t="s">
        <v>0</v>
      </c>
      <c r="C37" s="73"/>
      <c r="D37" s="73"/>
      <c r="E37" s="73"/>
      <c r="F37" s="73"/>
      <c r="G37" s="73"/>
      <c r="H37" s="73"/>
      <c r="I37" s="73"/>
      <c r="J37" s="73"/>
      <c r="K37" s="73"/>
      <c r="L37" s="73"/>
      <c r="M37" s="73"/>
      <c r="N37" s="73"/>
      <c r="O37" s="73"/>
      <c r="P37" s="73"/>
      <c r="Q37" s="73"/>
      <c r="R37" s="73"/>
      <c r="S37" s="73"/>
      <c r="T37" s="73"/>
      <c r="U37" s="9"/>
      <c r="V37" s="9"/>
      <c r="W37" s="9"/>
      <c r="X37" s="9"/>
      <c r="Y37" s="9"/>
      <c r="Z37" s="9"/>
      <c r="AA37" s="9"/>
      <c r="AB37" s="9"/>
      <c r="AC37" s="9"/>
    </row>
    <row r="38" spans="1:29" ht="15.75" x14ac:dyDescent="0.25">
      <c r="A38" s="9"/>
      <c r="B38" s="73" t="s">
        <v>480</v>
      </c>
      <c r="C38" s="73"/>
      <c r="D38" s="73"/>
      <c r="E38" s="73"/>
      <c r="F38" s="73"/>
      <c r="G38" s="73"/>
      <c r="H38" s="73"/>
      <c r="I38" s="73"/>
      <c r="J38" s="73"/>
      <c r="K38" s="73"/>
      <c r="L38" s="73"/>
      <c r="M38" s="73"/>
      <c r="N38" s="73"/>
      <c r="O38" s="73"/>
      <c r="P38" s="73"/>
      <c r="Q38" s="73"/>
      <c r="R38" s="73"/>
      <c r="S38" s="73"/>
      <c r="T38" s="73"/>
      <c r="U38" s="9"/>
      <c r="V38" s="9"/>
      <c r="W38" s="9"/>
      <c r="X38" s="9"/>
      <c r="Y38" s="9"/>
      <c r="Z38" s="9"/>
      <c r="AA38" s="9"/>
      <c r="AB38" s="9"/>
      <c r="AC38" s="9"/>
    </row>
    <row r="39" spans="1:29" ht="15.75" x14ac:dyDescent="0.25">
      <c r="A39" s="9"/>
      <c r="B39" s="73" t="s">
        <v>299</v>
      </c>
      <c r="C39" s="73"/>
      <c r="D39" s="73"/>
      <c r="E39" s="73"/>
      <c r="F39" s="73"/>
      <c r="G39" s="73"/>
      <c r="H39" s="73"/>
      <c r="I39" s="73"/>
      <c r="J39" s="73"/>
      <c r="K39" s="73"/>
      <c r="L39" s="73"/>
      <c r="M39" s="73"/>
      <c r="N39" s="73"/>
      <c r="O39" s="73"/>
      <c r="P39" s="73"/>
      <c r="Q39" s="73"/>
      <c r="R39" s="73"/>
      <c r="S39" s="73"/>
      <c r="T39" s="73"/>
      <c r="U39" s="9"/>
      <c r="V39" s="9"/>
      <c r="W39" s="9"/>
      <c r="X39" s="9"/>
      <c r="Y39" s="9"/>
      <c r="Z39" s="9"/>
      <c r="AA39" s="9"/>
      <c r="AB39" s="9"/>
      <c r="AC39" s="9"/>
    </row>
    <row r="40" spans="1:29" ht="15.75" x14ac:dyDescent="0.25">
      <c r="A40" s="9"/>
      <c r="B40" s="9"/>
      <c r="C40" s="9"/>
      <c r="D40" s="1"/>
      <c r="E40" s="1"/>
      <c r="F40" s="9"/>
      <c r="G40" s="9"/>
      <c r="H40" s="1"/>
      <c r="I40" s="1"/>
      <c r="J40" s="1"/>
      <c r="K40" s="1"/>
      <c r="L40" s="9"/>
      <c r="M40" s="9"/>
      <c r="N40" s="9"/>
      <c r="O40" s="1"/>
      <c r="P40" s="1"/>
      <c r="Q40" s="1"/>
      <c r="R40" s="1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</row>
    <row r="41" spans="1:29" ht="15.75" x14ac:dyDescent="0.25">
      <c r="A41" s="9"/>
      <c r="B41" s="34" t="s">
        <v>229</v>
      </c>
      <c r="C41" s="34" t="s">
        <v>2</v>
      </c>
      <c r="D41" s="27" t="s">
        <v>3</v>
      </c>
      <c r="E41" s="27" t="s">
        <v>4</v>
      </c>
      <c r="F41" s="26" t="s">
        <v>5</v>
      </c>
      <c r="G41" s="26" t="s">
        <v>6</v>
      </c>
      <c r="H41" s="26" t="s">
        <v>7</v>
      </c>
      <c r="I41" s="28" t="s">
        <v>8</v>
      </c>
      <c r="J41" s="28" t="s">
        <v>9</v>
      </c>
      <c r="K41" s="28" t="s">
        <v>10</v>
      </c>
      <c r="L41" s="27" t="s">
        <v>11</v>
      </c>
      <c r="M41" s="27" t="s">
        <v>12</v>
      </c>
      <c r="N41" s="26" t="s">
        <v>13</v>
      </c>
      <c r="O41" s="26" t="s">
        <v>14</v>
      </c>
      <c r="P41" s="26" t="s">
        <v>15</v>
      </c>
      <c r="Q41" s="26" t="s">
        <v>16</v>
      </c>
      <c r="R41" s="26" t="s">
        <v>17</v>
      </c>
      <c r="S41" s="26" t="s">
        <v>18</v>
      </c>
      <c r="T41" s="29" t="s">
        <v>19</v>
      </c>
      <c r="U41" s="9" t="s">
        <v>284</v>
      </c>
      <c r="V41" s="9"/>
      <c r="W41" s="9" t="s">
        <v>300</v>
      </c>
      <c r="X41" s="9" t="s">
        <v>301</v>
      </c>
      <c r="Y41" s="9"/>
      <c r="Z41" s="9"/>
      <c r="AA41" s="9"/>
      <c r="AB41" s="9"/>
      <c r="AC41" s="9"/>
    </row>
    <row r="42" spans="1:29" ht="15.75" x14ac:dyDescent="0.25">
      <c r="A42" s="9"/>
      <c r="B42" s="34"/>
      <c r="C42" s="34"/>
      <c r="D42" s="27"/>
      <c r="E42" s="27"/>
      <c r="F42" s="26"/>
      <c r="G42" s="26"/>
      <c r="H42" s="26"/>
      <c r="I42" s="28"/>
      <c r="J42" s="28"/>
      <c r="K42" s="28"/>
      <c r="L42" s="27"/>
      <c r="M42" s="27"/>
      <c r="N42" s="26"/>
      <c r="O42" s="26"/>
      <c r="P42" s="26"/>
      <c r="Q42" s="26"/>
      <c r="R42" s="26"/>
      <c r="S42" s="26"/>
      <c r="T42" s="29"/>
      <c r="U42" s="9"/>
      <c r="V42" s="9"/>
      <c r="W42" s="9"/>
      <c r="X42" s="9"/>
      <c r="Y42" s="9"/>
      <c r="Z42" s="9"/>
      <c r="AA42" s="9"/>
      <c r="AB42" s="9"/>
      <c r="AC42" s="9"/>
    </row>
    <row r="43" spans="1:29" ht="15.75" x14ac:dyDescent="0.25">
      <c r="A43" s="9"/>
      <c r="B43" s="9">
        <v>1</v>
      </c>
      <c r="C43" s="15" t="s">
        <v>505</v>
      </c>
      <c r="D43" s="54" t="s">
        <v>481</v>
      </c>
      <c r="E43" s="9" t="s">
        <v>302</v>
      </c>
      <c r="F43" s="2" t="s">
        <v>303</v>
      </c>
      <c r="G43" s="2"/>
      <c r="H43" s="55" t="s">
        <v>33</v>
      </c>
      <c r="I43" s="54">
        <v>2752</v>
      </c>
      <c r="J43" s="3"/>
      <c r="K43" s="3"/>
      <c r="L43" s="2"/>
      <c r="M43" s="9"/>
      <c r="N43" s="9"/>
      <c r="O43" s="56">
        <f t="shared" ref="O43:O64" si="6">I43+J43+K43+L43+M43+N43</f>
        <v>2752</v>
      </c>
      <c r="P43" s="54">
        <v>49.98</v>
      </c>
      <c r="Q43" s="1"/>
      <c r="R43" s="1"/>
      <c r="S43" s="9"/>
      <c r="T43" s="57">
        <f>O43-P43-Q43-R43-S43</f>
        <v>2702.02</v>
      </c>
      <c r="U43" s="1"/>
      <c r="V43" s="9"/>
      <c r="W43" s="9" t="s">
        <v>30</v>
      </c>
      <c r="X43" s="9"/>
      <c r="Y43" s="9"/>
      <c r="Z43" s="9"/>
      <c r="AA43" s="9"/>
      <c r="AB43" s="9"/>
      <c r="AC43" s="9"/>
    </row>
    <row r="44" spans="1:29" ht="15.75" x14ac:dyDescent="0.25">
      <c r="A44" s="9"/>
      <c r="B44" s="9">
        <v>2</v>
      </c>
      <c r="C44" s="3" t="s">
        <v>505</v>
      </c>
      <c r="D44" s="54" t="s">
        <v>481</v>
      </c>
      <c r="E44" s="9" t="s">
        <v>302</v>
      </c>
      <c r="F44" s="2" t="s">
        <v>303</v>
      </c>
      <c r="G44" s="2"/>
      <c r="H44" s="55" t="s">
        <v>33</v>
      </c>
      <c r="I44" s="54">
        <v>2752</v>
      </c>
      <c r="J44" s="3"/>
      <c r="K44" s="3"/>
      <c r="L44" s="2"/>
      <c r="M44" s="9"/>
      <c r="N44" s="9"/>
      <c r="O44" s="56">
        <f t="shared" si="6"/>
        <v>2752</v>
      </c>
      <c r="P44" s="54">
        <v>49.98</v>
      </c>
      <c r="Q44" s="9"/>
      <c r="R44" s="9"/>
      <c r="S44" s="9"/>
      <c r="T44" s="57">
        <f t="shared" ref="T44:T64" si="7">O44-P44-Q44-R44-S44</f>
        <v>2702.02</v>
      </c>
      <c r="U44" s="9"/>
      <c r="V44" s="9"/>
      <c r="W44" s="9" t="s">
        <v>30</v>
      </c>
      <c r="X44" s="9"/>
      <c r="Y44" s="9"/>
      <c r="Z44" s="9"/>
      <c r="AA44" s="9"/>
      <c r="AB44" s="9"/>
      <c r="AC44" s="9"/>
    </row>
    <row r="45" spans="1:29" ht="15.75" x14ac:dyDescent="0.25">
      <c r="A45" s="9"/>
      <c r="B45" s="9">
        <v>3</v>
      </c>
      <c r="C45" s="3" t="s">
        <v>505</v>
      </c>
      <c r="D45" s="54" t="s">
        <v>481</v>
      </c>
      <c r="E45" s="9" t="s">
        <v>302</v>
      </c>
      <c r="F45" s="2" t="s">
        <v>303</v>
      </c>
      <c r="G45" s="2"/>
      <c r="H45" s="55" t="s">
        <v>33</v>
      </c>
      <c r="I45" s="54">
        <v>2752</v>
      </c>
      <c r="J45" s="3"/>
      <c r="K45" s="3"/>
      <c r="L45" s="2"/>
      <c r="M45" s="9"/>
      <c r="N45" s="9"/>
      <c r="O45" s="56">
        <f t="shared" si="6"/>
        <v>2752</v>
      </c>
      <c r="P45" s="54">
        <v>49.98</v>
      </c>
      <c r="Q45" s="10"/>
      <c r="R45" s="10"/>
      <c r="S45" s="9"/>
      <c r="T45" s="57">
        <f t="shared" si="7"/>
        <v>2702.02</v>
      </c>
      <c r="U45" s="9"/>
      <c r="V45" s="9"/>
      <c r="W45" s="9" t="s">
        <v>30</v>
      </c>
      <c r="X45" s="9"/>
      <c r="Y45" s="9"/>
      <c r="Z45" s="9"/>
      <c r="AA45" s="9"/>
      <c r="AB45" s="9"/>
      <c r="AC45" s="9"/>
    </row>
    <row r="46" spans="1:29" ht="15.75" x14ac:dyDescent="0.25">
      <c r="A46" s="9"/>
      <c r="B46" s="9">
        <v>4</v>
      </c>
      <c r="C46" s="3" t="s">
        <v>505</v>
      </c>
      <c r="D46" s="54" t="s">
        <v>481</v>
      </c>
      <c r="E46" s="9" t="s">
        <v>302</v>
      </c>
      <c r="F46" s="2" t="s">
        <v>303</v>
      </c>
      <c r="G46" s="2"/>
      <c r="H46" s="55" t="s">
        <v>33</v>
      </c>
      <c r="I46" s="54">
        <v>2752</v>
      </c>
      <c r="J46" s="3"/>
      <c r="K46" s="3"/>
      <c r="L46" s="2"/>
      <c r="M46" s="9"/>
      <c r="N46" s="9"/>
      <c r="O46" s="56">
        <f t="shared" si="6"/>
        <v>2752</v>
      </c>
      <c r="P46" s="54">
        <v>49.98</v>
      </c>
      <c r="Q46" s="9"/>
      <c r="R46" s="9"/>
      <c r="S46" s="9"/>
      <c r="T46" s="57">
        <f t="shared" si="7"/>
        <v>2702.02</v>
      </c>
      <c r="U46" s="9"/>
      <c r="V46" s="9"/>
      <c r="W46" s="9" t="s">
        <v>30</v>
      </c>
      <c r="X46" s="9"/>
      <c r="Y46" s="9"/>
      <c r="Z46" s="9"/>
      <c r="AA46" s="9"/>
      <c r="AB46" s="9"/>
      <c r="AC46" s="9"/>
    </row>
    <row r="47" spans="1:29" ht="15.75" x14ac:dyDescent="0.25">
      <c r="A47" s="9"/>
      <c r="B47" s="9">
        <v>5</v>
      </c>
      <c r="C47" s="3" t="s">
        <v>505</v>
      </c>
      <c r="D47" s="54" t="s">
        <v>481</v>
      </c>
      <c r="E47" s="9" t="s">
        <v>302</v>
      </c>
      <c r="F47" s="2" t="s">
        <v>303</v>
      </c>
      <c r="G47" s="2"/>
      <c r="H47" s="55" t="s">
        <v>33</v>
      </c>
      <c r="I47" s="54">
        <v>2752</v>
      </c>
      <c r="J47" s="3"/>
      <c r="K47" s="3"/>
      <c r="L47" s="2"/>
      <c r="M47" s="9"/>
      <c r="N47" s="9"/>
      <c r="O47" s="56">
        <f t="shared" si="6"/>
        <v>2752</v>
      </c>
      <c r="P47" s="54">
        <v>49.98</v>
      </c>
      <c r="Q47" s="9"/>
      <c r="R47" s="9"/>
      <c r="S47" s="9"/>
      <c r="T47" s="57">
        <f t="shared" si="7"/>
        <v>2702.02</v>
      </c>
      <c r="U47" s="9"/>
      <c r="V47" s="9"/>
      <c r="W47" s="9" t="s">
        <v>30</v>
      </c>
      <c r="X47" s="9"/>
      <c r="Y47" s="9"/>
      <c r="Z47" s="9"/>
      <c r="AA47" s="9"/>
      <c r="AB47" s="9"/>
      <c r="AC47" s="9"/>
    </row>
    <row r="48" spans="1:29" ht="15.75" x14ac:dyDescent="0.25">
      <c r="A48" s="9"/>
      <c r="B48" s="9">
        <v>6</v>
      </c>
      <c r="C48" s="3" t="s">
        <v>505</v>
      </c>
      <c r="D48" s="54" t="s">
        <v>481</v>
      </c>
      <c r="E48" s="9" t="s">
        <v>302</v>
      </c>
      <c r="F48" s="2" t="s">
        <v>303</v>
      </c>
      <c r="G48" s="2"/>
      <c r="H48" s="55" t="s">
        <v>33</v>
      </c>
      <c r="I48" s="54">
        <v>2752</v>
      </c>
      <c r="J48" s="3"/>
      <c r="K48" s="3"/>
      <c r="L48" s="2"/>
      <c r="M48" s="9"/>
      <c r="N48" s="9"/>
      <c r="O48" s="56">
        <f t="shared" si="6"/>
        <v>2752</v>
      </c>
      <c r="P48" s="54">
        <v>49.98</v>
      </c>
      <c r="Q48" s="9"/>
      <c r="R48" s="9"/>
      <c r="S48" s="9"/>
      <c r="T48" s="57">
        <f t="shared" si="7"/>
        <v>2702.02</v>
      </c>
      <c r="U48" s="9"/>
      <c r="V48" s="9"/>
      <c r="W48" s="9" t="s">
        <v>30</v>
      </c>
      <c r="X48" s="9"/>
      <c r="Y48" s="9"/>
      <c r="Z48" s="9"/>
      <c r="AA48" s="9"/>
      <c r="AB48" s="9"/>
      <c r="AC48" s="9"/>
    </row>
    <row r="49" spans="1:30" ht="15.75" x14ac:dyDescent="0.25">
      <c r="A49" s="9"/>
      <c r="B49" s="9">
        <v>7</v>
      </c>
      <c r="C49" s="3" t="s">
        <v>505</v>
      </c>
      <c r="D49" s="54" t="s">
        <v>481</v>
      </c>
      <c r="E49" s="9" t="s">
        <v>302</v>
      </c>
      <c r="F49" s="2" t="s">
        <v>303</v>
      </c>
      <c r="G49" s="2"/>
      <c r="H49" s="55" t="s">
        <v>33</v>
      </c>
      <c r="I49" s="54">
        <v>2752</v>
      </c>
      <c r="J49" s="3"/>
      <c r="K49" s="3"/>
      <c r="L49" s="2"/>
      <c r="M49" s="9"/>
      <c r="N49" s="9"/>
      <c r="O49" s="56">
        <f t="shared" si="6"/>
        <v>2752</v>
      </c>
      <c r="P49" s="54">
        <v>49.98</v>
      </c>
      <c r="Q49" s="9"/>
      <c r="R49" s="9"/>
      <c r="S49" s="9"/>
      <c r="T49" s="57">
        <f t="shared" si="7"/>
        <v>2702.02</v>
      </c>
      <c r="U49" s="9"/>
      <c r="V49" s="9"/>
      <c r="W49" s="9" t="s">
        <v>30</v>
      </c>
      <c r="X49" s="9"/>
      <c r="Y49" s="9"/>
      <c r="Z49" s="9"/>
      <c r="AA49" s="9"/>
      <c r="AB49" s="9"/>
      <c r="AC49" s="9"/>
    </row>
    <row r="50" spans="1:30" ht="15.75" x14ac:dyDescent="0.25">
      <c r="A50" s="9"/>
      <c r="B50" s="9">
        <v>8</v>
      </c>
      <c r="C50" s="3" t="s">
        <v>505</v>
      </c>
      <c r="D50" s="54" t="s">
        <v>481</v>
      </c>
      <c r="E50" s="9" t="s">
        <v>302</v>
      </c>
      <c r="F50" s="2" t="s">
        <v>303</v>
      </c>
      <c r="G50" s="2"/>
      <c r="H50" s="55" t="s">
        <v>33</v>
      </c>
      <c r="I50" s="54">
        <v>2752</v>
      </c>
      <c r="J50" s="3"/>
      <c r="K50" s="3"/>
      <c r="L50" s="2"/>
      <c r="M50" s="9"/>
      <c r="N50" s="9"/>
      <c r="O50" s="56">
        <f t="shared" si="6"/>
        <v>2752</v>
      </c>
      <c r="P50" s="54">
        <v>49.98</v>
      </c>
      <c r="Q50" s="9"/>
      <c r="R50" s="9"/>
      <c r="S50" s="9"/>
      <c r="T50" s="57">
        <f t="shared" si="7"/>
        <v>2702.02</v>
      </c>
      <c r="U50" s="9"/>
      <c r="V50" s="9"/>
      <c r="W50" s="9" t="s">
        <v>30</v>
      </c>
      <c r="X50" s="9"/>
      <c r="Y50" s="9"/>
      <c r="Z50" s="9"/>
      <c r="AA50" s="9"/>
      <c r="AB50" s="9"/>
      <c r="AC50" s="9"/>
    </row>
    <row r="51" spans="1:30" ht="15.75" x14ac:dyDescent="0.25">
      <c r="A51" s="9"/>
      <c r="B51" s="9">
        <v>9</v>
      </c>
      <c r="C51" s="3" t="s">
        <v>505</v>
      </c>
      <c r="D51" s="4" t="s">
        <v>482</v>
      </c>
      <c r="E51" s="9" t="s">
        <v>302</v>
      </c>
      <c r="F51" s="2" t="s">
        <v>303</v>
      </c>
      <c r="G51" s="2"/>
      <c r="H51" s="55" t="s">
        <v>33</v>
      </c>
      <c r="I51" s="54">
        <v>3210.5</v>
      </c>
      <c r="J51" s="3"/>
      <c r="K51" s="3"/>
      <c r="L51" s="2"/>
      <c r="M51" s="9"/>
      <c r="N51" s="9"/>
      <c r="O51" s="56">
        <f t="shared" si="6"/>
        <v>3210.5</v>
      </c>
      <c r="P51" s="54">
        <v>133.72999999999999</v>
      </c>
      <c r="Q51" s="9"/>
      <c r="R51" s="9"/>
      <c r="S51" s="9"/>
      <c r="T51" s="57">
        <f t="shared" si="7"/>
        <v>3076.77</v>
      </c>
      <c r="U51" s="9"/>
      <c r="V51" s="9"/>
      <c r="W51" s="9" t="s">
        <v>30</v>
      </c>
      <c r="X51" s="9"/>
      <c r="Y51" s="9"/>
      <c r="Z51" s="9"/>
      <c r="AA51" s="9"/>
      <c r="AB51" s="9"/>
      <c r="AC51" s="9"/>
    </row>
    <row r="52" spans="1:30" ht="15.75" x14ac:dyDescent="0.25">
      <c r="A52" s="9"/>
      <c r="B52" s="9">
        <v>10</v>
      </c>
      <c r="C52" s="3" t="s">
        <v>505</v>
      </c>
      <c r="D52" s="54" t="s">
        <v>481</v>
      </c>
      <c r="E52" s="9" t="s">
        <v>302</v>
      </c>
      <c r="F52" s="2" t="s">
        <v>303</v>
      </c>
      <c r="G52" s="2"/>
      <c r="H52" s="55" t="s">
        <v>33</v>
      </c>
      <c r="I52" s="54">
        <v>2752</v>
      </c>
      <c r="J52" s="3"/>
      <c r="K52" s="3"/>
      <c r="L52" s="2"/>
      <c r="M52" s="9"/>
      <c r="N52" s="9"/>
      <c r="O52" s="56">
        <f t="shared" si="6"/>
        <v>2752</v>
      </c>
      <c r="P52" s="54">
        <v>49.98</v>
      </c>
      <c r="Q52" s="9"/>
      <c r="R52" s="9"/>
      <c r="S52" s="9"/>
      <c r="T52" s="57">
        <f t="shared" si="7"/>
        <v>2702.02</v>
      </c>
      <c r="U52" s="9"/>
      <c r="V52" s="9"/>
      <c r="W52" s="9" t="s">
        <v>30</v>
      </c>
      <c r="X52" s="9"/>
      <c r="Y52" s="9"/>
      <c r="Z52" s="9"/>
      <c r="AA52" s="9"/>
      <c r="AB52" s="9"/>
      <c r="AC52" s="9"/>
    </row>
    <row r="53" spans="1:30" ht="15.75" x14ac:dyDescent="0.25">
      <c r="A53" s="9"/>
      <c r="B53" s="9">
        <v>11</v>
      </c>
      <c r="C53" s="3" t="s">
        <v>505</v>
      </c>
      <c r="D53" s="54" t="s">
        <v>481</v>
      </c>
      <c r="E53" s="9" t="s">
        <v>302</v>
      </c>
      <c r="F53" s="2" t="s">
        <v>303</v>
      </c>
      <c r="G53" s="2"/>
      <c r="H53" s="55" t="s">
        <v>33</v>
      </c>
      <c r="I53" s="54">
        <v>2752</v>
      </c>
      <c r="J53" s="3"/>
      <c r="K53" s="3"/>
      <c r="L53" s="2"/>
      <c r="M53" s="9"/>
      <c r="N53" s="9"/>
      <c r="O53" s="56">
        <f t="shared" si="6"/>
        <v>2752</v>
      </c>
      <c r="P53" s="54">
        <v>49.98</v>
      </c>
      <c r="Q53" s="9"/>
      <c r="R53" s="9"/>
      <c r="S53" s="9"/>
      <c r="T53" s="57">
        <f t="shared" si="7"/>
        <v>2702.02</v>
      </c>
      <c r="U53" s="9"/>
      <c r="V53" s="9"/>
      <c r="W53" s="9" t="s">
        <v>30</v>
      </c>
      <c r="X53" s="9"/>
      <c r="Y53" s="9"/>
      <c r="Z53" s="9"/>
      <c r="AA53" s="9"/>
      <c r="AB53" s="9"/>
      <c r="AC53" s="9"/>
    </row>
    <row r="54" spans="1:30" ht="15.75" x14ac:dyDescent="0.25">
      <c r="A54" s="9"/>
      <c r="B54" s="9">
        <v>12</v>
      </c>
      <c r="C54" s="3" t="s">
        <v>505</v>
      </c>
      <c r="D54" s="54" t="s">
        <v>481</v>
      </c>
      <c r="E54" s="9" t="s">
        <v>302</v>
      </c>
      <c r="F54" s="2" t="s">
        <v>303</v>
      </c>
      <c r="G54" s="2"/>
      <c r="H54" s="55" t="s">
        <v>33</v>
      </c>
      <c r="I54" s="54">
        <v>2752</v>
      </c>
      <c r="J54" s="3"/>
      <c r="K54" s="3"/>
      <c r="L54" s="2"/>
      <c r="M54" s="9"/>
      <c r="N54" s="9"/>
      <c r="O54" s="56">
        <f t="shared" si="6"/>
        <v>2752</v>
      </c>
      <c r="P54" s="54">
        <v>49.98</v>
      </c>
      <c r="Q54" s="9"/>
      <c r="R54" s="9"/>
      <c r="S54" s="9"/>
      <c r="T54" s="57">
        <f t="shared" si="7"/>
        <v>2702.02</v>
      </c>
      <c r="U54" s="9"/>
      <c r="V54" s="9"/>
      <c r="W54" s="9" t="s">
        <v>30</v>
      </c>
      <c r="X54" s="9"/>
      <c r="Y54" s="9"/>
      <c r="Z54" s="9"/>
      <c r="AA54" s="9"/>
      <c r="AB54" s="9"/>
      <c r="AC54" s="9"/>
    </row>
    <row r="55" spans="1:30" ht="15.75" x14ac:dyDescent="0.25">
      <c r="A55" s="9"/>
      <c r="B55" s="9">
        <v>13</v>
      </c>
      <c r="C55" s="70" t="s">
        <v>505</v>
      </c>
      <c r="D55" s="54" t="s">
        <v>481</v>
      </c>
      <c r="E55" s="9" t="s">
        <v>302</v>
      </c>
      <c r="F55" s="2" t="s">
        <v>303</v>
      </c>
      <c r="G55" s="2"/>
      <c r="H55" s="55" t="s">
        <v>33</v>
      </c>
      <c r="I55" s="54">
        <v>2389.9</v>
      </c>
      <c r="J55" s="3"/>
      <c r="K55" s="3"/>
      <c r="L55" s="2"/>
      <c r="M55" s="9"/>
      <c r="N55" s="9"/>
      <c r="O55" s="56">
        <f t="shared" si="6"/>
        <v>2389.9</v>
      </c>
      <c r="P55" s="54">
        <v>49.98</v>
      </c>
      <c r="Q55" s="9"/>
      <c r="R55" s="9"/>
      <c r="S55" s="9"/>
      <c r="T55" s="57">
        <f t="shared" si="7"/>
        <v>2339.92</v>
      </c>
      <c r="U55" s="9"/>
      <c r="V55" s="9"/>
      <c r="W55" s="9" t="s">
        <v>30</v>
      </c>
      <c r="X55" s="9"/>
      <c r="Y55" s="9"/>
      <c r="Z55" s="9"/>
      <c r="AA55" s="9"/>
      <c r="AB55" s="9"/>
      <c r="AC55" s="9"/>
    </row>
    <row r="56" spans="1:30" ht="15.75" x14ac:dyDescent="0.25">
      <c r="A56" s="9"/>
      <c r="B56" s="9">
        <v>14</v>
      </c>
      <c r="C56" s="3" t="s">
        <v>505</v>
      </c>
      <c r="D56" s="54" t="s">
        <v>481</v>
      </c>
      <c r="E56" s="9" t="s">
        <v>302</v>
      </c>
      <c r="F56" s="2" t="s">
        <v>303</v>
      </c>
      <c r="G56" s="2"/>
      <c r="H56" s="55" t="s">
        <v>33</v>
      </c>
      <c r="I56" s="54">
        <v>2752</v>
      </c>
      <c r="J56" s="3"/>
      <c r="K56" s="3"/>
      <c r="L56" s="2"/>
      <c r="M56" s="9"/>
      <c r="N56" s="9"/>
      <c r="O56" s="56">
        <f t="shared" si="6"/>
        <v>2752</v>
      </c>
      <c r="P56" s="54">
        <v>49.98</v>
      </c>
      <c r="Q56" s="9"/>
      <c r="R56" s="9"/>
      <c r="S56" s="9"/>
      <c r="T56" s="57">
        <f t="shared" si="7"/>
        <v>2702.02</v>
      </c>
      <c r="U56" s="9"/>
      <c r="V56" s="9"/>
      <c r="W56" s="9" t="s">
        <v>30</v>
      </c>
      <c r="X56" s="9"/>
      <c r="Y56" s="9"/>
      <c r="Z56" s="9"/>
      <c r="AA56" s="9"/>
      <c r="AB56" s="9"/>
      <c r="AC56" s="9"/>
    </row>
    <row r="57" spans="1:30" s="2" customFormat="1" ht="15.75" x14ac:dyDescent="0.25">
      <c r="A57" s="9"/>
      <c r="B57" s="9">
        <v>15</v>
      </c>
      <c r="C57" s="32" t="s">
        <v>505</v>
      </c>
      <c r="D57" s="54" t="s">
        <v>481</v>
      </c>
      <c r="E57" s="9" t="s">
        <v>302</v>
      </c>
      <c r="F57" s="2" t="s">
        <v>303</v>
      </c>
      <c r="H57" s="55" t="s">
        <v>33</v>
      </c>
      <c r="I57" s="54">
        <v>2752</v>
      </c>
      <c r="J57" s="3"/>
      <c r="K57" s="3"/>
      <c r="M57" s="9"/>
      <c r="N57" s="9"/>
      <c r="O57" s="56">
        <f t="shared" si="6"/>
        <v>2752</v>
      </c>
      <c r="P57" s="58">
        <v>49.98</v>
      </c>
      <c r="Q57" s="9"/>
      <c r="R57" s="9"/>
      <c r="S57" s="9"/>
      <c r="T57" s="57">
        <f t="shared" si="7"/>
        <v>2702.02</v>
      </c>
      <c r="U57" s="9" t="s">
        <v>305</v>
      </c>
      <c r="V57" s="9"/>
      <c r="W57" s="9" t="s">
        <v>30</v>
      </c>
      <c r="X57" s="9"/>
      <c r="Y57" s="9"/>
      <c r="Z57" s="9"/>
      <c r="AA57" s="9"/>
      <c r="AB57" s="9"/>
      <c r="AC57" s="9"/>
    </row>
    <row r="58" spans="1:30" s="2" customFormat="1" ht="15.75" x14ac:dyDescent="0.25">
      <c r="A58" s="9"/>
      <c r="B58" s="9">
        <v>16</v>
      </c>
      <c r="C58" s="32" t="s">
        <v>505</v>
      </c>
      <c r="D58" s="54" t="s">
        <v>481</v>
      </c>
      <c r="E58" s="9" t="s">
        <v>302</v>
      </c>
      <c r="F58" s="2" t="s">
        <v>303</v>
      </c>
      <c r="H58" s="55" t="s">
        <v>33</v>
      </c>
      <c r="I58" s="54">
        <v>2752</v>
      </c>
      <c r="J58" s="3"/>
      <c r="K58" s="3"/>
      <c r="M58" s="9"/>
      <c r="N58" s="9"/>
      <c r="O58" s="56">
        <f t="shared" si="6"/>
        <v>2752</v>
      </c>
      <c r="P58" s="58">
        <v>49.98</v>
      </c>
      <c r="Q58" s="9"/>
      <c r="R58" s="9"/>
      <c r="S58" s="9"/>
      <c r="T58" s="57">
        <f t="shared" si="7"/>
        <v>2702.02</v>
      </c>
      <c r="U58" s="9" t="s">
        <v>456</v>
      </c>
      <c r="V58" s="9"/>
      <c r="W58" s="9" t="s">
        <v>30</v>
      </c>
      <c r="X58" s="9"/>
      <c r="Y58" s="9"/>
      <c r="Z58" s="9"/>
      <c r="AA58" s="9"/>
      <c r="AB58" s="9"/>
      <c r="AC58" s="9"/>
    </row>
    <row r="59" spans="1:30" s="2" customFormat="1" ht="15.75" x14ac:dyDescent="0.25">
      <c r="A59" s="9"/>
      <c r="B59" s="9">
        <v>17</v>
      </c>
      <c r="C59" s="32" t="s">
        <v>505</v>
      </c>
      <c r="D59" s="54" t="s">
        <v>481</v>
      </c>
      <c r="E59" s="9" t="s">
        <v>302</v>
      </c>
      <c r="F59" s="2" t="s">
        <v>303</v>
      </c>
      <c r="H59" s="55" t="s">
        <v>33</v>
      </c>
      <c r="I59" s="54">
        <v>2752</v>
      </c>
      <c r="J59" s="3"/>
      <c r="K59" s="3"/>
      <c r="M59" s="9"/>
      <c r="N59" s="9"/>
      <c r="O59" s="56">
        <f t="shared" si="6"/>
        <v>2752</v>
      </c>
      <c r="P59" s="58">
        <v>49.98</v>
      </c>
      <c r="Q59" s="9"/>
      <c r="R59" s="9"/>
      <c r="S59" s="9"/>
      <c r="T59" s="57">
        <f t="shared" si="7"/>
        <v>2702.02</v>
      </c>
      <c r="U59" s="9" t="s">
        <v>456</v>
      </c>
      <c r="V59" s="9"/>
      <c r="W59" s="9" t="s">
        <v>30</v>
      </c>
      <c r="X59" s="9"/>
      <c r="Y59" s="9"/>
      <c r="Z59" s="9"/>
      <c r="AA59" s="9"/>
      <c r="AB59" s="9"/>
      <c r="AC59" s="9"/>
    </row>
    <row r="60" spans="1:30" s="2" customFormat="1" ht="15.75" x14ac:dyDescent="0.25">
      <c r="A60" s="9"/>
      <c r="B60" s="9">
        <v>18</v>
      </c>
      <c r="C60" s="32" t="s">
        <v>505</v>
      </c>
      <c r="D60" s="54" t="s">
        <v>481</v>
      </c>
      <c r="E60" s="9" t="s">
        <v>302</v>
      </c>
      <c r="F60" s="2" t="s">
        <v>303</v>
      </c>
      <c r="H60" s="55" t="s">
        <v>33</v>
      </c>
      <c r="I60" s="54">
        <v>2752</v>
      </c>
      <c r="J60" s="3"/>
      <c r="K60" s="3"/>
      <c r="M60" s="9"/>
      <c r="N60" s="9"/>
      <c r="O60" s="56">
        <f t="shared" si="6"/>
        <v>2752</v>
      </c>
      <c r="P60" s="58">
        <v>49.98</v>
      </c>
      <c r="Q60" s="9"/>
      <c r="R60" s="9"/>
      <c r="S60" s="9"/>
      <c r="T60" s="57">
        <f t="shared" si="7"/>
        <v>2702.02</v>
      </c>
      <c r="U60" s="9" t="s">
        <v>479</v>
      </c>
      <c r="V60" s="9"/>
      <c r="W60" s="9" t="s">
        <v>30</v>
      </c>
      <c r="X60" s="9"/>
      <c r="Y60" s="9"/>
      <c r="Z60" s="9"/>
      <c r="AA60" s="9"/>
      <c r="AB60" s="9"/>
      <c r="AC60" s="9"/>
    </row>
    <row r="61" spans="1:30" s="2" customFormat="1" ht="15.75" x14ac:dyDescent="0.25">
      <c r="B61" s="9">
        <v>19</v>
      </c>
      <c r="C61" s="67" t="s">
        <v>505</v>
      </c>
      <c r="D61" s="4" t="s">
        <v>481</v>
      </c>
      <c r="E61" s="4" t="s">
        <v>302</v>
      </c>
      <c r="F61" s="2" t="s">
        <v>303</v>
      </c>
      <c r="G61" s="5"/>
      <c r="H61" s="55" t="s">
        <v>33</v>
      </c>
      <c r="I61" s="12">
        <v>2752</v>
      </c>
      <c r="J61" s="21"/>
      <c r="K61" s="10"/>
      <c r="M61" s="2">
        <v>905.25</v>
      </c>
      <c r="O61" s="56">
        <f t="shared" si="6"/>
        <v>3657.25</v>
      </c>
      <c r="P61" s="21">
        <v>49.98</v>
      </c>
      <c r="T61" s="57">
        <f t="shared" si="7"/>
        <v>3607.27</v>
      </c>
      <c r="U61" s="9" t="s">
        <v>486</v>
      </c>
      <c r="W61" s="9" t="s">
        <v>30</v>
      </c>
      <c r="Y61" s="9"/>
      <c r="AA61" s="63"/>
      <c r="AB61" s="63"/>
      <c r="AC61" s="63"/>
      <c r="AD61" s="63"/>
    </row>
    <row r="62" spans="1:30" s="2" customFormat="1" ht="15.75" x14ac:dyDescent="0.25">
      <c r="B62" s="9">
        <v>20</v>
      </c>
      <c r="C62" s="67" t="s">
        <v>505</v>
      </c>
      <c r="D62" s="4" t="s">
        <v>481</v>
      </c>
      <c r="E62" s="4" t="s">
        <v>302</v>
      </c>
      <c r="F62" s="2" t="s">
        <v>303</v>
      </c>
      <c r="G62" s="5"/>
      <c r="H62" s="55" t="s">
        <v>33</v>
      </c>
      <c r="I62" s="12">
        <v>2353.65</v>
      </c>
      <c r="J62" s="21"/>
      <c r="K62" s="10"/>
      <c r="O62" s="56">
        <f t="shared" si="6"/>
        <v>2353.65</v>
      </c>
      <c r="P62" s="21">
        <v>49.98</v>
      </c>
      <c r="T62" s="57">
        <f t="shared" si="7"/>
        <v>2303.67</v>
      </c>
      <c r="U62" s="9" t="s">
        <v>484</v>
      </c>
      <c r="W62" s="9" t="s">
        <v>30</v>
      </c>
      <c r="AA62" s="63"/>
      <c r="AB62" s="63"/>
      <c r="AC62" s="63"/>
      <c r="AD62" s="63"/>
    </row>
    <row r="63" spans="1:30" s="2" customFormat="1" ht="15.75" x14ac:dyDescent="0.25">
      <c r="B63" s="9">
        <v>21</v>
      </c>
      <c r="C63" s="67" t="s">
        <v>505</v>
      </c>
      <c r="D63" s="4" t="s">
        <v>481</v>
      </c>
      <c r="E63" s="4" t="s">
        <v>302</v>
      </c>
      <c r="F63" s="2" t="s">
        <v>303</v>
      </c>
      <c r="G63" s="5"/>
      <c r="H63" s="55" t="s">
        <v>33</v>
      </c>
      <c r="I63" s="12">
        <v>2534.6999999999998</v>
      </c>
      <c r="J63" s="21"/>
      <c r="K63" s="10"/>
      <c r="O63" s="56">
        <f t="shared" si="6"/>
        <v>2534.6999999999998</v>
      </c>
      <c r="P63" s="21">
        <v>49.98</v>
      </c>
      <c r="T63" s="57">
        <f t="shared" si="7"/>
        <v>2484.7199999999998</v>
      </c>
      <c r="U63" s="9" t="s">
        <v>483</v>
      </c>
      <c r="W63" s="9" t="s">
        <v>30</v>
      </c>
      <c r="AA63" s="63"/>
      <c r="AB63" s="63"/>
      <c r="AC63" s="63"/>
      <c r="AD63" s="63"/>
    </row>
    <row r="64" spans="1:30" s="2" customFormat="1" ht="15.75" x14ac:dyDescent="0.25">
      <c r="B64" s="9">
        <v>22</v>
      </c>
      <c r="C64" s="67" t="s">
        <v>505</v>
      </c>
      <c r="D64" s="4" t="s">
        <v>481</v>
      </c>
      <c r="E64" s="4" t="s">
        <v>302</v>
      </c>
      <c r="F64" s="2" t="s">
        <v>303</v>
      </c>
      <c r="G64" s="5"/>
      <c r="H64" s="55" t="s">
        <v>33</v>
      </c>
      <c r="I64" s="12">
        <v>1991.55</v>
      </c>
      <c r="J64" s="21"/>
      <c r="K64" s="10"/>
      <c r="O64" s="56">
        <f t="shared" si="6"/>
        <v>1991.55</v>
      </c>
      <c r="P64" s="21">
        <v>49.98</v>
      </c>
      <c r="T64" s="57">
        <f t="shared" si="7"/>
        <v>1941.57</v>
      </c>
      <c r="U64" s="9" t="s">
        <v>485</v>
      </c>
      <c r="W64" s="9" t="s">
        <v>30</v>
      </c>
      <c r="AA64" s="63"/>
      <c r="AB64" s="63"/>
      <c r="AC64" s="63"/>
      <c r="AD64" s="63"/>
    </row>
    <row r="65" spans="1:29" ht="18" x14ac:dyDescent="0.4">
      <c r="A65" s="9"/>
      <c r="B65" s="9"/>
      <c r="C65" s="30" t="s">
        <v>304</v>
      </c>
      <c r="D65" s="9"/>
      <c r="E65" s="9"/>
      <c r="F65" s="9"/>
      <c r="G65" s="59"/>
      <c r="H65" s="9"/>
      <c r="I65" s="60">
        <f>SUM(I43:I64)</f>
        <v>59264.3</v>
      </c>
      <c r="J65" s="61">
        <v>0</v>
      </c>
      <c r="K65" s="61">
        <v>0</v>
      </c>
      <c r="L65" s="61">
        <v>0</v>
      </c>
      <c r="M65" s="61">
        <f>SUM(M43:M57)</f>
        <v>0</v>
      </c>
      <c r="N65" s="61">
        <v>0</v>
      </c>
      <c r="O65" s="60">
        <f>SUM(O43:O60)</f>
        <v>49632.4</v>
      </c>
      <c r="P65" s="60">
        <f>SUM(P43:P64)</f>
        <v>1183.3100000000002</v>
      </c>
      <c r="Q65" s="61">
        <v>0</v>
      </c>
      <c r="R65" s="61">
        <v>0</v>
      </c>
      <c r="S65" s="61">
        <v>0</v>
      </c>
      <c r="T65" s="60">
        <f>SUM(T43:T64)</f>
        <v>58986.239999999976</v>
      </c>
      <c r="U65" s="9"/>
      <c r="V65" s="9"/>
      <c r="W65" s="9"/>
      <c r="X65" s="9"/>
      <c r="Y65" s="9"/>
      <c r="Z65" s="9"/>
      <c r="AA65" s="9"/>
      <c r="AB65" s="9"/>
      <c r="AC65" s="9"/>
    </row>
    <row r="66" spans="1:29" ht="15.75" x14ac:dyDescent="0.25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</row>
    <row r="67" spans="1:29" ht="15.75" x14ac:dyDescent="0.25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</row>
    <row r="68" spans="1:29" ht="15.75" x14ac:dyDescent="0.25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</row>
    <row r="69" spans="1:29" ht="15.75" x14ac:dyDescent="0.25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62" t="s">
        <v>283</v>
      </c>
      <c r="U69" s="9"/>
      <c r="V69" s="9"/>
      <c r="W69" s="9"/>
      <c r="X69" s="9"/>
      <c r="Y69" s="9"/>
      <c r="Z69" s="9"/>
      <c r="AA69" s="9"/>
      <c r="AB69" s="9"/>
      <c r="AC69" s="9"/>
    </row>
    <row r="70" spans="1:29" ht="15.75" x14ac:dyDescent="0.25">
      <c r="A70" s="9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</row>
  </sheetData>
  <mergeCells count="11">
    <mergeCell ref="B37:T37"/>
    <mergeCell ref="B38:T38"/>
    <mergeCell ref="B39:T39"/>
    <mergeCell ref="B1:T1"/>
    <mergeCell ref="B2:T2"/>
    <mergeCell ref="D32:E32"/>
    <mergeCell ref="H32:K32"/>
    <mergeCell ref="O32:R32"/>
    <mergeCell ref="D33:E33"/>
    <mergeCell ref="H33:K33"/>
    <mergeCell ref="O33:R33"/>
  </mergeCells>
  <pageMargins left="0.7" right="0.7" top="0.75" bottom="0.75" header="0.3" footer="0.3"/>
  <pageSetup orientation="portrait" horizontalDpi="4294967293" verticalDpi="4294967293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2"/>
  <sheetViews>
    <sheetView workbookViewId="0">
      <selection activeCell="Y12" sqref="Y12"/>
    </sheetView>
  </sheetViews>
  <sheetFormatPr baseColWidth="10" defaultRowHeight="15" x14ac:dyDescent="0.25"/>
  <cols>
    <col min="1" max="1" width="4.7109375" bestFit="1" customWidth="1"/>
    <col min="2" max="2" width="32.5703125" bestFit="1" customWidth="1"/>
    <col min="3" max="3" width="10.28515625" bestFit="1" customWidth="1"/>
    <col min="4" max="4" width="22.5703125" bestFit="1" customWidth="1"/>
    <col min="5" max="5" width="13.85546875" bestFit="1" customWidth="1"/>
  </cols>
  <sheetData>
    <row r="1" spans="1:32" ht="15.75" x14ac:dyDescent="0.25">
      <c r="A1" s="2"/>
      <c r="B1" s="73" t="s">
        <v>0</v>
      </c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2" spans="1:32" ht="15.75" x14ac:dyDescent="0.25">
      <c r="A2" s="2"/>
      <c r="B2" s="73" t="s">
        <v>480</v>
      </c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1:32" ht="15.75" x14ac:dyDescent="0.25">
      <c r="A3" s="2"/>
      <c r="B3" s="73" t="s">
        <v>228</v>
      </c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5.75" x14ac:dyDescent="0.25">
      <c r="A4" s="2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</row>
    <row r="5" spans="1:32" ht="15.75" x14ac:dyDescent="0.25">
      <c r="A5" s="30" t="s">
        <v>229</v>
      </c>
      <c r="B5" s="30" t="s">
        <v>2</v>
      </c>
      <c r="C5" s="45" t="s">
        <v>3</v>
      </c>
      <c r="D5" s="45" t="s">
        <v>4</v>
      </c>
      <c r="E5" s="46" t="s">
        <v>5</v>
      </c>
      <c r="F5" s="46" t="s">
        <v>6</v>
      </c>
      <c r="G5" s="30" t="s">
        <v>230</v>
      </c>
      <c r="H5" s="47" t="s">
        <v>8</v>
      </c>
      <c r="I5" s="47" t="s">
        <v>9</v>
      </c>
      <c r="J5" s="47" t="s">
        <v>10</v>
      </c>
      <c r="K5" s="45" t="s">
        <v>11</v>
      </c>
      <c r="L5" s="45" t="s">
        <v>12</v>
      </c>
      <c r="M5" s="46" t="s">
        <v>13</v>
      </c>
      <c r="N5" s="46" t="s">
        <v>14</v>
      </c>
      <c r="O5" s="46" t="s">
        <v>15</v>
      </c>
      <c r="P5" s="46" t="s">
        <v>16</v>
      </c>
      <c r="Q5" s="46" t="s">
        <v>17</v>
      </c>
      <c r="R5" s="46" t="s">
        <v>18</v>
      </c>
      <c r="S5" s="48" t="s">
        <v>19</v>
      </c>
      <c r="T5" s="30" t="s">
        <v>20</v>
      </c>
      <c r="U5" s="2"/>
      <c r="V5" s="30" t="s">
        <v>21</v>
      </c>
      <c r="W5" s="30" t="s">
        <v>22</v>
      </c>
      <c r="X5" s="2"/>
      <c r="Y5" s="30" t="s">
        <v>433</v>
      </c>
      <c r="Z5" s="30" t="s">
        <v>10</v>
      </c>
      <c r="AA5" s="30" t="s">
        <v>11</v>
      </c>
      <c r="AB5" s="30" t="s">
        <v>431</v>
      </c>
      <c r="AC5" s="2"/>
      <c r="AD5" s="2"/>
      <c r="AE5" s="2"/>
      <c r="AF5" s="2"/>
    </row>
    <row r="6" spans="1:32" ht="15.75" x14ac:dyDescent="0.25">
      <c r="A6" s="34"/>
      <c r="B6" s="34"/>
      <c r="C6" s="41"/>
      <c r="D6" s="41"/>
      <c r="E6" s="42"/>
      <c r="F6" s="42"/>
      <c r="G6" s="34"/>
      <c r="H6" s="28"/>
      <c r="I6" s="28"/>
      <c r="J6" s="28"/>
      <c r="K6" s="27"/>
      <c r="L6" s="27"/>
      <c r="M6" s="26"/>
      <c r="N6" s="26"/>
      <c r="O6" s="26"/>
      <c r="P6" s="26"/>
      <c r="Q6" s="26"/>
      <c r="R6" s="26"/>
      <c r="S6" s="29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</row>
    <row r="7" spans="1:32" ht="15.75" x14ac:dyDescent="0.25">
      <c r="A7" s="9">
        <v>1</v>
      </c>
      <c r="B7" s="15" t="s">
        <v>231</v>
      </c>
      <c r="C7" s="37" t="s">
        <v>232</v>
      </c>
      <c r="D7" s="37" t="s">
        <v>233</v>
      </c>
      <c r="E7" s="3" t="s">
        <v>234</v>
      </c>
      <c r="F7" s="3"/>
      <c r="G7" s="3"/>
      <c r="H7" s="37">
        <v>1323</v>
      </c>
      <c r="I7" s="37">
        <v>127.05</v>
      </c>
      <c r="J7" s="43"/>
      <c r="K7" s="36"/>
      <c r="L7" s="2"/>
      <c r="M7" s="2"/>
      <c r="N7" s="43">
        <f>SUM(H7:M7)</f>
        <v>1450.05</v>
      </c>
      <c r="O7" s="37"/>
      <c r="P7" s="2"/>
      <c r="Q7" s="2"/>
      <c r="R7" s="2"/>
      <c r="S7" s="10">
        <f>+N7-O7-P7-Q7-R7</f>
        <v>1450.05</v>
      </c>
      <c r="T7" s="2"/>
      <c r="U7" s="2"/>
      <c r="V7" s="9" t="s">
        <v>30</v>
      </c>
      <c r="W7" s="2"/>
      <c r="X7" s="2"/>
      <c r="Y7" s="66">
        <f>H7*2/30.4</f>
        <v>87.039473684210535</v>
      </c>
      <c r="Z7" s="66">
        <f>15*50/365*Y7</f>
        <v>178.84823359769291</v>
      </c>
      <c r="AA7" s="66">
        <f>15*5/365*Y7</f>
        <v>17.884823359769285</v>
      </c>
      <c r="AB7" s="66">
        <f>Z7+AA7</f>
        <v>196.7330569574622</v>
      </c>
      <c r="AC7" s="2"/>
      <c r="AD7" s="2"/>
      <c r="AE7" s="2"/>
      <c r="AF7" s="2"/>
    </row>
    <row r="8" spans="1:32" ht="15.75" x14ac:dyDescent="0.25">
      <c r="A8" s="9">
        <v>2</v>
      </c>
      <c r="B8" s="15" t="s">
        <v>235</v>
      </c>
      <c r="C8" s="37" t="s">
        <v>232</v>
      </c>
      <c r="D8" s="37" t="s">
        <v>233</v>
      </c>
      <c r="E8" s="3" t="s">
        <v>234</v>
      </c>
      <c r="F8" s="3"/>
      <c r="G8" s="3"/>
      <c r="H8" s="37">
        <v>1323</v>
      </c>
      <c r="I8" s="37">
        <v>127.05</v>
      </c>
      <c r="J8" s="43"/>
      <c r="K8" s="36"/>
      <c r="L8" s="2"/>
      <c r="M8" s="2"/>
      <c r="N8" s="43">
        <f t="shared" ref="N8:N20" si="0">SUM(H8:M8)</f>
        <v>1450.05</v>
      </c>
      <c r="O8" s="37"/>
      <c r="P8" s="2"/>
      <c r="Q8" s="2"/>
      <c r="R8" s="2"/>
      <c r="S8" s="10">
        <f t="shared" ref="S8:S20" si="1">+N8-O8-P8-Q8-R8</f>
        <v>1450.05</v>
      </c>
      <c r="T8" s="2"/>
      <c r="U8" s="2"/>
      <c r="V8" s="9" t="s">
        <v>30</v>
      </c>
      <c r="W8" s="2"/>
      <c r="X8" s="2"/>
      <c r="Y8" s="66">
        <f>H8*2/30.4</f>
        <v>87.039473684210535</v>
      </c>
      <c r="Z8" s="66">
        <f t="shared" ref="Z8:Z20" si="2">15*50/365*Y8</f>
        <v>178.84823359769291</v>
      </c>
      <c r="AA8" s="66">
        <f t="shared" ref="AA8:AA20" si="3">15*5/365*Y8</f>
        <v>17.884823359769285</v>
      </c>
      <c r="AB8" s="66">
        <f t="shared" ref="AB8:AB20" si="4">Z8+AA8</f>
        <v>196.7330569574622</v>
      </c>
      <c r="AC8" s="2"/>
      <c r="AD8" s="2"/>
      <c r="AE8" s="2"/>
      <c r="AF8" s="2"/>
    </row>
    <row r="9" spans="1:32" ht="15.75" x14ac:dyDescent="0.25">
      <c r="A9" s="9">
        <v>3</v>
      </c>
      <c r="B9" s="15" t="s">
        <v>236</v>
      </c>
      <c r="C9" s="37" t="s">
        <v>232</v>
      </c>
      <c r="D9" s="37" t="s">
        <v>233</v>
      </c>
      <c r="E9" s="3" t="s">
        <v>234</v>
      </c>
      <c r="F9" s="3"/>
      <c r="G9" s="3"/>
      <c r="H9" s="37">
        <v>2025</v>
      </c>
      <c r="I9" s="37">
        <v>70.12</v>
      </c>
      <c r="J9" s="43"/>
      <c r="K9" s="36"/>
      <c r="L9" s="2"/>
      <c r="M9" s="2"/>
      <c r="N9" s="43">
        <f t="shared" si="0"/>
        <v>2095.12</v>
      </c>
      <c r="O9" s="37"/>
      <c r="P9" s="2"/>
      <c r="Q9" s="2"/>
      <c r="R9" s="2"/>
      <c r="S9" s="10">
        <f t="shared" si="1"/>
        <v>2095.12</v>
      </c>
      <c r="T9" s="2"/>
      <c r="U9" s="2"/>
      <c r="V9" s="9" t="s">
        <v>30</v>
      </c>
      <c r="W9" s="2"/>
      <c r="X9" s="2"/>
      <c r="Y9" s="66">
        <f>H9*2/30.4</f>
        <v>133.22368421052633</v>
      </c>
      <c r="Z9" s="66">
        <f t="shared" si="2"/>
        <v>273.74729632299932</v>
      </c>
      <c r="AA9" s="66">
        <f t="shared" si="3"/>
        <v>27.374729632299928</v>
      </c>
      <c r="AB9" s="66">
        <f t="shared" si="4"/>
        <v>301.12202595529925</v>
      </c>
      <c r="AC9" s="2"/>
      <c r="AD9" s="2"/>
      <c r="AE9" s="2"/>
      <c r="AF9" s="2"/>
    </row>
    <row r="10" spans="1:32" ht="15.75" x14ac:dyDescent="0.25">
      <c r="A10" s="9">
        <v>4</v>
      </c>
      <c r="B10" s="3" t="s">
        <v>237</v>
      </c>
      <c r="C10" s="37" t="s">
        <v>232</v>
      </c>
      <c r="D10" s="37" t="s">
        <v>233</v>
      </c>
      <c r="E10" s="3" t="s">
        <v>234</v>
      </c>
      <c r="F10" s="3"/>
      <c r="G10" s="3"/>
      <c r="H10" s="37">
        <v>2531</v>
      </c>
      <c r="I10" s="37"/>
      <c r="J10" s="43"/>
      <c r="K10" s="36"/>
      <c r="L10" s="2"/>
      <c r="M10" s="2"/>
      <c r="N10" s="43">
        <f t="shared" si="0"/>
        <v>2531</v>
      </c>
      <c r="O10" s="37">
        <v>10.94</v>
      </c>
      <c r="P10" s="2"/>
      <c r="Q10" s="2"/>
      <c r="R10" s="2"/>
      <c r="S10" s="10">
        <f t="shared" si="1"/>
        <v>2520.06</v>
      </c>
      <c r="T10" s="2"/>
      <c r="U10" s="2"/>
      <c r="V10" s="9" t="s">
        <v>30</v>
      </c>
      <c r="W10" s="2"/>
      <c r="X10" s="2"/>
      <c r="Y10" s="66">
        <f>H10*2/30.4</f>
        <v>166.51315789473685</v>
      </c>
      <c r="Z10" s="66">
        <f t="shared" si="2"/>
        <v>342.15032444124012</v>
      </c>
      <c r="AA10" s="66">
        <f t="shared" si="3"/>
        <v>34.215032444124006</v>
      </c>
      <c r="AB10" s="66">
        <f t="shared" si="4"/>
        <v>376.36535688536412</v>
      </c>
      <c r="AC10" s="2"/>
      <c r="AD10" s="2"/>
      <c r="AE10" s="2"/>
      <c r="AF10" s="2"/>
    </row>
    <row r="11" spans="1:32" ht="15.75" x14ac:dyDescent="0.25">
      <c r="A11" s="9">
        <v>5</v>
      </c>
      <c r="B11" s="3" t="s">
        <v>238</v>
      </c>
      <c r="C11" s="37" t="s">
        <v>232</v>
      </c>
      <c r="D11" s="37" t="s">
        <v>233</v>
      </c>
      <c r="E11" s="3" t="s">
        <v>234</v>
      </c>
      <c r="F11" s="3"/>
      <c r="G11" s="3"/>
      <c r="H11" s="37">
        <v>1747.2</v>
      </c>
      <c r="I11" s="37">
        <v>93</v>
      </c>
      <c r="J11" s="43"/>
      <c r="K11" s="36"/>
      <c r="L11" s="2"/>
      <c r="M11" s="32"/>
      <c r="N11" s="43">
        <f t="shared" si="0"/>
        <v>1840.2</v>
      </c>
      <c r="O11" s="37"/>
      <c r="P11" s="32"/>
      <c r="Q11" s="2"/>
      <c r="R11" s="2"/>
      <c r="S11" s="10">
        <f t="shared" si="1"/>
        <v>1840.2</v>
      </c>
      <c r="T11" s="2"/>
      <c r="U11" s="2"/>
      <c r="V11" s="9" t="s">
        <v>30</v>
      </c>
      <c r="W11" s="2"/>
      <c r="X11" s="2"/>
      <c r="Y11" s="66">
        <f>H11*2/30.4</f>
        <v>114.94736842105264</v>
      </c>
      <c r="Z11" s="66">
        <f t="shared" si="2"/>
        <v>236.19322278298492</v>
      </c>
      <c r="AA11" s="66">
        <f t="shared" si="3"/>
        <v>23.619322278298487</v>
      </c>
      <c r="AB11" s="66">
        <f t="shared" si="4"/>
        <v>259.8125450612834</v>
      </c>
      <c r="AC11" s="2"/>
      <c r="AD11" s="2"/>
      <c r="AE11" s="2"/>
      <c r="AF11" s="2"/>
    </row>
    <row r="12" spans="1:32" ht="15.75" x14ac:dyDescent="0.25">
      <c r="A12" s="9">
        <v>6</v>
      </c>
      <c r="B12" s="3" t="s">
        <v>239</v>
      </c>
      <c r="C12" s="37" t="s">
        <v>232</v>
      </c>
      <c r="D12" s="37" t="s">
        <v>233</v>
      </c>
      <c r="E12" s="3" t="s">
        <v>234</v>
      </c>
      <c r="F12" s="3"/>
      <c r="G12" s="3"/>
      <c r="H12" s="37">
        <v>1651.2</v>
      </c>
      <c r="I12" s="37">
        <v>106.04</v>
      </c>
      <c r="J12" s="43"/>
      <c r="K12" s="36"/>
      <c r="L12" s="2"/>
      <c r="M12" s="2"/>
      <c r="N12" s="43">
        <f t="shared" si="0"/>
        <v>1757.24</v>
      </c>
      <c r="O12" s="37"/>
      <c r="P12" s="32"/>
      <c r="Q12" s="2"/>
      <c r="R12" s="2"/>
      <c r="S12" s="10">
        <f t="shared" si="1"/>
        <v>1757.24</v>
      </c>
      <c r="T12" s="2"/>
      <c r="U12" s="2"/>
      <c r="V12" s="9" t="s">
        <v>30</v>
      </c>
      <c r="W12" s="2"/>
      <c r="X12" s="2"/>
      <c r="Y12" s="66">
        <f>H12*2/30.4</f>
        <v>108.63157894736842</v>
      </c>
      <c r="Z12" s="66">
        <f t="shared" si="2"/>
        <v>223.21557317952417</v>
      </c>
      <c r="AA12" s="66">
        <f t="shared" si="3"/>
        <v>22.321557317952415</v>
      </c>
      <c r="AB12" s="66">
        <f t="shared" si="4"/>
        <v>245.5371304974766</v>
      </c>
      <c r="AC12" s="2"/>
      <c r="AD12" s="2"/>
      <c r="AE12" s="2"/>
      <c r="AF12" s="2"/>
    </row>
    <row r="13" spans="1:32" ht="15.75" x14ac:dyDescent="0.25">
      <c r="A13" s="9">
        <v>7</v>
      </c>
      <c r="B13" s="3" t="s">
        <v>240</v>
      </c>
      <c r="C13" s="37" t="s">
        <v>232</v>
      </c>
      <c r="D13" s="37" t="s">
        <v>233</v>
      </c>
      <c r="E13" s="3" t="s">
        <v>234</v>
      </c>
      <c r="F13" s="3"/>
      <c r="G13" s="3"/>
      <c r="H13" s="37">
        <v>1834.4</v>
      </c>
      <c r="I13" s="37">
        <v>82.32</v>
      </c>
      <c r="J13" s="43"/>
      <c r="K13" s="36"/>
      <c r="L13" s="2"/>
      <c r="M13" s="2"/>
      <c r="N13" s="43">
        <f t="shared" si="0"/>
        <v>1916.72</v>
      </c>
      <c r="O13" s="37"/>
      <c r="P13" s="32"/>
      <c r="Q13" s="2"/>
      <c r="R13" s="2"/>
      <c r="S13" s="10">
        <f t="shared" si="1"/>
        <v>1916.72</v>
      </c>
      <c r="T13" s="2"/>
      <c r="U13" s="2"/>
      <c r="V13" s="9" t="s">
        <v>30</v>
      </c>
      <c r="W13" s="2"/>
      <c r="X13" s="2"/>
      <c r="Y13" s="66">
        <f>H13*2/30.4</f>
        <v>120.68421052631579</v>
      </c>
      <c r="Z13" s="66">
        <f t="shared" si="2"/>
        <v>247.98125450612838</v>
      </c>
      <c r="AA13" s="66">
        <f t="shared" si="3"/>
        <v>24.798125450612833</v>
      </c>
      <c r="AB13" s="66">
        <f t="shared" si="4"/>
        <v>272.7793799567412</v>
      </c>
      <c r="AC13" s="2"/>
      <c r="AD13" s="2"/>
      <c r="AE13" s="2"/>
      <c r="AF13" s="2"/>
    </row>
    <row r="14" spans="1:32" ht="15.75" x14ac:dyDescent="0.25">
      <c r="A14" s="9">
        <v>8</v>
      </c>
      <c r="B14" s="3" t="s">
        <v>241</v>
      </c>
      <c r="C14" s="37" t="s">
        <v>232</v>
      </c>
      <c r="D14" s="37" t="s">
        <v>233</v>
      </c>
      <c r="E14" s="3" t="s">
        <v>234</v>
      </c>
      <c r="F14" s="3"/>
      <c r="G14" s="3"/>
      <c r="H14" s="37">
        <v>2100</v>
      </c>
      <c r="I14" s="37">
        <v>64.3</v>
      </c>
      <c r="J14" s="43"/>
      <c r="K14" s="36"/>
      <c r="L14" s="32"/>
      <c r="M14" s="32"/>
      <c r="N14" s="43">
        <f t="shared" si="0"/>
        <v>2164.3000000000002</v>
      </c>
      <c r="O14" s="37"/>
      <c r="P14" s="32"/>
      <c r="Q14" s="2"/>
      <c r="R14" s="2"/>
      <c r="S14" s="10">
        <f t="shared" si="1"/>
        <v>2164.3000000000002</v>
      </c>
      <c r="T14" s="2"/>
      <c r="U14" s="2"/>
      <c r="V14" s="9" t="s">
        <v>30</v>
      </c>
      <c r="W14" s="2"/>
      <c r="X14" s="2"/>
      <c r="Y14" s="66">
        <f>H14*2/30.4</f>
        <v>138.15789473684211</v>
      </c>
      <c r="Z14" s="66">
        <f t="shared" si="2"/>
        <v>283.88608507570302</v>
      </c>
      <c r="AA14" s="66">
        <f t="shared" si="3"/>
        <v>28.388608507570297</v>
      </c>
      <c r="AB14" s="66">
        <f t="shared" si="4"/>
        <v>312.27469358327335</v>
      </c>
      <c r="AC14" s="2"/>
      <c r="AD14" s="2"/>
      <c r="AE14" s="2"/>
      <c r="AF14" s="2"/>
    </row>
    <row r="15" spans="1:32" ht="15.75" x14ac:dyDescent="0.25">
      <c r="A15" s="9">
        <v>9</v>
      </c>
      <c r="B15" s="3" t="s">
        <v>242</v>
      </c>
      <c r="C15" s="37" t="s">
        <v>232</v>
      </c>
      <c r="D15" s="37" t="s">
        <v>233</v>
      </c>
      <c r="E15" s="3" t="s">
        <v>234</v>
      </c>
      <c r="F15" s="3"/>
      <c r="G15" s="3"/>
      <c r="H15" s="37">
        <v>1834.4</v>
      </c>
      <c r="I15" s="37">
        <v>82.32</v>
      </c>
      <c r="J15" s="43"/>
      <c r="K15" s="36"/>
      <c r="L15" s="2"/>
      <c r="M15" s="2"/>
      <c r="N15" s="43">
        <f t="shared" si="0"/>
        <v>1916.72</v>
      </c>
      <c r="O15" s="37"/>
      <c r="P15" s="32"/>
      <c r="Q15" s="2"/>
      <c r="R15" s="2"/>
      <c r="S15" s="10">
        <f t="shared" si="1"/>
        <v>1916.72</v>
      </c>
      <c r="T15" s="2"/>
      <c r="U15" s="2"/>
      <c r="V15" s="9" t="s">
        <v>30</v>
      </c>
      <c r="W15" s="2"/>
      <c r="X15" s="2"/>
      <c r="Y15" s="66">
        <f>H15*2/30.4</f>
        <v>120.68421052631579</v>
      </c>
      <c r="Z15" s="66">
        <f t="shared" si="2"/>
        <v>247.98125450612838</v>
      </c>
      <c r="AA15" s="66">
        <f t="shared" si="3"/>
        <v>24.798125450612833</v>
      </c>
      <c r="AB15" s="66">
        <f t="shared" si="4"/>
        <v>272.7793799567412</v>
      </c>
      <c r="AC15" s="2"/>
      <c r="AD15" s="2"/>
      <c r="AE15" s="2"/>
      <c r="AF15" s="2"/>
    </row>
    <row r="16" spans="1:32" ht="15.75" x14ac:dyDescent="0.25">
      <c r="A16" s="9">
        <v>10</v>
      </c>
      <c r="B16" s="3" t="s">
        <v>243</v>
      </c>
      <c r="C16" s="37" t="s">
        <v>232</v>
      </c>
      <c r="D16" s="37" t="s">
        <v>233</v>
      </c>
      <c r="E16" s="3" t="s">
        <v>234</v>
      </c>
      <c r="F16" s="3"/>
      <c r="G16" s="3"/>
      <c r="H16" s="37">
        <v>2795</v>
      </c>
      <c r="I16" s="37"/>
      <c r="J16" s="43"/>
      <c r="K16" s="36"/>
      <c r="L16" s="2"/>
      <c r="M16" s="2"/>
      <c r="N16" s="43">
        <f t="shared" si="0"/>
        <v>2795</v>
      </c>
      <c r="O16" s="37">
        <v>54.66</v>
      </c>
      <c r="P16" s="32"/>
      <c r="Q16" s="2"/>
      <c r="R16" s="2"/>
      <c r="S16" s="10">
        <f t="shared" si="1"/>
        <v>2740.34</v>
      </c>
      <c r="T16" s="2"/>
      <c r="U16" s="2"/>
      <c r="V16" s="9" t="s">
        <v>30</v>
      </c>
      <c r="W16" s="2"/>
      <c r="X16" s="2"/>
      <c r="Y16" s="66">
        <f>H16*2/30.4</f>
        <v>183.88157894736844</v>
      </c>
      <c r="Z16" s="66">
        <f t="shared" si="2"/>
        <v>377.8388608507571</v>
      </c>
      <c r="AA16" s="66">
        <f t="shared" si="3"/>
        <v>37.783886085075707</v>
      </c>
      <c r="AB16" s="66">
        <f t="shared" si="4"/>
        <v>415.62274693583282</v>
      </c>
      <c r="AC16" s="2"/>
      <c r="AD16" s="2"/>
      <c r="AE16" s="2"/>
      <c r="AF16" s="2"/>
    </row>
    <row r="17" spans="1:32" ht="15.75" x14ac:dyDescent="0.25">
      <c r="A17" s="9">
        <v>11</v>
      </c>
      <c r="B17" s="3" t="s">
        <v>244</v>
      </c>
      <c r="C17" s="37" t="s">
        <v>232</v>
      </c>
      <c r="D17" s="37" t="s">
        <v>233</v>
      </c>
      <c r="E17" s="3" t="s">
        <v>234</v>
      </c>
      <c r="F17" s="3"/>
      <c r="G17" s="3"/>
      <c r="H17" s="37">
        <v>2969.75</v>
      </c>
      <c r="I17" s="37"/>
      <c r="J17" s="43"/>
      <c r="K17" s="36"/>
      <c r="L17" s="32"/>
      <c r="M17" s="32"/>
      <c r="N17" s="43">
        <f t="shared" si="0"/>
        <v>2969.75</v>
      </c>
      <c r="O17" s="37">
        <v>73.680000000000007</v>
      </c>
      <c r="P17" s="2"/>
      <c r="Q17" s="2"/>
      <c r="R17" s="2"/>
      <c r="S17" s="10">
        <f t="shared" si="1"/>
        <v>2896.07</v>
      </c>
      <c r="T17" s="2"/>
      <c r="U17" s="2"/>
      <c r="V17" s="9" t="s">
        <v>30</v>
      </c>
      <c r="W17" s="2"/>
      <c r="X17" s="2"/>
      <c r="Y17" s="66">
        <f>H17*2/30.4</f>
        <v>195.37828947368422</v>
      </c>
      <c r="Z17" s="66">
        <f t="shared" si="2"/>
        <v>401.46223864455663</v>
      </c>
      <c r="AA17" s="66">
        <f t="shared" si="3"/>
        <v>40.146223864455656</v>
      </c>
      <c r="AB17" s="66">
        <f t="shared" si="4"/>
        <v>441.60846250901227</v>
      </c>
      <c r="AC17" s="2"/>
      <c r="AD17" s="2"/>
      <c r="AE17" s="2"/>
      <c r="AF17" s="2"/>
    </row>
    <row r="18" spans="1:32" ht="15.75" x14ac:dyDescent="0.25">
      <c r="A18" s="9">
        <v>12</v>
      </c>
      <c r="B18" s="3" t="s">
        <v>245</v>
      </c>
      <c r="C18" s="37" t="s">
        <v>232</v>
      </c>
      <c r="D18" s="37" t="s">
        <v>233</v>
      </c>
      <c r="E18" s="3" t="s">
        <v>234</v>
      </c>
      <c r="F18" s="3"/>
      <c r="G18" s="3"/>
      <c r="H18" s="37">
        <v>1440</v>
      </c>
      <c r="I18" s="37">
        <v>119.56</v>
      </c>
      <c r="J18" s="43"/>
      <c r="K18" s="36"/>
      <c r="L18" s="32"/>
      <c r="M18" s="32"/>
      <c r="N18" s="43">
        <f t="shared" si="0"/>
        <v>1559.56</v>
      </c>
      <c r="O18" s="37"/>
      <c r="P18" s="2"/>
      <c r="Q18" s="2"/>
      <c r="R18" s="2"/>
      <c r="S18" s="10">
        <f t="shared" si="1"/>
        <v>1559.56</v>
      </c>
      <c r="T18" s="2"/>
      <c r="U18" s="2"/>
      <c r="V18" s="9" t="s">
        <v>30</v>
      </c>
      <c r="W18" s="2"/>
      <c r="X18" s="2"/>
      <c r="Y18" s="66">
        <f>H18*2/30.4</f>
        <v>94.736842105263165</v>
      </c>
      <c r="Z18" s="66">
        <f t="shared" si="2"/>
        <v>194.66474405191065</v>
      </c>
      <c r="AA18" s="66">
        <f t="shared" si="3"/>
        <v>19.466474405191061</v>
      </c>
      <c r="AB18" s="66">
        <f t="shared" si="4"/>
        <v>214.13121845710171</v>
      </c>
      <c r="AC18" s="2"/>
      <c r="AD18" s="2"/>
      <c r="AE18" s="2"/>
      <c r="AF18" s="2"/>
    </row>
    <row r="19" spans="1:32" ht="15.75" x14ac:dyDescent="0.25">
      <c r="A19" s="9">
        <v>13</v>
      </c>
      <c r="B19" s="3" t="s">
        <v>246</v>
      </c>
      <c r="C19" s="37" t="s">
        <v>232</v>
      </c>
      <c r="D19" s="37" t="s">
        <v>233</v>
      </c>
      <c r="E19" s="3" t="s">
        <v>234</v>
      </c>
      <c r="F19" s="3"/>
      <c r="G19" s="3"/>
      <c r="H19" s="33">
        <v>3554.25</v>
      </c>
      <c r="I19" s="33"/>
      <c r="J19" s="43"/>
      <c r="K19" s="36"/>
      <c r="L19" s="32"/>
      <c r="M19" s="32"/>
      <c r="N19" s="43">
        <f t="shared" si="0"/>
        <v>3554.25</v>
      </c>
      <c r="O19" s="33">
        <v>175.22</v>
      </c>
      <c r="P19" s="2"/>
      <c r="Q19" s="2"/>
      <c r="R19" s="2"/>
      <c r="S19" s="10">
        <f t="shared" si="1"/>
        <v>3379.03</v>
      </c>
      <c r="T19" s="2"/>
      <c r="U19" s="2"/>
      <c r="V19" s="9" t="s">
        <v>30</v>
      </c>
      <c r="W19" s="2"/>
      <c r="X19" s="2"/>
      <c r="Y19" s="66">
        <f>H19*2/30.4</f>
        <v>233.83223684210526</v>
      </c>
      <c r="Z19" s="66">
        <f t="shared" si="2"/>
        <v>480.4771989906273</v>
      </c>
      <c r="AA19" s="66">
        <f t="shared" si="3"/>
        <v>48.04771989906272</v>
      </c>
      <c r="AB19" s="66">
        <f t="shared" si="4"/>
        <v>528.52491888969007</v>
      </c>
      <c r="AC19" s="2"/>
      <c r="AD19" s="2"/>
      <c r="AE19" s="2"/>
      <c r="AF19" s="2"/>
    </row>
    <row r="20" spans="1:32" ht="15.75" x14ac:dyDescent="0.25">
      <c r="A20" s="9">
        <v>14</v>
      </c>
      <c r="B20" s="3" t="s">
        <v>247</v>
      </c>
      <c r="C20" s="37" t="s">
        <v>232</v>
      </c>
      <c r="D20" s="37" t="s">
        <v>233</v>
      </c>
      <c r="E20" s="3" t="s">
        <v>234</v>
      </c>
      <c r="F20" s="3"/>
      <c r="G20" s="3"/>
      <c r="H20" s="33">
        <v>3096</v>
      </c>
      <c r="I20" s="33"/>
      <c r="J20" s="43"/>
      <c r="K20" s="36"/>
      <c r="L20" s="32"/>
      <c r="M20" s="32"/>
      <c r="N20" s="43">
        <f t="shared" si="0"/>
        <v>3096</v>
      </c>
      <c r="O20" s="33">
        <v>107.66</v>
      </c>
      <c r="P20" s="2"/>
      <c r="Q20" s="2"/>
      <c r="R20" s="2"/>
      <c r="S20" s="10">
        <f t="shared" si="1"/>
        <v>2988.34</v>
      </c>
      <c r="T20" s="2"/>
      <c r="U20" s="2"/>
      <c r="V20" s="9" t="s">
        <v>30</v>
      </c>
      <c r="W20" s="2"/>
      <c r="X20" s="2"/>
      <c r="Y20" s="66">
        <f>H20*2/30.4</f>
        <v>203.68421052631581</v>
      </c>
      <c r="Z20" s="66">
        <f t="shared" si="2"/>
        <v>418.52919971160787</v>
      </c>
      <c r="AA20" s="66">
        <f t="shared" si="3"/>
        <v>41.85291997116078</v>
      </c>
      <c r="AB20" s="66">
        <f t="shared" si="4"/>
        <v>460.38211968276863</v>
      </c>
      <c r="AC20" s="2"/>
      <c r="AD20" s="2"/>
      <c r="AE20" s="2"/>
      <c r="AF20" s="2"/>
    </row>
    <row r="21" spans="1:32" ht="15.75" x14ac:dyDescent="0.25">
      <c r="A21" s="2"/>
      <c r="B21" s="20" t="s">
        <v>248</v>
      </c>
      <c r="C21" s="37"/>
      <c r="D21" s="33"/>
      <c r="E21" s="33"/>
      <c r="F21" s="3"/>
      <c r="G21" s="3"/>
      <c r="H21" s="44">
        <f>SUM(H7:H20)</f>
        <v>30224.2</v>
      </c>
      <c r="I21" s="44">
        <f t="shared" ref="I21:S21" si="5">SUM(I7:I20)</f>
        <v>871.75999999999976</v>
      </c>
      <c r="J21" s="44">
        <f t="shared" si="5"/>
        <v>0</v>
      </c>
      <c r="K21" s="44">
        <f t="shared" si="5"/>
        <v>0</v>
      </c>
      <c r="L21" s="44">
        <f t="shared" si="5"/>
        <v>0</v>
      </c>
      <c r="M21" s="44">
        <f t="shared" si="5"/>
        <v>0</v>
      </c>
      <c r="N21" s="44">
        <f t="shared" si="5"/>
        <v>31095.960000000003</v>
      </c>
      <c r="O21" s="44">
        <f t="shared" si="5"/>
        <v>422.15999999999997</v>
      </c>
      <c r="P21" s="44">
        <f t="shared" si="5"/>
        <v>0</v>
      </c>
      <c r="Q21" s="44">
        <f t="shared" si="5"/>
        <v>0</v>
      </c>
      <c r="R21" s="44">
        <f t="shared" si="5"/>
        <v>0</v>
      </c>
      <c r="S21" s="44">
        <f t="shared" si="5"/>
        <v>30673.8</v>
      </c>
      <c r="T21" s="2"/>
      <c r="U21" s="2"/>
      <c r="V21" s="2"/>
      <c r="W21" s="2"/>
      <c r="X21" s="2"/>
      <c r="Y21" s="2"/>
      <c r="Z21" s="2"/>
      <c r="AA21" s="2"/>
      <c r="AB21" s="65">
        <f>SUM(AB7:AB20)</f>
        <v>4494.4060922855087</v>
      </c>
      <c r="AC21" s="2"/>
      <c r="AD21" s="2"/>
      <c r="AE21" s="2"/>
      <c r="AF21" s="2"/>
    </row>
    <row r="22" spans="1:32" ht="15.75" x14ac:dyDescent="0.25">
      <c r="A22" s="2"/>
      <c r="B22" s="3"/>
      <c r="C22" s="37"/>
      <c r="D22" s="33"/>
      <c r="E22" s="33"/>
      <c r="F22" s="3"/>
      <c r="G22" s="3"/>
      <c r="H22" s="3"/>
      <c r="I22" s="3"/>
      <c r="J22" s="3"/>
      <c r="K22" s="36"/>
      <c r="L22" s="32"/>
      <c r="M22" s="32"/>
      <c r="N22" s="3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</row>
  </sheetData>
  <mergeCells count="3">
    <mergeCell ref="B1:S1"/>
    <mergeCell ref="B2:S2"/>
    <mergeCell ref="B3:S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N39"/>
  <sheetViews>
    <sheetView tabSelected="1" topLeftCell="A13" workbookViewId="0">
      <selection activeCell="W11" sqref="W11"/>
    </sheetView>
  </sheetViews>
  <sheetFormatPr baseColWidth="10" defaultRowHeight="15" x14ac:dyDescent="0.25"/>
  <cols>
    <col min="1" max="1" width="4.7109375" bestFit="1" customWidth="1"/>
    <col min="2" max="2" width="45.28515625" bestFit="1" customWidth="1"/>
    <col min="4" max="4" width="46.28515625" bestFit="1" customWidth="1"/>
    <col min="5" max="5" width="13.85546875" bestFit="1" customWidth="1"/>
  </cols>
  <sheetData>
    <row r="1" spans="1:40" ht="15.75" x14ac:dyDescent="0.25">
      <c r="A1" s="2"/>
      <c r="B1" s="73" t="s">
        <v>0</v>
      </c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</row>
    <row r="2" spans="1:40" ht="15.75" x14ac:dyDescent="0.25">
      <c r="A2" s="2"/>
      <c r="B2" s="73" t="s">
        <v>480</v>
      </c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</row>
    <row r="3" spans="1:40" ht="15.75" x14ac:dyDescent="0.25">
      <c r="A3" s="2"/>
      <c r="B3" s="73" t="s">
        <v>249</v>
      </c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</row>
    <row r="4" spans="1:40" ht="15.75" x14ac:dyDescent="0.25">
      <c r="A4" s="2"/>
      <c r="B4" s="3"/>
      <c r="C4" s="37"/>
      <c r="D4" s="33"/>
      <c r="E4" s="33"/>
      <c r="F4" s="3"/>
      <c r="G4" s="3"/>
      <c r="H4" s="3"/>
      <c r="I4" s="3"/>
      <c r="J4" s="3"/>
      <c r="K4" s="36"/>
      <c r="L4" s="32"/>
      <c r="M4" s="32"/>
      <c r="N4" s="3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</row>
    <row r="5" spans="1:40" ht="15.75" x14ac:dyDescent="0.25">
      <c r="A5" s="30" t="s">
        <v>229</v>
      </c>
      <c r="B5" s="20" t="s">
        <v>2</v>
      </c>
      <c r="C5" s="49" t="s">
        <v>3</v>
      </c>
      <c r="D5" s="50" t="s">
        <v>4</v>
      </c>
      <c r="E5" s="50" t="s">
        <v>5</v>
      </c>
      <c r="F5" s="20" t="s">
        <v>6</v>
      </c>
      <c r="G5" s="20" t="s">
        <v>7</v>
      </c>
      <c r="H5" s="20" t="s">
        <v>8</v>
      </c>
      <c r="I5" s="20" t="s">
        <v>9</v>
      </c>
      <c r="J5" s="20" t="s">
        <v>10</v>
      </c>
      <c r="K5" s="51" t="s">
        <v>11</v>
      </c>
      <c r="L5" s="52" t="s">
        <v>12</v>
      </c>
      <c r="M5" s="52" t="s">
        <v>13</v>
      </c>
      <c r="N5" s="20" t="s">
        <v>14</v>
      </c>
      <c r="O5" s="30" t="s">
        <v>15</v>
      </c>
      <c r="P5" s="30" t="s">
        <v>16</v>
      </c>
      <c r="Q5" s="30" t="s">
        <v>17</v>
      </c>
      <c r="R5" s="30" t="s">
        <v>18</v>
      </c>
      <c r="S5" s="30" t="s">
        <v>19</v>
      </c>
      <c r="T5" s="30" t="s">
        <v>20</v>
      </c>
      <c r="U5" s="2"/>
      <c r="V5" s="30" t="s">
        <v>21</v>
      </c>
      <c r="W5" s="30" t="s">
        <v>22</v>
      </c>
      <c r="X5" s="2"/>
      <c r="Y5" s="30" t="s">
        <v>250</v>
      </c>
      <c r="Z5" s="30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</row>
    <row r="6" spans="1:40" ht="15.75" x14ac:dyDescent="0.25">
      <c r="A6" s="2"/>
      <c r="B6" s="3"/>
      <c r="C6" s="37"/>
      <c r="D6" s="33"/>
      <c r="E6" s="33"/>
      <c r="F6" s="3"/>
      <c r="G6" s="3"/>
      <c r="H6" s="3"/>
      <c r="I6" s="3"/>
      <c r="J6" s="3"/>
      <c r="K6" s="36"/>
      <c r="L6" s="32"/>
      <c r="M6" s="32"/>
      <c r="N6" s="3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</row>
    <row r="7" spans="1:40" ht="15.75" x14ac:dyDescent="0.25">
      <c r="A7" s="9">
        <v>1</v>
      </c>
      <c r="B7" s="3" t="s">
        <v>251</v>
      </c>
      <c r="C7" s="37" t="s">
        <v>252</v>
      </c>
      <c r="D7" s="37" t="s">
        <v>253</v>
      </c>
      <c r="E7" s="3" t="s">
        <v>254</v>
      </c>
      <c r="F7" s="3"/>
      <c r="G7" s="13" t="s">
        <v>129</v>
      </c>
      <c r="H7" s="37">
        <v>1696.88</v>
      </c>
      <c r="I7" s="37">
        <v>103.12</v>
      </c>
      <c r="J7" s="43"/>
      <c r="K7" s="3"/>
      <c r="L7" s="3"/>
      <c r="M7" s="3"/>
      <c r="N7" s="43">
        <f>SUM(H7:M7)</f>
        <v>1800</v>
      </c>
      <c r="O7" s="37"/>
      <c r="P7" s="2"/>
      <c r="Q7" s="2"/>
      <c r="R7" s="2"/>
      <c r="S7" s="10">
        <f>N7-O7-P7-Q7-R7</f>
        <v>1800</v>
      </c>
      <c r="T7" s="9" t="s">
        <v>255</v>
      </c>
      <c r="U7" s="2"/>
      <c r="V7" s="9" t="s">
        <v>30</v>
      </c>
      <c r="W7" s="2"/>
      <c r="X7" s="2"/>
      <c r="Y7" s="3" t="s">
        <v>478</v>
      </c>
      <c r="Z7" s="3"/>
      <c r="AA7" s="3"/>
      <c r="AB7" s="3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</row>
    <row r="8" spans="1:40" ht="15.75" x14ac:dyDescent="0.25">
      <c r="A8" s="9">
        <v>2</v>
      </c>
      <c r="B8" s="3" t="s">
        <v>256</v>
      </c>
      <c r="C8" s="37" t="s">
        <v>252</v>
      </c>
      <c r="D8" s="37" t="s">
        <v>253</v>
      </c>
      <c r="E8" s="3" t="s">
        <v>254</v>
      </c>
      <c r="F8" s="3"/>
      <c r="G8" s="13" t="s">
        <v>129</v>
      </c>
      <c r="H8" s="37">
        <v>1483.21</v>
      </c>
      <c r="I8" s="37">
        <v>116.79</v>
      </c>
      <c r="J8" s="43"/>
      <c r="K8" s="3"/>
      <c r="L8" s="3"/>
      <c r="M8" s="3"/>
      <c r="N8" s="43">
        <f t="shared" ref="N8:N30" si="0">SUM(H8:M8)</f>
        <v>1600</v>
      </c>
      <c r="O8" s="37"/>
      <c r="P8" s="2"/>
      <c r="Q8" s="2"/>
      <c r="R8" s="2"/>
      <c r="S8" s="10">
        <f t="shared" ref="S8:S36" si="1">N8-O8-P8-Q8-R8</f>
        <v>1600</v>
      </c>
      <c r="T8" s="9" t="s">
        <v>255</v>
      </c>
      <c r="U8" s="2"/>
      <c r="V8" s="9" t="s">
        <v>30</v>
      </c>
      <c r="W8" s="2"/>
      <c r="X8" s="2"/>
      <c r="Y8" s="3" t="s">
        <v>478</v>
      </c>
      <c r="Z8" s="3"/>
      <c r="AA8" s="3"/>
      <c r="AB8" s="3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</row>
    <row r="9" spans="1:40" ht="15.75" x14ac:dyDescent="0.25">
      <c r="A9" s="9">
        <v>3</v>
      </c>
      <c r="B9" s="3" t="s">
        <v>257</v>
      </c>
      <c r="C9" s="37" t="s">
        <v>252</v>
      </c>
      <c r="D9" s="37" t="s">
        <v>253</v>
      </c>
      <c r="E9" s="3" t="s">
        <v>254</v>
      </c>
      <c r="F9" s="3"/>
      <c r="G9" s="13" t="s">
        <v>129</v>
      </c>
      <c r="H9" s="37">
        <v>735.18</v>
      </c>
      <c r="I9" s="37">
        <v>164.82</v>
      </c>
      <c r="J9" s="43"/>
      <c r="K9" s="3"/>
      <c r="L9" s="3"/>
      <c r="M9" s="3"/>
      <c r="N9" s="43">
        <f t="shared" si="0"/>
        <v>900</v>
      </c>
      <c r="O9" s="37"/>
      <c r="P9" s="2"/>
      <c r="Q9" s="2"/>
      <c r="R9" s="2"/>
      <c r="S9" s="10">
        <f t="shared" si="1"/>
        <v>900</v>
      </c>
      <c r="T9" s="9" t="s">
        <v>255</v>
      </c>
      <c r="U9" s="2"/>
      <c r="V9" s="9" t="s">
        <v>30</v>
      </c>
      <c r="W9" s="2"/>
      <c r="X9" s="2"/>
      <c r="Y9" s="3" t="s">
        <v>478</v>
      </c>
      <c r="Z9" s="3"/>
      <c r="AA9" s="3"/>
      <c r="AB9" s="3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</row>
    <row r="10" spans="1:40" ht="15.75" x14ac:dyDescent="0.25">
      <c r="A10" s="9">
        <v>4</v>
      </c>
      <c r="B10" s="32" t="s">
        <v>258</v>
      </c>
      <c r="C10" s="37" t="s">
        <v>252</v>
      </c>
      <c r="D10" s="9" t="s">
        <v>259</v>
      </c>
      <c r="E10" s="3" t="s">
        <v>254</v>
      </c>
      <c r="F10" s="3"/>
      <c r="G10" s="13" t="s">
        <v>129</v>
      </c>
      <c r="H10" s="10">
        <v>2293</v>
      </c>
      <c r="I10" s="9">
        <v>29.35</v>
      </c>
      <c r="J10" s="43"/>
      <c r="K10" s="2"/>
      <c r="L10" s="2"/>
      <c r="M10" s="2"/>
      <c r="N10" s="43">
        <f t="shared" si="0"/>
        <v>2322.35</v>
      </c>
      <c r="O10" s="2"/>
      <c r="P10" s="2"/>
      <c r="Q10" s="2"/>
      <c r="R10" s="2"/>
      <c r="S10" s="10">
        <f t="shared" si="1"/>
        <v>2322.35</v>
      </c>
      <c r="T10" s="9" t="s">
        <v>255</v>
      </c>
      <c r="U10" s="2"/>
      <c r="V10" s="9" t="s">
        <v>30</v>
      </c>
      <c r="W10" s="2"/>
      <c r="X10" s="2"/>
      <c r="Y10" s="9" t="s">
        <v>468</v>
      </c>
      <c r="Z10" s="9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</row>
    <row r="11" spans="1:40" ht="15.75" x14ac:dyDescent="0.25">
      <c r="A11" s="9">
        <v>5</v>
      </c>
      <c r="B11" s="32" t="s">
        <v>260</v>
      </c>
      <c r="C11" s="37" t="s">
        <v>252</v>
      </c>
      <c r="D11" s="9" t="s">
        <v>259</v>
      </c>
      <c r="E11" s="3" t="s">
        <v>254</v>
      </c>
      <c r="F11" s="3"/>
      <c r="G11" s="13" t="s">
        <v>129</v>
      </c>
      <c r="H11" s="10">
        <v>2293</v>
      </c>
      <c r="I11" s="9">
        <v>29.35</v>
      </c>
      <c r="J11" s="43"/>
      <c r="K11" s="2"/>
      <c r="L11" s="2"/>
      <c r="M11" s="2"/>
      <c r="N11" s="43">
        <f t="shared" si="0"/>
        <v>2322.35</v>
      </c>
      <c r="O11" s="2"/>
      <c r="P11" s="2"/>
      <c r="Q11" s="2"/>
      <c r="R11" s="2"/>
      <c r="S11" s="10">
        <f t="shared" si="1"/>
        <v>2322.35</v>
      </c>
      <c r="T11" s="9" t="s">
        <v>255</v>
      </c>
      <c r="U11" s="2"/>
      <c r="V11" s="9" t="s">
        <v>30</v>
      </c>
      <c r="W11" s="2"/>
      <c r="X11" s="2"/>
      <c r="Y11" s="9" t="s">
        <v>468</v>
      </c>
      <c r="Z11" s="9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</row>
    <row r="12" spans="1:40" ht="15.75" x14ac:dyDescent="0.25">
      <c r="A12" s="9">
        <v>6</v>
      </c>
      <c r="B12" s="69" t="s">
        <v>261</v>
      </c>
      <c r="C12" s="37" t="s">
        <v>252</v>
      </c>
      <c r="D12" s="9" t="s">
        <v>259</v>
      </c>
      <c r="E12" s="3" t="s">
        <v>254</v>
      </c>
      <c r="F12" s="3"/>
      <c r="G12" s="13" t="s">
        <v>129</v>
      </c>
      <c r="H12" s="10">
        <v>1345.27</v>
      </c>
      <c r="I12" s="9">
        <v>119.56</v>
      </c>
      <c r="J12" s="43"/>
      <c r="K12" s="2"/>
      <c r="L12" s="2"/>
      <c r="M12" s="2"/>
      <c r="N12" s="43">
        <f t="shared" si="0"/>
        <v>1464.83</v>
      </c>
      <c r="O12" s="2"/>
      <c r="P12" s="2"/>
      <c r="Q12" s="2"/>
      <c r="R12" s="2"/>
      <c r="S12" s="10">
        <f t="shared" si="1"/>
        <v>1464.83</v>
      </c>
      <c r="T12" s="9" t="s">
        <v>255</v>
      </c>
      <c r="U12" s="2"/>
      <c r="V12" s="9" t="s">
        <v>30</v>
      </c>
      <c r="W12" s="2"/>
      <c r="X12" s="2"/>
      <c r="Y12" s="9" t="s">
        <v>468</v>
      </c>
      <c r="Z12" s="9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</row>
    <row r="13" spans="1:40" ht="15.75" x14ac:dyDescent="0.25">
      <c r="A13" s="9">
        <v>7</v>
      </c>
      <c r="B13" s="32" t="s">
        <v>262</v>
      </c>
      <c r="C13" s="37" t="s">
        <v>252</v>
      </c>
      <c r="D13" s="9" t="s">
        <v>263</v>
      </c>
      <c r="E13" s="3" t="s">
        <v>254</v>
      </c>
      <c r="F13" s="3"/>
      <c r="G13" s="13" t="s">
        <v>129</v>
      </c>
      <c r="H13" s="10">
        <v>1440</v>
      </c>
      <c r="I13" s="9">
        <v>119.56</v>
      </c>
      <c r="J13" s="43"/>
      <c r="K13" s="2"/>
      <c r="L13" s="32"/>
      <c r="M13" s="2"/>
      <c r="N13" s="43">
        <f t="shared" si="0"/>
        <v>1559.56</v>
      </c>
      <c r="O13" s="2"/>
      <c r="P13" s="2"/>
      <c r="Q13" s="2"/>
      <c r="R13" s="2"/>
      <c r="S13" s="10">
        <f t="shared" si="1"/>
        <v>1559.56</v>
      </c>
      <c r="T13" s="9" t="s">
        <v>255</v>
      </c>
      <c r="U13" s="2"/>
      <c r="V13" s="9" t="s">
        <v>30</v>
      </c>
      <c r="W13" s="2"/>
      <c r="X13" s="2"/>
      <c r="Y13" s="9" t="s">
        <v>477</v>
      </c>
      <c r="Z13" s="9"/>
      <c r="AA13" s="3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</row>
    <row r="14" spans="1:40" ht="15.75" x14ac:dyDescent="0.25">
      <c r="A14" s="9">
        <v>8</v>
      </c>
      <c r="B14" s="3" t="s">
        <v>264</v>
      </c>
      <c r="C14" s="37" t="s">
        <v>252</v>
      </c>
      <c r="D14" s="37" t="s">
        <v>265</v>
      </c>
      <c r="E14" s="3" t="s">
        <v>254</v>
      </c>
      <c r="F14" s="3"/>
      <c r="G14" s="13" t="s">
        <v>129</v>
      </c>
      <c r="H14" s="37">
        <v>0</v>
      </c>
      <c r="I14" s="37">
        <v>0</v>
      </c>
      <c r="J14" s="43"/>
      <c r="K14" s="3"/>
      <c r="L14" s="3"/>
      <c r="M14" s="3"/>
      <c r="N14" s="43">
        <f t="shared" si="0"/>
        <v>0</v>
      </c>
      <c r="O14" s="37"/>
      <c r="P14" s="2"/>
      <c r="Q14" s="2"/>
      <c r="R14" s="2"/>
      <c r="S14" s="10">
        <f t="shared" si="1"/>
        <v>0</v>
      </c>
      <c r="T14" s="2"/>
      <c r="U14" s="2"/>
      <c r="V14" s="9" t="s">
        <v>30</v>
      </c>
      <c r="W14" s="2"/>
      <c r="X14" s="2"/>
      <c r="Y14" s="3" t="s">
        <v>476</v>
      </c>
      <c r="Z14" s="3"/>
      <c r="AA14" s="3"/>
      <c r="AB14" s="3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</row>
    <row r="15" spans="1:40" ht="15.75" x14ac:dyDescent="0.25">
      <c r="A15" s="9">
        <v>9</v>
      </c>
      <c r="B15" s="3" t="s">
        <v>266</v>
      </c>
      <c r="C15" s="37" t="s">
        <v>252</v>
      </c>
      <c r="D15" s="37" t="s">
        <v>265</v>
      </c>
      <c r="E15" s="3" t="s">
        <v>254</v>
      </c>
      <c r="F15" s="3"/>
      <c r="G15" s="13" t="s">
        <v>129</v>
      </c>
      <c r="H15" s="37">
        <v>700</v>
      </c>
      <c r="I15" s="37">
        <v>167.07</v>
      </c>
      <c r="J15" s="43"/>
      <c r="K15" s="3"/>
      <c r="L15" s="3"/>
      <c r="M15" s="3"/>
      <c r="N15" s="43">
        <f t="shared" si="0"/>
        <v>867.06999999999994</v>
      </c>
      <c r="O15" s="37"/>
      <c r="P15" s="2"/>
      <c r="Q15" s="2"/>
      <c r="R15" s="2"/>
      <c r="S15" s="10">
        <f t="shared" si="1"/>
        <v>867.06999999999994</v>
      </c>
      <c r="T15" s="2"/>
      <c r="U15" s="2"/>
      <c r="V15" s="9" t="s">
        <v>30</v>
      </c>
      <c r="W15" s="2"/>
      <c r="X15" s="2"/>
      <c r="Y15" s="3" t="s">
        <v>475</v>
      </c>
      <c r="Z15" s="3"/>
      <c r="AA15" s="3"/>
      <c r="AB15" s="3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</row>
    <row r="16" spans="1:40" ht="15.75" x14ac:dyDescent="0.25">
      <c r="A16" s="9">
        <v>10</v>
      </c>
      <c r="B16" s="3" t="s">
        <v>267</v>
      </c>
      <c r="C16" s="37" t="s">
        <v>252</v>
      </c>
      <c r="D16" s="37" t="s">
        <v>268</v>
      </c>
      <c r="E16" s="3" t="s">
        <v>254</v>
      </c>
      <c r="F16" s="3"/>
      <c r="G16" s="13" t="s">
        <v>33</v>
      </c>
      <c r="H16" s="37">
        <v>2752</v>
      </c>
      <c r="I16" s="37"/>
      <c r="J16" s="43"/>
      <c r="K16" s="3"/>
      <c r="L16" s="3"/>
      <c r="M16" s="3"/>
      <c r="N16" s="43">
        <f t="shared" si="0"/>
        <v>2752</v>
      </c>
      <c r="O16" s="37">
        <v>49.98</v>
      </c>
      <c r="P16" s="2"/>
      <c r="Q16" s="2"/>
      <c r="R16" s="2"/>
      <c r="S16" s="10">
        <f t="shared" si="1"/>
        <v>2702.02</v>
      </c>
      <c r="T16" s="2"/>
      <c r="U16" s="2"/>
      <c r="V16" s="9" t="s">
        <v>30</v>
      </c>
      <c r="W16" s="2"/>
      <c r="X16" s="2"/>
      <c r="Y16" s="3" t="s">
        <v>474</v>
      </c>
      <c r="Z16" s="3"/>
      <c r="AA16" s="3"/>
      <c r="AB16" s="3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</row>
    <row r="17" spans="1:40" ht="15.75" x14ac:dyDescent="0.25">
      <c r="A17" s="9">
        <v>11</v>
      </c>
      <c r="B17" s="3" t="s">
        <v>269</v>
      </c>
      <c r="C17" s="37" t="s">
        <v>252</v>
      </c>
      <c r="D17" s="37" t="s">
        <v>265</v>
      </c>
      <c r="E17" s="3" t="s">
        <v>254</v>
      </c>
      <c r="F17" s="3"/>
      <c r="G17" s="13" t="s">
        <v>33</v>
      </c>
      <c r="H17" s="37">
        <v>2752</v>
      </c>
      <c r="I17" s="37"/>
      <c r="J17" s="43"/>
      <c r="K17" s="3"/>
      <c r="L17" s="2"/>
      <c r="M17" s="3"/>
      <c r="N17" s="43">
        <f t="shared" si="0"/>
        <v>2752</v>
      </c>
      <c r="O17" s="37">
        <v>49.98</v>
      </c>
      <c r="P17" s="2"/>
      <c r="Q17" s="2"/>
      <c r="R17" s="2"/>
      <c r="S17" s="10">
        <f t="shared" si="1"/>
        <v>2702.02</v>
      </c>
      <c r="T17" s="2"/>
      <c r="U17" s="2"/>
      <c r="V17" s="9" t="s">
        <v>30</v>
      </c>
      <c r="W17" s="2"/>
      <c r="X17" s="2"/>
      <c r="Y17" s="3" t="s">
        <v>473</v>
      </c>
      <c r="Z17" s="3"/>
      <c r="AA17" s="2"/>
      <c r="AB17" s="3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</row>
    <row r="18" spans="1:40" ht="15.75" x14ac:dyDescent="0.25">
      <c r="A18" s="9">
        <v>12</v>
      </c>
      <c r="B18" s="3" t="s">
        <v>270</v>
      </c>
      <c r="C18" s="37" t="s">
        <v>252</v>
      </c>
      <c r="D18" s="37" t="s">
        <v>268</v>
      </c>
      <c r="E18" s="3" t="s">
        <v>254</v>
      </c>
      <c r="F18" s="3"/>
      <c r="G18" s="13" t="s">
        <v>33</v>
      </c>
      <c r="H18" s="37">
        <v>2866.5</v>
      </c>
      <c r="I18" s="37"/>
      <c r="J18" s="43"/>
      <c r="K18" s="3"/>
      <c r="L18" s="3"/>
      <c r="M18" s="3"/>
      <c r="N18" s="43">
        <f t="shared" si="0"/>
        <v>2866.5</v>
      </c>
      <c r="O18" s="37">
        <v>62.44</v>
      </c>
      <c r="P18" s="2"/>
      <c r="Q18" s="2"/>
      <c r="R18" s="2"/>
      <c r="S18" s="10">
        <f t="shared" si="1"/>
        <v>2804.06</v>
      </c>
      <c r="T18" s="2" t="s">
        <v>447</v>
      </c>
      <c r="U18" s="2"/>
      <c r="V18" s="9" t="s">
        <v>30</v>
      </c>
      <c r="W18" s="2"/>
      <c r="X18" s="2"/>
      <c r="Y18" s="3" t="s">
        <v>472</v>
      </c>
      <c r="Z18" s="3"/>
      <c r="AA18" s="3"/>
      <c r="AB18" s="3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</row>
    <row r="19" spans="1:40" ht="15.75" x14ac:dyDescent="0.25">
      <c r="A19" s="9">
        <v>13</v>
      </c>
      <c r="B19" s="3" t="s">
        <v>271</v>
      </c>
      <c r="C19" s="37" t="s">
        <v>252</v>
      </c>
      <c r="D19" s="37" t="s">
        <v>272</v>
      </c>
      <c r="E19" s="3" t="s">
        <v>254</v>
      </c>
      <c r="F19" s="3"/>
      <c r="G19" s="13" t="s">
        <v>33</v>
      </c>
      <c r="H19" s="37">
        <v>2752</v>
      </c>
      <c r="I19" s="37"/>
      <c r="J19" s="43"/>
      <c r="K19" s="3"/>
      <c r="L19" s="3"/>
      <c r="M19" s="3"/>
      <c r="N19" s="43">
        <f t="shared" si="0"/>
        <v>2752</v>
      </c>
      <c r="O19" s="37">
        <v>49.98</v>
      </c>
      <c r="P19" s="2"/>
      <c r="Q19" s="2"/>
      <c r="R19" s="2"/>
      <c r="S19" s="10">
        <f t="shared" si="1"/>
        <v>2702.02</v>
      </c>
      <c r="T19" s="9" t="s">
        <v>273</v>
      </c>
      <c r="U19" s="2"/>
      <c r="V19" s="9" t="s">
        <v>30</v>
      </c>
      <c r="W19" s="2"/>
      <c r="X19" s="2"/>
      <c r="Y19" s="3" t="s">
        <v>471</v>
      </c>
      <c r="Z19" s="3"/>
      <c r="AA19" s="3"/>
      <c r="AB19" s="3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</row>
    <row r="20" spans="1:40" ht="15.75" x14ac:dyDescent="0.25">
      <c r="A20" s="9">
        <v>14</v>
      </c>
      <c r="B20" s="3" t="s">
        <v>274</v>
      </c>
      <c r="C20" s="37" t="s">
        <v>252</v>
      </c>
      <c r="D20" s="37" t="s">
        <v>275</v>
      </c>
      <c r="E20" s="3" t="s">
        <v>254</v>
      </c>
      <c r="F20" s="3"/>
      <c r="G20" s="13" t="s">
        <v>33</v>
      </c>
      <c r="H20" s="37">
        <v>2752</v>
      </c>
      <c r="I20" s="37"/>
      <c r="J20" s="43"/>
      <c r="K20" s="3"/>
      <c r="L20" s="3"/>
      <c r="M20" s="3"/>
      <c r="N20" s="43">
        <f t="shared" si="0"/>
        <v>2752</v>
      </c>
      <c r="O20" s="37">
        <v>49.98</v>
      </c>
      <c r="P20" s="2"/>
      <c r="Q20" s="2"/>
      <c r="R20" s="2"/>
      <c r="S20" s="10">
        <f t="shared" si="1"/>
        <v>2702.02</v>
      </c>
      <c r="T20" s="9" t="s">
        <v>276</v>
      </c>
      <c r="U20" s="2"/>
      <c r="V20" s="9" t="s">
        <v>30</v>
      </c>
      <c r="W20" s="2"/>
      <c r="X20" s="2"/>
      <c r="Y20" s="3" t="s">
        <v>470</v>
      </c>
      <c r="Z20" s="3"/>
      <c r="AA20" s="3"/>
      <c r="AB20" s="3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</row>
    <row r="21" spans="1:40" ht="15.75" x14ac:dyDescent="0.25">
      <c r="A21" s="9">
        <v>15</v>
      </c>
      <c r="B21" s="3" t="s">
        <v>277</v>
      </c>
      <c r="C21" s="37" t="s">
        <v>252</v>
      </c>
      <c r="D21" s="37" t="s">
        <v>275</v>
      </c>
      <c r="E21" s="3" t="s">
        <v>254</v>
      </c>
      <c r="F21" s="3"/>
      <c r="G21" s="13" t="s">
        <v>33</v>
      </c>
      <c r="H21" s="37">
        <v>2752</v>
      </c>
      <c r="I21" s="37"/>
      <c r="J21" s="43"/>
      <c r="K21" s="3"/>
      <c r="L21" s="3"/>
      <c r="M21" s="3"/>
      <c r="N21" s="43">
        <f t="shared" si="0"/>
        <v>2752</v>
      </c>
      <c r="O21" s="37">
        <v>49.98</v>
      </c>
      <c r="P21" s="2"/>
      <c r="Q21" s="2"/>
      <c r="R21" s="2"/>
      <c r="S21" s="10">
        <f t="shared" si="1"/>
        <v>2702.02</v>
      </c>
      <c r="T21" s="9" t="s">
        <v>276</v>
      </c>
      <c r="U21" s="2"/>
      <c r="V21" s="9" t="s">
        <v>30</v>
      </c>
      <c r="W21" s="2"/>
      <c r="X21" s="2"/>
      <c r="Y21" s="3" t="s">
        <v>470</v>
      </c>
      <c r="Z21" s="3"/>
      <c r="AA21" s="3"/>
      <c r="AB21" s="3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</row>
    <row r="22" spans="1:40" ht="15.75" x14ac:dyDescent="0.25">
      <c r="A22" s="9">
        <v>16</v>
      </c>
      <c r="B22" s="3" t="s">
        <v>278</v>
      </c>
      <c r="C22" s="37" t="s">
        <v>252</v>
      </c>
      <c r="D22" s="37" t="s">
        <v>263</v>
      </c>
      <c r="E22" s="3" t="s">
        <v>254</v>
      </c>
      <c r="F22" s="3"/>
      <c r="G22" s="13" t="s">
        <v>129</v>
      </c>
      <c r="H22" s="37">
        <v>2402.5</v>
      </c>
      <c r="I22" s="37">
        <v>2.99</v>
      </c>
      <c r="J22" s="43"/>
      <c r="K22" s="3"/>
      <c r="L22" s="3"/>
      <c r="M22" s="3"/>
      <c r="N22" s="43">
        <f t="shared" si="0"/>
        <v>2405.4899999999998</v>
      </c>
      <c r="O22" s="37"/>
      <c r="P22" s="2"/>
      <c r="Q22" s="2"/>
      <c r="R22" s="2"/>
      <c r="S22" s="10">
        <f t="shared" si="1"/>
        <v>2405.4899999999998</v>
      </c>
      <c r="T22" s="9" t="s">
        <v>279</v>
      </c>
      <c r="U22" s="2"/>
      <c r="V22" s="9" t="s">
        <v>30</v>
      </c>
      <c r="W22" s="2"/>
      <c r="X22" s="2"/>
      <c r="Y22" s="3" t="s">
        <v>469</v>
      </c>
      <c r="Z22" s="3"/>
      <c r="AA22" s="3"/>
      <c r="AB22" s="3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</row>
    <row r="23" spans="1:40" ht="15.75" x14ac:dyDescent="0.25">
      <c r="A23" s="9">
        <v>17</v>
      </c>
      <c r="B23" s="3" t="s">
        <v>280</v>
      </c>
      <c r="C23" s="37" t="s">
        <v>252</v>
      </c>
      <c r="D23" s="37" t="s">
        <v>259</v>
      </c>
      <c r="E23" s="3" t="s">
        <v>254</v>
      </c>
      <c r="F23" s="3"/>
      <c r="G23" s="13" t="s">
        <v>129</v>
      </c>
      <c r="H23" s="37">
        <v>2402.5</v>
      </c>
      <c r="I23" s="37">
        <v>2.99</v>
      </c>
      <c r="J23" s="43"/>
      <c r="K23" s="3"/>
      <c r="L23" s="3"/>
      <c r="M23" s="3"/>
      <c r="N23" s="43">
        <f t="shared" si="0"/>
        <v>2405.4899999999998</v>
      </c>
      <c r="O23" s="37"/>
      <c r="P23" s="2"/>
      <c r="Q23" s="2"/>
      <c r="R23" s="2"/>
      <c r="S23" s="10">
        <f t="shared" si="1"/>
        <v>2405.4899999999998</v>
      </c>
      <c r="T23" s="9" t="s">
        <v>281</v>
      </c>
      <c r="U23" s="2"/>
      <c r="V23" s="9" t="s">
        <v>30</v>
      </c>
      <c r="W23" s="2"/>
      <c r="X23" s="2"/>
      <c r="Y23" s="3" t="s">
        <v>468</v>
      </c>
      <c r="Z23" s="3"/>
      <c r="AA23" s="3"/>
      <c r="AB23" s="3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</row>
    <row r="24" spans="1:40" ht="15.75" x14ac:dyDescent="0.25">
      <c r="A24" s="9">
        <v>18</v>
      </c>
      <c r="B24" s="3" t="s">
        <v>325</v>
      </c>
      <c r="C24" s="37" t="s">
        <v>252</v>
      </c>
      <c r="D24" s="37" t="s">
        <v>265</v>
      </c>
      <c r="E24" s="3" t="s">
        <v>254</v>
      </c>
      <c r="F24" s="3"/>
      <c r="G24" s="13" t="s">
        <v>129</v>
      </c>
      <c r="H24" s="37">
        <v>1000</v>
      </c>
      <c r="I24" s="37">
        <v>147.72</v>
      </c>
      <c r="J24" s="43"/>
      <c r="K24" s="3"/>
      <c r="L24" s="3"/>
      <c r="M24" s="3"/>
      <c r="N24" s="43">
        <f t="shared" si="0"/>
        <v>1147.72</v>
      </c>
      <c r="O24" s="37"/>
      <c r="P24" s="2"/>
      <c r="Q24" s="2"/>
      <c r="R24" s="2"/>
      <c r="S24" s="10">
        <f t="shared" si="1"/>
        <v>1147.72</v>
      </c>
      <c r="T24" s="9" t="s">
        <v>313</v>
      </c>
      <c r="U24" s="2"/>
      <c r="V24" s="9" t="s">
        <v>30</v>
      </c>
      <c r="W24" s="2"/>
      <c r="X24" s="2"/>
      <c r="Y24" s="3" t="s">
        <v>314</v>
      </c>
      <c r="Z24" s="3"/>
      <c r="AA24" s="3"/>
      <c r="AB24" s="3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</row>
    <row r="25" spans="1:40" ht="15.75" x14ac:dyDescent="0.25">
      <c r="A25" s="9">
        <v>19</v>
      </c>
      <c r="B25" s="3" t="s">
        <v>435</v>
      </c>
      <c r="C25" s="37" t="s">
        <v>252</v>
      </c>
      <c r="D25" s="37" t="s">
        <v>263</v>
      </c>
      <c r="E25" s="3" t="s">
        <v>254</v>
      </c>
      <c r="F25" s="3"/>
      <c r="G25" s="13" t="s">
        <v>129</v>
      </c>
      <c r="H25" s="37">
        <v>2402.5</v>
      </c>
      <c r="I25" s="37">
        <v>2.99</v>
      </c>
      <c r="J25" s="43"/>
      <c r="K25" s="3"/>
      <c r="L25" s="3"/>
      <c r="M25" s="3"/>
      <c r="N25" s="43">
        <f t="shared" si="0"/>
        <v>2405.4899999999998</v>
      </c>
      <c r="O25" s="37"/>
      <c r="P25" s="2"/>
      <c r="Q25" s="2"/>
      <c r="R25" s="2"/>
      <c r="S25" s="10">
        <f t="shared" si="1"/>
        <v>2405.4899999999998</v>
      </c>
      <c r="T25" s="9" t="s">
        <v>436</v>
      </c>
      <c r="U25" s="2"/>
      <c r="V25" s="9" t="s">
        <v>30</v>
      </c>
      <c r="W25" s="2"/>
      <c r="X25" s="2"/>
      <c r="Y25" s="3" t="s">
        <v>467</v>
      </c>
      <c r="Z25" s="3"/>
      <c r="AA25" s="3"/>
      <c r="AB25" s="3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</row>
    <row r="26" spans="1:40" ht="15.75" x14ac:dyDescent="0.25">
      <c r="A26" s="9">
        <v>20</v>
      </c>
      <c r="B26" s="3" t="s">
        <v>441</v>
      </c>
      <c r="C26" s="37" t="s">
        <v>252</v>
      </c>
      <c r="D26" s="37" t="s">
        <v>443</v>
      </c>
      <c r="E26" s="3" t="s">
        <v>254</v>
      </c>
      <c r="F26" s="3"/>
      <c r="G26" s="13" t="s">
        <v>129</v>
      </c>
      <c r="H26" s="37">
        <v>1323</v>
      </c>
      <c r="I26" s="37">
        <v>127.05</v>
      </c>
      <c r="J26" s="43"/>
      <c r="K26" s="3"/>
      <c r="L26" s="3"/>
      <c r="M26" s="3"/>
      <c r="N26" s="43">
        <f t="shared" si="0"/>
        <v>1450.05</v>
      </c>
      <c r="O26" s="37"/>
      <c r="P26" s="2"/>
      <c r="Q26" s="2"/>
      <c r="R26" s="2"/>
      <c r="S26" s="10">
        <f t="shared" si="1"/>
        <v>1450.05</v>
      </c>
      <c r="T26" s="9" t="s">
        <v>445</v>
      </c>
      <c r="U26" s="2"/>
      <c r="V26" s="9" t="s">
        <v>30</v>
      </c>
      <c r="W26" s="2"/>
      <c r="X26" s="2"/>
      <c r="Y26" s="3" t="s">
        <v>466</v>
      </c>
      <c r="Z26" s="3"/>
      <c r="AA26" s="3"/>
      <c r="AB26" s="3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</row>
    <row r="27" spans="1:40" ht="15.75" x14ac:dyDescent="0.25">
      <c r="A27" s="9">
        <v>21</v>
      </c>
      <c r="B27" s="3" t="s">
        <v>442</v>
      </c>
      <c r="C27" s="37" t="s">
        <v>252</v>
      </c>
      <c r="D27" s="37" t="s">
        <v>444</v>
      </c>
      <c r="E27" s="3" t="s">
        <v>254</v>
      </c>
      <c r="F27" s="3"/>
      <c r="G27" s="13" t="s">
        <v>33</v>
      </c>
      <c r="H27" s="37">
        <v>2866.5</v>
      </c>
      <c r="I27" s="37"/>
      <c r="J27" s="43"/>
      <c r="K27" s="3"/>
      <c r="L27" s="3"/>
      <c r="M27" s="3"/>
      <c r="N27" s="43">
        <f t="shared" si="0"/>
        <v>2866.5</v>
      </c>
      <c r="O27" s="37">
        <v>62.44</v>
      </c>
      <c r="P27" s="2"/>
      <c r="Q27" s="2"/>
      <c r="R27" s="2"/>
      <c r="S27" s="10">
        <f t="shared" si="1"/>
        <v>2804.06</v>
      </c>
      <c r="T27" s="9" t="s">
        <v>446</v>
      </c>
      <c r="U27" s="2"/>
      <c r="V27" s="9" t="s">
        <v>30</v>
      </c>
      <c r="W27" s="2"/>
      <c r="X27" s="2"/>
      <c r="Y27" s="3" t="s">
        <v>465</v>
      </c>
      <c r="Z27" s="3"/>
      <c r="AA27" s="3"/>
      <c r="AB27" s="3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</row>
    <row r="28" spans="1:40" ht="15.75" x14ac:dyDescent="0.25">
      <c r="A28" s="9">
        <v>22</v>
      </c>
      <c r="B28" s="3" t="s">
        <v>449</v>
      </c>
      <c r="C28" s="37" t="s">
        <v>252</v>
      </c>
      <c r="D28" s="37" t="s">
        <v>450</v>
      </c>
      <c r="E28" s="3" t="s">
        <v>254</v>
      </c>
      <c r="F28" s="3"/>
      <c r="G28" s="13" t="s">
        <v>129</v>
      </c>
      <c r="H28" s="37">
        <v>1000</v>
      </c>
      <c r="I28" s="37">
        <v>147.72</v>
      </c>
      <c r="J28" s="43"/>
      <c r="K28" s="3"/>
      <c r="L28" s="3"/>
      <c r="M28" s="3"/>
      <c r="N28" s="43">
        <f t="shared" si="0"/>
        <v>1147.72</v>
      </c>
      <c r="O28" s="37"/>
      <c r="P28" s="2"/>
      <c r="Q28" s="2"/>
      <c r="R28" s="2"/>
      <c r="S28" s="10">
        <f t="shared" si="1"/>
        <v>1147.72</v>
      </c>
      <c r="T28" s="9" t="s">
        <v>452</v>
      </c>
      <c r="U28" s="2"/>
      <c r="V28" s="9" t="s">
        <v>30</v>
      </c>
      <c r="W28" s="2"/>
      <c r="X28" s="2"/>
      <c r="Y28" s="3" t="s">
        <v>464</v>
      </c>
      <c r="Z28" s="3"/>
      <c r="AA28" s="3"/>
      <c r="AB28" s="3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</row>
    <row r="29" spans="1:40" ht="15.75" x14ac:dyDescent="0.25">
      <c r="A29" s="9">
        <v>23</v>
      </c>
      <c r="B29" s="3" t="s">
        <v>462</v>
      </c>
      <c r="C29" s="37" t="s">
        <v>252</v>
      </c>
      <c r="D29" s="37" t="s">
        <v>159</v>
      </c>
      <c r="E29" s="3" t="s">
        <v>254</v>
      </c>
      <c r="F29" s="3"/>
      <c r="G29" s="13" t="s">
        <v>33</v>
      </c>
      <c r="H29" s="37">
        <v>2866.5</v>
      </c>
      <c r="I29" s="37"/>
      <c r="J29" s="43"/>
      <c r="K29" s="3"/>
      <c r="L29" s="3"/>
      <c r="M29" s="3"/>
      <c r="N29" s="43">
        <f t="shared" si="0"/>
        <v>2866.5</v>
      </c>
      <c r="O29" s="37">
        <v>62.44</v>
      </c>
      <c r="P29" s="2"/>
      <c r="Q29" s="2"/>
      <c r="R29" s="2"/>
      <c r="S29" s="10">
        <f t="shared" si="1"/>
        <v>2804.06</v>
      </c>
      <c r="T29" s="9" t="s">
        <v>456</v>
      </c>
      <c r="U29" s="2"/>
      <c r="V29" s="9" t="s">
        <v>30</v>
      </c>
      <c r="W29" s="2"/>
      <c r="X29" s="2"/>
      <c r="Y29" s="3" t="s">
        <v>463</v>
      </c>
      <c r="Z29" s="3"/>
      <c r="AA29" s="3"/>
      <c r="AB29" s="3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</row>
    <row r="30" spans="1:40" ht="15.75" x14ac:dyDescent="0.25">
      <c r="A30" s="9">
        <v>24</v>
      </c>
      <c r="B30" s="67" t="s">
        <v>487</v>
      </c>
      <c r="C30" s="37" t="s">
        <v>252</v>
      </c>
      <c r="D30" s="37" t="s">
        <v>163</v>
      </c>
      <c r="E30" s="3" t="s">
        <v>254</v>
      </c>
      <c r="F30" s="3"/>
      <c r="G30" s="13" t="s">
        <v>33</v>
      </c>
      <c r="H30" s="37">
        <v>568.38</v>
      </c>
      <c r="I30" s="37">
        <v>119.56</v>
      </c>
      <c r="J30" s="43"/>
      <c r="K30" s="3"/>
      <c r="L30" s="3"/>
      <c r="M30" s="3"/>
      <c r="N30" s="43">
        <f t="shared" si="0"/>
        <v>687.94</v>
      </c>
      <c r="O30" s="37"/>
      <c r="P30" s="2"/>
      <c r="Q30" s="2"/>
      <c r="R30" s="2"/>
      <c r="S30" s="10">
        <f t="shared" si="1"/>
        <v>687.94</v>
      </c>
      <c r="T30" s="9" t="s">
        <v>488</v>
      </c>
      <c r="U30" s="2"/>
      <c r="V30" s="9" t="s">
        <v>30</v>
      </c>
      <c r="W30" s="2"/>
      <c r="X30" s="2"/>
      <c r="Y30" s="3" t="s">
        <v>489</v>
      </c>
      <c r="Z30" s="3"/>
      <c r="AA30" s="3"/>
      <c r="AB30" s="3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</row>
    <row r="31" spans="1:40" ht="15.75" x14ac:dyDescent="0.25">
      <c r="A31" s="9">
        <v>23</v>
      </c>
      <c r="B31" s="3" t="s">
        <v>494</v>
      </c>
      <c r="C31" s="37" t="s">
        <v>495</v>
      </c>
      <c r="D31" s="37" t="s">
        <v>496</v>
      </c>
      <c r="E31" s="3" t="s">
        <v>254</v>
      </c>
      <c r="F31" s="3"/>
      <c r="G31" s="3"/>
      <c r="H31" s="37">
        <v>2000</v>
      </c>
      <c r="I31" s="37"/>
      <c r="J31" s="43"/>
      <c r="K31" s="3"/>
      <c r="L31" s="3"/>
      <c r="M31" s="3"/>
      <c r="N31" s="43">
        <f t="shared" ref="N31:N36" si="2">SUM(H31:M31)</f>
        <v>2000</v>
      </c>
      <c r="O31" s="37"/>
      <c r="P31" s="2"/>
      <c r="Q31" s="2"/>
      <c r="R31" s="2"/>
      <c r="S31" s="10">
        <f t="shared" si="1"/>
        <v>2000</v>
      </c>
      <c r="T31" s="9"/>
      <c r="U31" s="2"/>
      <c r="V31" s="9" t="s">
        <v>30</v>
      </c>
      <c r="W31" s="2"/>
      <c r="X31" s="2"/>
      <c r="Y31" s="3"/>
      <c r="Z31" s="3"/>
      <c r="AA31" s="3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</row>
    <row r="32" spans="1:40" ht="15.75" x14ac:dyDescent="0.25">
      <c r="A32" s="9">
        <v>24</v>
      </c>
      <c r="B32" s="3" t="s">
        <v>497</v>
      </c>
      <c r="C32" s="37" t="s">
        <v>495</v>
      </c>
      <c r="D32" s="37" t="s">
        <v>496</v>
      </c>
      <c r="E32" s="3" t="s">
        <v>254</v>
      </c>
      <c r="F32" s="3"/>
      <c r="G32" s="3"/>
      <c r="H32" s="37">
        <v>1086.8800000000001</v>
      </c>
      <c r="I32" s="37"/>
      <c r="J32" s="43"/>
      <c r="K32" s="3"/>
      <c r="L32" s="3"/>
      <c r="M32" s="3"/>
      <c r="N32" s="43">
        <f t="shared" si="2"/>
        <v>1086.8800000000001</v>
      </c>
      <c r="O32" s="37"/>
      <c r="P32" s="2"/>
      <c r="Q32" s="2"/>
      <c r="R32" s="2"/>
      <c r="S32" s="10">
        <f t="shared" si="1"/>
        <v>1086.8800000000001</v>
      </c>
      <c r="T32" s="9"/>
      <c r="U32" s="2"/>
      <c r="V32" s="9" t="s">
        <v>30</v>
      </c>
      <c r="W32" s="2"/>
      <c r="X32" s="2"/>
      <c r="Y32" s="3"/>
      <c r="Z32" s="3"/>
      <c r="AA32" s="3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</row>
    <row r="33" spans="1:40" ht="15.75" x14ac:dyDescent="0.25">
      <c r="A33" s="9">
        <v>25</v>
      </c>
      <c r="B33" s="3" t="s">
        <v>498</v>
      </c>
      <c r="C33" s="37" t="s">
        <v>495</v>
      </c>
      <c r="D33" s="37" t="s">
        <v>496</v>
      </c>
      <c r="E33" s="3" t="s">
        <v>254</v>
      </c>
      <c r="F33" s="3"/>
      <c r="G33" s="3"/>
      <c r="H33" s="37">
        <v>1344.28</v>
      </c>
      <c r="I33" s="37"/>
      <c r="J33" s="43"/>
      <c r="K33" s="3"/>
      <c r="L33" s="3"/>
      <c r="M33" s="3"/>
      <c r="N33" s="43">
        <f t="shared" si="2"/>
        <v>1344.28</v>
      </c>
      <c r="O33" s="37"/>
      <c r="P33" s="2"/>
      <c r="Q33" s="2"/>
      <c r="R33" s="2"/>
      <c r="S33" s="10">
        <f t="shared" si="1"/>
        <v>1344.28</v>
      </c>
      <c r="T33" s="9"/>
      <c r="U33" s="2"/>
      <c r="V33" s="9" t="s">
        <v>30</v>
      </c>
      <c r="W33" s="2"/>
      <c r="X33" s="2"/>
      <c r="Y33" s="3"/>
      <c r="Z33" s="3"/>
      <c r="AA33" s="3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</row>
    <row r="34" spans="1:40" ht="15.75" x14ac:dyDescent="0.25">
      <c r="A34" s="9">
        <v>26</v>
      </c>
      <c r="B34" s="3" t="s">
        <v>499</v>
      </c>
      <c r="C34" s="37" t="s">
        <v>495</v>
      </c>
      <c r="D34" s="37" t="s">
        <v>496</v>
      </c>
      <c r="E34" s="3" t="s">
        <v>254</v>
      </c>
      <c r="F34" s="3"/>
      <c r="G34" s="3"/>
      <c r="H34" s="37">
        <v>1000</v>
      </c>
      <c r="I34" s="37"/>
      <c r="J34" s="43"/>
      <c r="K34" s="3"/>
      <c r="L34" s="3"/>
      <c r="M34" s="3"/>
      <c r="N34" s="43">
        <f t="shared" si="2"/>
        <v>1000</v>
      </c>
      <c r="O34" s="37"/>
      <c r="P34" s="2"/>
      <c r="Q34" s="2"/>
      <c r="R34" s="2"/>
      <c r="S34" s="10">
        <f t="shared" si="1"/>
        <v>1000</v>
      </c>
      <c r="T34" s="9"/>
      <c r="U34" s="2"/>
      <c r="V34" s="9" t="s">
        <v>30</v>
      </c>
      <c r="W34" s="2"/>
      <c r="X34" s="2"/>
      <c r="Y34" s="3"/>
      <c r="Z34" s="3"/>
      <c r="AA34" s="3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</row>
    <row r="35" spans="1:40" ht="15.75" x14ac:dyDescent="0.25">
      <c r="A35" s="9">
        <v>27</v>
      </c>
      <c r="B35" s="32" t="s">
        <v>500</v>
      </c>
      <c r="C35" s="37" t="s">
        <v>495</v>
      </c>
      <c r="D35" s="37" t="s">
        <v>496</v>
      </c>
      <c r="E35" s="3" t="s">
        <v>254</v>
      </c>
      <c r="F35" s="3"/>
      <c r="G35" s="3"/>
      <c r="H35" s="10">
        <v>1323</v>
      </c>
      <c r="I35" s="9"/>
      <c r="J35" s="43"/>
      <c r="K35" s="3"/>
      <c r="L35" s="3"/>
      <c r="M35" s="3"/>
      <c r="N35" s="43">
        <f t="shared" si="2"/>
        <v>1323</v>
      </c>
      <c r="O35" s="37"/>
      <c r="P35" s="2"/>
      <c r="Q35" s="2"/>
      <c r="R35" s="2"/>
      <c r="S35" s="10">
        <f t="shared" si="1"/>
        <v>1323</v>
      </c>
      <c r="T35" s="9"/>
      <c r="U35" s="2"/>
      <c r="V35" s="9" t="s">
        <v>30</v>
      </c>
      <c r="W35" s="2"/>
      <c r="X35" s="2"/>
      <c r="Y35" s="3"/>
      <c r="Z35" s="3"/>
      <c r="AA35" s="3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</row>
    <row r="36" spans="1:40" ht="15.75" x14ac:dyDescent="0.25">
      <c r="A36" s="9">
        <v>28</v>
      </c>
      <c r="B36" s="32" t="s">
        <v>501</v>
      </c>
      <c r="C36" s="37" t="s">
        <v>495</v>
      </c>
      <c r="D36" s="37" t="s">
        <v>496</v>
      </c>
      <c r="E36" s="3" t="s">
        <v>254</v>
      </c>
      <c r="F36" s="3"/>
      <c r="G36" s="3"/>
      <c r="H36" s="10">
        <v>1323</v>
      </c>
      <c r="I36" s="9"/>
      <c r="J36" s="43"/>
      <c r="K36" s="3"/>
      <c r="L36" s="3"/>
      <c r="M36" s="3"/>
      <c r="N36" s="43">
        <f t="shared" si="2"/>
        <v>1323</v>
      </c>
      <c r="O36" s="37"/>
      <c r="P36" s="2"/>
      <c r="Q36" s="2"/>
      <c r="R36" s="2"/>
      <c r="S36" s="10">
        <f t="shared" si="1"/>
        <v>1323</v>
      </c>
      <c r="T36" s="9"/>
      <c r="U36" s="2"/>
      <c r="V36" s="9" t="s">
        <v>30</v>
      </c>
      <c r="W36" s="2"/>
      <c r="X36" s="2"/>
      <c r="Y36" s="3"/>
      <c r="Z36" s="3"/>
      <c r="AA36" s="3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</row>
    <row r="37" spans="1:40" ht="15.75" x14ac:dyDescent="0.25">
      <c r="A37" s="2"/>
      <c r="B37" s="30" t="s">
        <v>282</v>
      </c>
      <c r="C37" s="2"/>
      <c r="D37" s="2"/>
      <c r="E37" s="2"/>
      <c r="F37" s="40"/>
      <c r="G37" s="2"/>
      <c r="H37" s="31">
        <f>SUM(H7:H36)</f>
        <v>53522.079999999994</v>
      </c>
      <c r="I37" s="31">
        <f>SUM(I7:I28)</f>
        <v>1281.08</v>
      </c>
      <c r="J37" s="31">
        <f t="shared" ref="J37:R37" si="3">SUM(J7:J23)</f>
        <v>0</v>
      </c>
      <c r="K37" s="31">
        <f t="shared" si="3"/>
        <v>0</v>
      </c>
      <c r="L37" s="31">
        <f t="shared" si="3"/>
        <v>0</v>
      </c>
      <c r="M37" s="31">
        <f t="shared" si="3"/>
        <v>0</v>
      </c>
      <c r="N37" s="31">
        <f>SUM(N7:N36)</f>
        <v>54922.720000000001</v>
      </c>
      <c r="O37" s="31">
        <f t="shared" si="3"/>
        <v>312.33999999999997</v>
      </c>
      <c r="P37" s="31">
        <f t="shared" si="3"/>
        <v>0</v>
      </c>
      <c r="Q37" s="31">
        <f t="shared" si="3"/>
        <v>0</v>
      </c>
      <c r="R37" s="31">
        <f t="shared" si="3"/>
        <v>0</v>
      </c>
      <c r="S37" s="31">
        <f>SUM(S7:S36)</f>
        <v>54485.5</v>
      </c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</row>
    <row r="38" spans="1:40" ht="15.75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63"/>
      <c r="O38" s="2"/>
      <c r="P38" s="2"/>
      <c r="Q38" s="2"/>
      <c r="R38" s="2"/>
      <c r="S38" s="10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</row>
    <row r="39" spans="1:40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</row>
  </sheetData>
  <mergeCells count="3">
    <mergeCell ref="B1:S1"/>
    <mergeCell ref="B2:S2"/>
    <mergeCell ref="B3:S3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Hoja1</vt:lpstr>
      <vt:lpstr>Hoja2</vt:lpstr>
      <vt:lpstr>Hoja3</vt:lpstr>
      <vt:lpstr>Hoja4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OFICILIA MAYOR</dc:creator>
  <cp:lastModifiedBy>Levi</cp:lastModifiedBy>
  <dcterms:created xsi:type="dcterms:W3CDTF">2015-12-18T16:14:16Z</dcterms:created>
  <dcterms:modified xsi:type="dcterms:W3CDTF">2016-07-06T00:46:20Z</dcterms:modified>
</cp:coreProperties>
</file>