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35" windowWidth="14115" windowHeight="7425" activeTab="1"/>
  </bookViews>
  <sheets>
    <sheet name="RESUMEN" sheetId="4" r:id="rId1"/>
    <sheet name="GRAFICA" sheetId="6" r:id="rId2"/>
  </sheets>
  <definedNames>
    <definedName name="cc" localSheetId="1">#REF!</definedName>
    <definedName name="cc" localSheetId="0">#REF!</definedName>
    <definedName name="cc">#REF!</definedName>
    <definedName name="CH" localSheetId="1">#REF!</definedName>
    <definedName name="CH" localSheetId="0">#REF!</definedName>
    <definedName name="CH">#REF!</definedName>
    <definedName name="CR" localSheetId="1">#REF!</definedName>
    <definedName name="CR" localSheetId="0">#REF!</definedName>
    <definedName name="CR">#REF!</definedName>
    <definedName name="CY" localSheetId="1">#REF!</definedName>
    <definedName name="CY" localSheetId="0">#REF!</definedName>
    <definedName name="CY">#REF!</definedName>
    <definedName name="FM" localSheetId="1">#REF!</definedName>
    <definedName name="FM" localSheetId="0">#REF!</definedName>
    <definedName name="FM">#REF!</definedName>
    <definedName name="JG" localSheetId="1">#REF!</definedName>
    <definedName name="JG" localSheetId="0">#REF!</definedName>
    <definedName name="JG">#REF!</definedName>
    <definedName name="LA" localSheetId="1">#REF!</definedName>
    <definedName name="LA" localSheetId="0">#REF!</definedName>
    <definedName name="LA">#REF!</definedName>
    <definedName name="OB" localSheetId="1">#REF!</definedName>
    <definedName name="OB" localSheetId="0">#REF!</definedName>
    <definedName name="OB">#REF!</definedName>
    <definedName name="PP" localSheetId="1">#REF!</definedName>
    <definedName name="PP" localSheetId="0">#REF!</definedName>
    <definedName name="PP">#REF!</definedName>
    <definedName name="SE" localSheetId="1">#REF!</definedName>
    <definedName name="SE" localSheetId="0">#REF!</definedName>
    <definedName name="SE">#REF!</definedName>
    <definedName name="T" localSheetId="1">#REF!</definedName>
    <definedName name="T" localSheetId="0">#REF!</definedName>
    <definedName name="T">#REF!</definedName>
    <definedName name="TE" localSheetId="1">#REF!</definedName>
    <definedName name="TE" localSheetId="0">#REF!</definedName>
    <definedName name="TE">#REF!</definedName>
    <definedName name="_xlnm.Print_Titles" localSheetId="0">RESUMEN!$1:$6</definedName>
  </definedNames>
  <calcPr calcId="124519"/>
</workbook>
</file>

<file path=xl/calcChain.xml><?xml version="1.0" encoding="utf-8"?>
<calcChain xmlns="http://schemas.openxmlformats.org/spreadsheetml/2006/main">
  <c r="R114" i="4"/>
  <c r="F104"/>
  <c r="G104"/>
  <c r="H104"/>
  <c r="I104"/>
  <c r="J104"/>
  <c r="K104"/>
  <c r="L104"/>
  <c r="M104"/>
  <c r="N104"/>
  <c r="O104"/>
  <c r="P104"/>
  <c r="Q104"/>
  <c r="R104"/>
  <c r="D14" i="6"/>
  <c r="D13"/>
  <c r="D12"/>
  <c r="D11"/>
  <c r="D9"/>
  <c r="G28" i="4"/>
  <c r="D7" i="6"/>
  <c r="R135" i="4"/>
  <c r="R131"/>
  <c r="R136"/>
  <c r="G115"/>
  <c r="G127"/>
  <c r="G131"/>
  <c r="G136"/>
  <c r="G33"/>
  <c r="D10" i="6"/>
  <c r="H141" i="4"/>
  <c r="G141" l="1"/>
  <c r="D8" i="6"/>
  <c r="D15" s="1"/>
  <c r="F127" i="4" l="1"/>
  <c r="F131"/>
  <c r="F136"/>
  <c r="Q127"/>
  <c r="P127"/>
  <c r="O127"/>
  <c r="N127"/>
  <c r="M127"/>
  <c r="L127"/>
  <c r="K127"/>
  <c r="J127"/>
  <c r="I127"/>
  <c r="H127"/>
  <c r="F28" l="1"/>
  <c r="C8" i="6" s="1"/>
  <c r="O8" s="1"/>
  <c r="R11" i="4" l="1"/>
  <c r="R10"/>
  <c r="R14"/>
  <c r="R13"/>
  <c r="R16"/>
  <c r="R19"/>
  <c r="R21"/>
  <c r="R24"/>
  <c r="R23"/>
  <c r="R27"/>
  <c r="R26"/>
  <c r="R32"/>
  <c r="R31"/>
  <c r="R37"/>
  <c r="R36"/>
  <c r="R39"/>
  <c r="R41"/>
  <c r="R47"/>
  <c r="R46"/>
  <c r="R45"/>
  <c r="R44"/>
  <c r="R43"/>
  <c r="R50"/>
  <c r="R49"/>
  <c r="R54"/>
  <c r="R53"/>
  <c r="R52"/>
  <c r="R59"/>
  <c r="R58"/>
  <c r="R57"/>
  <c r="R56"/>
  <c r="R63"/>
  <c r="R62"/>
  <c r="R61"/>
  <c r="R65"/>
  <c r="R70"/>
  <c r="R69"/>
  <c r="R68"/>
  <c r="R67"/>
  <c r="R76"/>
  <c r="R75"/>
  <c r="R74"/>
  <c r="R73"/>
  <c r="R72"/>
  <c r="R80"/>
  <c r="R79"/>
  <c r="R78"/>
  <c r="R84"/>
  <c r="R83"/>
  <c r="R82"/>
  <c r="R90"/>
  <c r="R89"/>
  <c r="R88"/>
  <c r="R87"/>
  <c r="R86"/>
  <c r="R95"/>
  <c r="R94"/>
  <c r="R93"/>
  <c r="R98"/>
  <c r="R100"/>
  <c r="R103"/>
  <c r="R102"/>
  <c r="R107"/>
  <c r="R111"/>
  <c r="R110"/>
  <c r="R109"/>
  <c r="R118"/>
  <c r="R120"/>
  <c r="R122"/>
  <c r="R125"/>
  <c r="R124"/>
  <c r="R130"/>
  <c r="R129"/>
  <c r="R134"/>
  <c r="R133"/>
  <c r="R139"/>
  <c r="R138"/>
  <c r="R127" l="1"/>
  <c r="F7"/>
  <c r="Q136"/>
  <c r="P136"/>
  <c r="O136"/>
  <c r="N136"/>
  <c r="M136"/>
  <c r="L136"/>
  <c r="K136"/>
  <c r="J136"/>
  <c r="I136"/>
  <c r="H136"/>
  <c r="O14" i="6"/>
  <c r="P8" s="1"/>
  <c r="Q131" i="4"/>
  <c r="P131"/>
  <c r="O131"/>
  <c r="N131"/>
  <c r="M131"/>
  <c r="L131"/>
  <c r="K131"/>
  <c r="J131"/>
  <c r="I131"/>
  <c r="H131"/>
  <c r="O13" i="6"/>
  <c r="R115" i="4"/>
  <c r="Q115"/>
  <c r="P115"/>
  <c r="O115"/>
  <c r="N115"/>
  <c r="M115"/>
  <c r="L115"/>
  <c r="K115"/>
  <c r="J115"/>
  <c r="I115"/>
  <c r="H115"/>
  <c r="F115"/>
  <c r="C11" i="6" s="1"/>
  <c r="R141" i="4"/>
  <c r="C10" i="6"/>
  <c r="O10" s="1"/>
  <c r="R33" i="4"/>
  <c r="Q33"/>
  <c r="P33"/>
  <c r="O33"/>
  <c r="N33"/>
  <c r="M33"/>
  <c r="L33"/>
  <c r="K33"/>
  <c r="J33"/>
  <c r="I33"/>
  <c r="H33"/>
  <c r="F33"/>
  <c r="C9" i="6" s="1"/>
  <c r="R28" i="4"/>
  <c r="Q28"/>
  <c r="P28"/>
  <c r="O28"/>
  <c r="N28"/>
  <c r="M28"/>
  <c r="L28"/>
  <c r="K28"/>
  <c r="J28"/>
  <c r="I28"/>
  <c r="H28"/>
  <c r="R7"/>
  <c r="Q7"/>
  <c r="P7"/>
  <c r="O7"/>
  <c r="N7"/>
  <c r="M7"/>
  <c r="L7"/>
  <c r="K7"/>
  <c r="J7"/>
  <c r="I7"/>
  <c r="H7"/>
  <c r="G7"/>
  <c r="J141" l="1"/>
  <c r="P141"/>
  <c r="M141"/>
  <c r="I141"/>
  <c r="L141"/>
  <c r="O141"/>
  <c r="K141"/>
  <c r="O9" i="6"/>
  <c r="N141" i="4"/>
  <c r="Q141"/>
  <c r="O11" i="6"/>
  <c r="C7"/>
  <c r="O7" s="1"/>
  <c r="F141" i="4"/>
  <c r="O12" i="6" l="1"/>
  <c r="O15" s="1"/>
  <c r="P10" s="1"/>
  <c r="C15"/>
  <c r="P12" l="1"/>
  <c r="P11"/>
  <c r="P13"/>
  <c r="P9"/>
  <c r="P7"/>
  <c r="P14"/>
  <c r="P15" l="1"/>
</calcChain>
</file>

<file path=xl/sharedStrings.xml><?xml version="1.0" encoding="utf-8"?>
<sst xmlns="http://schemas.openxmlformats.org/spreadsheetml/2006/main" count="175" uniqueCount="140">
  <si>
    <t>MUNICIPIO DE CASIMIRO CASTILLO JALISCO</t>
  </si>
  <si>
    <t>CUENTA</t>
  </si>
  <si>
    <t>Construcción de inmuebles</t>
  </si>
  <si>
    <t>Gastos de notificación</t>
  </si>
  <si>
    <t>Estacionamientos exclusivos</t>
  </si>
  <si>
    <t>Puestos permanentes y eventuales</t>
  </si>
  <si>
    <t>Lotes uso perpetuidad y temporal</t>
  </si>
  <si>
    <t>Arrendamiento o concesión de locales en mercados</t>
  </si>
  <si>
    <t>Licencias, permisos o autorización de giros con venta de bebidas alcohólicas</t>
  </si>
  <si>
    <t>Licencias, permisos o autorización de giros con servicios de bebidas alcohólicas</t>
  </si>
  <si>
    <t>Licencias y permisos de anuncios permanentes</t>
  </si>
  <si>
    <t>Licencias y permisos de anuncios eventuales</t>
  </si>
  <si>
    <t>Designación de número oficial</t>
  </si>
  <si>
    <t>Licencia de urbanización</t>
  </si>
  <si>
    <t>Traslado de cadáveres fuera del municipio</t>
  </si>
  <si>
    <t>Servicio doméstico</t>
  </si>
  <si>
    <t>20% para el saneamiento de las aguas residuales</t>
  </si>
  <si>
    <t>2% o 3% para la infraestructura básica existente</t>
  </si>
  <si>
    <t>Conexión o reconexión al servicio</t>
  </si>
  <si>
    <t>Autorización de matanza</t>
  </si>
  <si>
    <t>Sello de inspección sanitaria</t>
  </si>
  <si>
    <t>Acarreo de carnes en camiones del municipio</t>
  </si>
  <si>
    <t>Servicios de matanza en el rastro municipal</t>
  </si>
  <si>
    <t>Servicios a domicilio</t>
  </si>
  <si>
    <t>Anotaciones e inserciones en actas</t>
  </si>
  <si>
    <t>Expedición de certificados, certificaciones, constancias o copias certificadas</t>
  </si>
  <si>
    <t>Extractos de actas</t>
  </si>
  <si>
    <t>Certificaciones catastrales</t>
  </si>
  <si>
    <t>Informes catastrales</t>
  </si>
  <si>
    <t>Deslindes catastrales</t>
  </si>
  <si>
    <t>Dictámenes catastrales</t>
  </si>
  <si>
    <t>Revisión y autorización de avalúos</t>
  </si>
  <si>
    <t>Servicios prestados en horas hábiles</t>
  </si>
  <si>
    <t>Falta de pago</t>
  </si>
  <si>
    <t>RECARGOS</t>
  </si>
  <si>
    <t>Formas y ediciones impresas</t>
  </si>
  <si>
    <t>Otros productos no especificados</t>
  </si>
  <si>
    <t>Infracciones</t>
  </si>
  <si>
    <t>Reintegros</t>
  </si>
  <si>
    <t>Predios rústicos</t>
  </si>
  <si>
    <t>IMPUESTO PREDIAL</t>
  </si>
  <si>
    <t>Predios urbanos</t>
  </si>
  <si>
    <t>Adquisición de departamentos, viviendas y casas para habitación</t>
  </si>
  <si>
    <t xml:space="preserve">Servicios en oficina fuera del horario </t>
  </si>
  <si>
    <t>Derivados del Gobierno Estatal</t>
  </si>
  <si>
    <t>ENERO</t>
  </si>
  <si>
    <t>FEBRERO</t>
  </si>
  <si>
    <t>RFC: MCC850101232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</si>
  <si>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</si>
  <si>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</si>
  <si>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</si>
  <si>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</si>
  <si>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</si>
  <si>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</si>
  <si>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</si>
  <si>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</si>
  <si>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</si>
  <si>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</si>
  <si>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</si>
  <si>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</si>
  <si>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EL PATRIMONIO</t>
  </si>
  <si>
    <t>IMPUESTO SOBRE TRANSMISIONES PATRIMONIALES</t>
  </si>
  <si>
    <t>IMPUESTOS SOBRE NEGOCIOS JURÍDICOS</t>
  </si>
  <si>
    <t>ACCESORIOS DE LOS IMPUESTOS</t>
  </si>
  <si>
    <t>MULTAS</t>
  </si>
  <si>
    <t>GASTOS DE EJECUCIÓN Y DE EMBARGO</t>
  </si>
  <si>
    <t>Otros gastos del procedimiento</t>
  </si>
  <si>
    <t>OTROS NO ESPECIFICADOS</t>
  </si>
  <si>
    <t>Otros  accesorios</t>
  </si>
  <si>
    <t>CONTRIBUCIONES DE MEJORAS</t>
  </si>
  <si>
    <t>CONTRIBUCIONES DE MEJORAS POR OBRAS PÚBLICAS</t>
  </si>
  <si>
    <t>31100</t>
  </si>
  <si>
    <t>Contribuciones de mejoras por obras públicas</t>
  </si>
  <si>
    <t>DERECHOS</t>
  </si>
  <si>
    <t>DERECHOS POR EL USO, GOCE, APROVECHAMIENTO O EXPLOTACIÓN DE BIENES DE DOMINIO PÚBLICO</t>
  </si>
  <si>
    <t>USO DEL PISO</t>
  </si>
  <si>
    <t>DE LOS CEMENTERIOS DE DOMINIO PÚBLICO</t>
  </si>
  <si>
    <t>USO, GOCE, APROVECHAMIENTO O EXPLOTACIÓN DE OTROS BIENES DE DOMINIO PÚBLICO</t>
  </si>
  <si>
    <t>DERECHOS POR PRESTACIÓN DE SERVICIOS</t>
  </si>
  <si>
    <t>Licencias, permisos o autorización de otros conceptos distintos a los anteriores giros con bebidas alcohólicas</t>
  </si>
  <si>
    <t>Permiso para el funcionamiento de horario extraordinario</t>
  </si>
  <si>
    <t>LICENCIAS Y PERMISOS PARA ANUNCIOS</t>
  </si>
  <si>
    <t>LICENCIAS DE CONSTRUCCIÓN, RECONSTRUCCIÓN, REPARACIÓN O DEMOLICIÓN DE OBRAS</t>
  </si>
  <si>
    <t>Licencias de construcción</t>
  </si>
  <si>
    <t>Licencias para remodelación</t>
  </si>
  <si>
    <t>Licencias para reconstrucción, reestructuración o adaptación</t>
  </si>
  <si>
    <t>ALINEAMIENTO, DESIGNACIÓN DE NÚMERO OFICIAL E INSPECCIÓN</t>
  </si>
  <si>
    <t>Alineamiento</t>
  </si>
  <si>
    <t>Inspección de valor sobre inmuebles</t>
  </si>
  <si>
    <t>Otros servicios similares</t>
  </si>
  <si>
    <t>LICENCIAS DE CAMBIO DE RÉGIMEN DE PROPIEDAD Y URBANIZACIÓN</t>
  </si>
  <si>
    <t>Licencia de cambio de régimen de propiedad</t>
  </si>
  <si>
    <t>Peritaje, dictamen e inspección de carácter extraordinario</t>
  </si>
  <si>
    <t>SERVICIOS DE SANIDAD</t>
  </si>
  <si>
    <t>AGUA POTABLE Y ALCANTARILLADO</t>
  </si>
  <si>
    <t>RASTRO</t>
  </si>
  <si>
    <t>Autorización de salida de animales del rastro para envíos fuera del municipio</t>
  </si>
  <si>
    <t>REGISTRO CIVIL</t>
  </si>
  <si>
    <t>CERTIFICACIONES</t>
  </si>
  <si>
    <t>Dictámenes de trazo, uso y destino</t>
  </si>
  <si>
    <t>SERVICIOS DE CATASTRO</t>
  </si>
  <si>
    <t>OTROS DERECHOS</t>
  </si>
  <si>
    <t>DERECHOS NO ESPECIFICADOS</t>
  </si>
  <si>
    <t>Servicios prestados en horas inhábiles</t>
  </si>
  <si>
    <t>Otros servicios no especificados</t>
  </si>
  <si>
    <t>ACCESORIOS DE LOS DERECHOS</t>
  </si>
  <si>
    <t>PRODUCTOS</t>
  </si>
  <si>
    <t>PRODUCTOS DE TIPO CORRIENTE</t>
  </si>
  <si>
    <t>USO, GOCE, APROVECHAMIENTO O EXPLOTACIÓN DE BIENES DE DOMINIO PRIVADO</t>
  </si>
  <si>
    <t>PRODUCTOS DIVERSOS</t>
  </si>
  <si>
    <t>Por proporcionar información en documentos o elementos técnicos</t>
  </si>
  <si>
    <t>APROVECHAMIENTOS</t>
  </si>
  <si>
    <t>APROVECHAMIENTOS DE TIPO CORRIENTE</t>
  </si>
  <si>
    <t>REINTEGROS</t>
  </si>
  <si>
    <t>APROVECHAMIENTOS PROVENIENTES DE OBRAS PÚBLICAS</t>
  </si>
  <si>
    <t>Aprovechamientos provenientes de obras públicas</t>
  </si>
  <si>
    <t>APROVECHAMIENTOS POR APORTACIONES Y COOPERACIONES</t>
  </si>
  <si>
    <t>Aprovechamientos por aportaciones y cooperaciones</t>
  </si>
  <si>
    <t>PARTICIPACIONES Y APORTACIONES</t>
  </si>
  <si>
    <t>PARTICIPACIONES</t>
  </si>
  <si>
    <t>Participaciones Federales</t>
  </si>
  <si>
    <t>Participaciones Estatales</t>
  </si>
  <si>
    <t>APORTACIONES</t>
  </si>
  <si>
    <t>APORTACIONES FEDERALES</t>
  </si>
  <si>
    <t>Del fondo de infraestructura social municipal</t>
  </si>
  <si>
    <t>Del fondo para el fortalecimiento municipal</t>
  </si>
  <si>
    <t>CONVENIOS</t>
  </si>
  <si>
    <t>Derivados del Gobierno Federal</t>
  </si>
  <si>
    <t>DESCRIPCIÓN</t>
  </si>
  <si>
    <t>PORCENTAJE</t>
  </si>
  <si>
    <t>INGRESOS 2015</t>
  </si>
  <si>
    <t>Licencias y permisos de giros</t>
  </si>
  <si>
    <t>TOTAL DE INGRESOS</t>
  </si>
  <si>
    <t>CUENTAS</t>
  </si>
  <si>
    <t>TOTAL ($)</t>
  </si>
  <si>
    <t>TOTAL ( $ )</t>
  </si>
  <si>
    <t>RESUMEN DE INGRESOS DEL EJERCICIO 2015</t>
  </si>
  <si>
    <t>Rendimientos financieros del fondo de aportaciones para el fortalecimiento municipal</t>
  </si>
  <si>
    <t>ACCESORIOS DE LOS PRODUCTOS</t>
  </si>
  <si>
    <t>Otros accesorios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</si>
</sst>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&quot;$&quot;#,##0.00_);\-&quot;$&quot;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7" fillId="19" borderId="27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8" fillId="20" borderId="28" applyNumberFormat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0" fontId="21" fillId="10" borderId="27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5" fillId="0" borderId="0"/>
    <xf numFmtId="0" fontId="24" fillId="0" borderId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5" fillId="26" borderId="30" applyNumberFormat="0" applyFont="0" applyAlignment="0" applyProtection="0"/>
    <xf numFmtId="0" fontId="5" fillId="26" borderId="30" applyNumberFormat="0" applyFont="0" applyAlignment="0" applyProtection="0"/>
    <xf numFmtId="0" fontId="5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6" fillId="26" borderId="30" applyNumberFormat="0" applyFon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5" fillId="19" borderId="3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4" fillId="0" borderId="22" xfId="0" applyFont="1" applyFill="1" applyBorder="1" applyAlignment="1">
      <alignment wrapText="1"/>
    </xf>
    <xf numFmtId="4" fontId="4" fillId="0" borderId="22" xfId="0" applyNumberFormat="1" applyFont="1" applyFill="1" applyBorder="1"/>
    <xf numFmtId="0" fontId="13" fillId="0" borderId="0" xfId="0" applyFont="1" applyFill="1" applyBorder="1"/>
    <xf numFmtId="0" fontId="0" fillId="0" borderId="0" xfId="0" applyFill="1" applyBorder="1" applyAlignment="1">
      <alignment horizontal="left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 applyAlignment="1">
      <alignment horizontal="center"/>
    </xf>
    <xf numFmtId="4" fontId="2" fillId="2" borderId="5" xfId="0" applyNumberFormat="1" applyFont="1" applyFill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" fontId="2" fillId="4" borderId="5" xfId="0" applyNumberFormat="1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" fontId="0" fillId="0" borderId="5" xfId="0" applyNumberFormat="1" applyFill="1" applyBorder="1"/>
    <xf numFmtId="4" fontId="0" fillId="4" borderId="5" xfId="0" applyNumberFormat="1" applyFill="1" applyBorder="1"/>
    <xf numFmtId="0" fontId="2" fillId="2" borderId="5" xfId="0" applyFont="1" applyFill="1" applyBorder="1" applyAlignment="1">
      <alignment horizontal="right"/>
    </xf>
    <xf numFmtId="0" fontId="2" fillId="4" borderId="5" xfId="0" applyFont="1" applyFill="1" applyBorder="1"/>
    <xf numFmtId="0" fontId="0" fillId="4" borderId="0" xfId="0" applyFill="1" applyBorder="1"/>
    <xf numFmtId="3" fontId="9" fillId="4" borderId="5" xfId="0" applyNumberFormat="1" applyFont="1" applyFill="1" applyBorder="1" applyAlignment="1">
      <alignment horizontal="center" wrapText="1"/>
    </xf>
    <xf numFmtId="4" fontId="0" fillId="2" borderId="5" xfId="0" applyNumberFormat="1" applyFill="1" applyBorder="1"/>
    <xf numFmtId="4" fontId="9" fillId="4" borderId="5" xfId="0" applyNumberFormat="1" applyFont="1" applyFill="1" applyBorder="1" applyAlignment="1">
      <alignment wrapText="1"/>
    </xf>
    <xf numFmtId="0" fontId="2" fillId="2" borderId="5" xfId="0" applyFont="1" applyFill="1" applyBorder="1"/>
    <xf numFmtId="4" fontId="9" fillId="4" borderId="15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right" wrapText="1"/>
    </xf>
    <xf numFmtId="4" fontId="0" fillId="0" borderId="0" xfId="0" applyNumberFormat="1" applyFill="1" applyBorder="1"/>
    <xf numFmtId="4" fontId="7" fillId="0" borderId="15" xfId="0" applyNumberFormat="1" applyFont="1" applyFill="1" applyBorder="1" applyAlignment="1">
      <alignment wrapText="1"/>
    </xf>
    <xf numFmtId="4" fontId="0" fillId="0" borderId="25" xfId="0" applyNumberFormat="1" applyFill="1" applyBorder="1"/>
    <xf numFmtId="43" fontId="7" fillId="0" borderId="5" xfId="0" applyNumberFormat="1" applyFont="1" applyFill="1" applyBorder="1" applyAlignment="1"/>
    <xf numFmtId="0" fontId="0" fillId="0" borderId="0" xfId="0" applyAlignment="1">
      <alignment horizontal="left"/>
    </xf>
    <xf numFmtId="4" fontId="9" fillId="2" borderId="15" xfId="0" applyNumberFormat="1" applyFont="1" applyFill="1" applyBorder="1" applyAlignment="1">
      <alignment wrapText="1"/>
    </xf>
    <xf numFmtId="4" fontId="9" fillId="4" borderId="26" xfId="0" applyNumberFormat="1" applyFont="1" applyFill="1" applyBorder="1" applyAlignment="1">
      <alignment wrapText="1"/>
    </xf>
    <xf numFmtId="4" fontId="2" fillId="4" borderId="25" xfId="0" applyNumberFormat="1" applyFont="1" applyFill="1" applyBorder="1"/>
    <xf numFmtId="4" fontId="0" fillId="4" borderId="25" xfId="0" applyNumberFormat="1" applyFill="1" applyBorder="1"/>
    <xf numFmtId="4" fontId="2" fillId="2" borderId="25" xfId="0" applyNumberFormat="1" applyFont="1" applyFill="1" applyBorder="1"/>
    <xf numFmtId="4" fontId="0" fillId="2" borderId="25" xfId="0" applyNumberFormat="1" applyFill="1" applyBorder="1"/>
    <xf numFmtId="4" fontId="2" fillId="2" borderId="25" xfId="0" applyNumberFormat="1" applyFont="1" applyFill="1" applyBorder="1" applyAlignment="1">
      <alignment horizontal="center"/>
    </xf>
    <xf numFmtId="43" fontId="4" fillId="0" borderId="5" xfId="0" applyNumberFormat="1" applyFont="1" applyFill="1" applyBorder="1"/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4" fillId="0" borderId="22" xfId="0" applyNumberFormat="1" applyFont="1" applyFill="1" applyBorder="1" applyAlignment="1">
      <alignment wrapText="1"/>
    </xf>
    <xf numFmtId="4" fontId="4" fillId="0" borderId="22" xfId="0" applyNumberFormat="1" applyFont="1" applyFill="1" applyBorder="1" applyAlignment="1">
      <alignment horizontal="left" wrapText="1"/>
    </xf>
    <xf numFmtId="10" fontId="4" fillId="0" borderId="22" xfId="0" applyNumberFormat="1" applyFont="1" applyFill="1" applyBorder="1"/>
    <xf numFmtId="0" fontId="2" fillId="27" borderId="36" xfId="0" applyFont="1" applyFill="1" applyBorder="1" applyAlignment="1">
      <alignment horizontal="left"/>
    </xf>
    <xf numFmtId="0" fontId="3" fillId="27" borderId="36" xfId="0" applyFont="1" applyFill="1" applyBorder="1"/>
    <xf numFmtId="4" fontId="3" fillId="27" borderId="36" xfId="0" applyNumberFormat="1" applyFont="1" applyFill="1" applyBorder="1"/>
    <xf numFmtId="10" fontId="3" fillId="27" borderId="36" xfId="0" applyNumberFormat="1" applyFont="1" applyFill="1" applyBorder="1"/>
    <xf numFmtId="4" fontId="4" fillId="0" borderId="23" xfId="0" applyNumberFormat="1" applyFont="1" applyFill="1" applyBorder="1"/>
    <xf numFmtId="10" fontId="4" fillId="0" borderId="23" xfId="0" applyNumberFormat="1" applyFont="1" applyFill="1" applyBorder="1"/>
    <xf numFmtId="0" fontId="32" fillId="0" borderId="0" xfId="0" applyFont="1" applyFill="1" applyBorder="1"/>
    <xf numFmtId="0" fontId="33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9" fontId="3" fillId="0" borderId="0" xfId="607" applyFont="1" applyFill="1" applyBorder="1" applyAlignment="1"/>
    <xf numFmtId="0" fontId="3" fillId="27" borderId="36" xfId="0" applyFont="1" applyFill="1" applyBorder="1" applyAlignment="1">
      <alignment horizontal="right"/>
    </xf>
    <xf numFmtId="0" fontId="0" fillId="2" borderId="4" xfId="0" applyFill="1" applyBorder="1"/>
    <xf numFmtId="4" fontId="2" fillId="2" borderId="6" xfId="0" applyNumberFormat="1" applyFont="1" applyFill="1" applyBorder="1"/>
    <xf numFmtId="0" fontId="0" fillId="4" borderId="4" xfId="0" applyFill="1" applyBorder="1"/>
    <xf numFmtId="4" fontId="2" fillId="4" borderId="6" xfId="0" applyNumberFormat="1" applyFont="1" applyFill="1" applyBorder="1"/>
    <xf numFmtId="0" fontId="0" fillId="0" borderId="4" xfId="0" applyFill="1" applyBorder="1"/>
    <xf numFmtId="4" fontId="0" fillId="0" borderId="6" xfId="0" applyNumberFormat="1" applyFill="1" applyBorder="1"/>
    <xf numFmtId="4" fontId="0" fillId="4" borderId="6" xfId="0" applyNumberFormat="1" applyFill="1" applyBorder="1"/>
    <xf numFmtId="0" fontId="9" fillId="2" borderId="6" xfId="0" applyFont="1" applyFill="1" applyBorder="1" applyAlignment="1">
      <alignment horizontal="left" wrapText="1"/>
    </xf>
    <xf numFmtId="0" fontId="2" fillId="4" borderId="4" xfId="0" applyFont="1" applyFill="1" applyBorder="1"/>
    <xf numFmtId="0" fontId="2" fillId="4" borderId="10" xfId="0" applyFont="1" applyFill="1" applyBorder="1"/>
    <xf numFmtId="0" fontId="0" fillId="4" borderId="10" xfId="0" applyFill="1" applyBorder="1"/>
    <xf numFmtId="0" fontId="2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4" fontId="0" fillId="2" borderId="6" xfId="0" applyNumberFormat="1" applyFill="1" applyBorder="1"/>
    <xf numFmtId="0" fontId="2" fillId="2" borderId="4" xfId="0" applyFont="1" applyFill="1" applyBorder="1"/>
    <xf numFmtId="0" fontId="0" fillId="2" borderId="4" xfId="0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4" fontId="14" fillId="3" borderId="20" xfId="0" applyNumberFormat="1" applyFont="1" applyFill="1" applyBorder="1"/>
    <xf numFmtId="4" fontId="14" fillId="3" borderId="21" xfId="0" applyNumberFormat="1" applyFont="1" applyFill="1" applyBorder="1"/>
    <xf numFmtId="0" fontId="0" fillId="2" borderId="7" xfId="0" applyFill="1" applyBorder="1"/>
    <xf numFmtId="0" fontId="2" fillId="2" borderId="8" xfId="0" applyFont="1" applyFill="1" applyBorder="1" applyAlignment="1">
      <alignment horizontal="center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7" fillId="0" borderId="16" xfId="0" applyNumberFormat="1" applyFont="1" applyFill="1" applyBorder="1" applyAlignment="1">
      <alignment wrapText="1"/>
    </xf>
    <xf numFmtId="4" fontId="0" fillId="0" borderId="12" xfId="0" applyNumberFormat="1" applyFill="1" applyBorder="1"/>
    <xf numFmtId="4" fontId="0" fillId="0" borderId="37" xfId="0" applyNumberFormat="1" applyFill="1" applyBorder="1"/>
    <xf numFmtId="4" fontId="0" fillId="0" borderId="13" xfId="0" applyNumberFormat="1" applyFill="1" applyBorder="1"/>
    <xf numFmtId="0" fontId="14" fillId="3" borderId="7" xfId="0" applyFont="1" applyFill="1" applyBorder="1" applyAlignment="1">
      <alignment horizontal="center"/>
    </xf>
    <xf numFmtId="4" fontId="14" fillId="3" borderId="8" xfId="0" applyNumberFormat="1" applyFont="1" applyFill="1" applyBorder="1"/>
    <xf numFmtId="4" fontId="14" fillId="3" borderId="39" xfId="0" applyNumberFormat="1" applyFont="1" applyFill="1" applyBorder="1"/>
    <xf numFmtId="4" fontId="14" fillId="3" borderId="9" xfId="0" applyNumberFormat="1" applyFont="1" applyFill="1" applyBorder="1"/>
    <xf numFmtId="0" fontId="0" fillId="0" borderId="12" xfId="0" applyFill="1" applyBorder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4" fontId="2" fillId="0" borderId="20" xfId="0" applyNumberFormat="1" applyFont="1" applyFill="1" applyBorder="1"/>
    <xf numFmtId="4" fontId="7" fillId="0" borderId="12" xfId="0" applyNumberFormat="1" applyFont="1" applyFill="1" applyBorder="1" applyAlignment="1">
      <alignment wrapText="1"/>
    </xf>
    <xf numFmtId="43" fontId="14" fillId="3" borderId="20" xfId="0" applyNumberFormat="1" applyFont="1" applyFill="1" applyBorder="1"/>
    <xf numFmtId="43" fontId="2" fillId="2" borderId="8" xfId="0" applyNumberFormat="1" applyFont="1" applyFill="1" applyBorder="1"/>
    <xf numFmtId="43" fontId="2" fillId="4" borderId="5" xfId="0" applyNumberFormat="1" applyFont="1" applyFill="1" applyBorder="1"/>
    <xf numFmtId="43" fontId="4" fillId="0" borderId="5" xfId="1" applyNumberFormat="1" applyFont="1" applyFill="1" applyBorder="1" applyAlignment="1"/>
    <xf numFmtId="43" fontId="0" fillId="4" borderId="5" xfId="0" applyNumberFormat="1" applyFill="1" applyBorder="1"/>
    <xf numFmtId="43" fontId="0" fillId="0" borderId="5" xfId="0" applyNumberFormat="1" applyFill="1" applyBorder="1"/>
    <xf numFmtId="43" fontId="0" fillId="2" borderId="5" xfId="0" applyNumberFormat="1" applyFill="1" applyBorder="1"/>
    <xf numFmtId="43" fontId="2" fillId="2" borderId="5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/>
    <xf numFmtId="43" fontId="4" fillId="0" borderId="5" xfId="1" applyNumberFormat="1" applyFont="1" applyFill="1" applyBorder="1" applyAlignment="1">
      <alignment horizontal="center"/>
    </xf>
    <xf numFmtId="43" fontId="7" fillId="0" borderId="5" xfId="0" applyNumberFormat="1" applyFont="1" applyFill="1" applyBorder="1" applyAlignment="1">
      <alignment horizontal="right"/>
    </xf>
    <xf numFmtId="43" fontId="0" fillId="0" borderId="12" xfId="0" applyNumberFormat="1" applyFill="1" applyBorder="1"/>
    <xf numFmtId="43" fontId="14" fillId="3" borderId="8" xfId="0" applyNumberFormat="1" applyFont="1" applyFill="1" applyBorder="1"/>
    <xf numFmtId="43" fontId="2" fillId="2" borderId="5" xfId="0" applyNumberFormat="1" applyFont="1" applyFill="1" applyBorder="1"/>
    <xf numFmtId="43" fontId="10" fillId="0" borderId="5" xfId="0" applyNumberFormat="1" applyFont="1" applyFill="1" applyBorder="1" applyAlignment="1">
      <alignment horizontal="right" vertical="center"/>
    </xf>
    <xf numFmtId="43" fontId="12" fillId="0" borderId="5" xfId="0" applyNumberFormat="1" applyFont="1" applyFill="1" applyBorder="1" applyAlignment="1">
      <alignment horizontal="right" vertical="center"/>
    </xf>
    <xf numFmtId="43" fontId="7" fillId="0" borderId="5" xfId="2" applyNumberFormat="1" applyFont="1" applyFill="1" applyBorder="1" applyAlignment="1"/>
    <xf numFmtId="43" fontId="11" fillId="0" borderId="5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0" fillId="0" borderId="5" xfId="0" applyNumberFormat="1" applyFont="1" applyFill="1" applyBorder="1"/>
    <xf numFmtId="43" fontId="2" fillId="0" borderId="20" xfId="0" applyNumberFormat="1" applyFont="1" applyFill="1" applyBorder="1"/>
    <xf numFmtId="0" fontId="2" fillId="0" borderId="2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wrapText="1"/>
    </xf>
    <xf numFmtId="4" fontId="4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43" fontId="4" fillId="0" borderId="5" xfId="1" applyFont="1" applyFill="1" applyBorder="1" applyAlignment="1"/>
    <xf numFmtId="164" fontId="4" fillId="0" borderId="5" xfId="1" applyNumberFormat="1" applyFont="1" applyFill="1" applyBorder="1" applyAlignment="1">
      <alignment wrapText="1"/>
    </xf>
    <xf numFmtId="164" fontId="4" fillId="0" borderId="5" xfId="1" applyNumberFormat="1" applyFont="1" applyFill="1" applyBorder="1"/>
    <xf numFmtId="43" fontId="4" fillId="0" borderId="5" xfId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14" fillId="3" borderId="40" xfId="0" applyFont="1" applyFill="1" applyBorder="1" applyAlignment="1">
      <alignment horizontal="center"/>
    </xf>
    <xf numFmtId="43" fontId="14" fillId="3" borderId="43" xfId="0" applyNumberFormat="1" applyFont="1" applyFill="1" applyBorder="1"/>
    <xf numFmtId="4" fontId="14" fillId="3" borderId="44" xfId="0" applyNumberFormat="1" applyFont="1" applyFill="1" applyBorder="1"/>
    <xf numFmtId="4" fontId="14" fillId="3" borderId="43" xfId="0" applyNumberFormat="1" applyFont="1" applyFill="1" applyBorder="1"/>
    <xf numFmtId="4" fontId="14" fillId="3" borderId="45" xfId="0" applyNumberFormat="1" applyFont="1" applyFill="1" applyBorder="1"/>
    <xf numFmtId="4" fontId="7" fillId="0" borderId="5" xfId="0" applyNumberFormat="1" applyFont="1" applyFill="1" applyBorder="1" applyAlignment="1">
      <alignment wrapText="1"/>
    </xf>
    <xf numFmtId="0" fontId="0" fillId="2" borderId="40" xfId="0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43" fontId="2" fillId="2" borderId="43" xfId="0" applyNumberFormat="1" applyFont="1" applyFill="1" applyBorder="1" applyAlignment="1">
      <alignment horizontal="center"/>
    </xf>
    <xf numFmtId="4" fontId="2" fillId="2" borderId="44" xfId="0" applyNumberFormat="1" applyFont="1" applyFill="1" applyBorder="1" applyAlignment="1">
      <alignment horizontal="center"/>
    </xf>
    <xf numFmtId="4" fontId="2" fillId="2" borderId="43" xfId="0" applyNumberFormat="1" applyFont="1" applyFill="1" applyBorder="1" applyAlignment="1">
      <alignment horizontal="center"/>
    </xf>
    <xf numFmtId="4" fontId="2" fillId="2" borderId="45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4" fillId="3" borderId="3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" fontId="9" fillId="4" borderId="15" xfId="0" applyNumberFormat="1" applyFont="1" applyFill="1" applyBorder="1" applyAlignment="1">
      <alignment horizontal="left" wrapText="1"/>
    </xf>
    <xf numFmtId="4" fontId="9" fillId="4" borderId="26" xfId="0" applyNumberFormat="1" applyFont="1" applyFill="1" applyBorder="1" applyAlignment="1">
      <alignment horizontal="left" wrapText="1"/>
    </xf>
    <xf numFmtId="4" fontId="9" fillId="4" borderId="25" xfId="0" applyNumberFormat="1" applyFont="1" applyFill="1" applyBorder="1" applyAlignment="1">
      <alignment horizontal="left" wrapText="1"/>
    </xf>
    <xf numFmtId="4" fontId="9" fillId="4" borderId="5" xfId="0" applyNumberFormat="1" applyFont="1" applyFill="1" applyBorder="1" applyAlignment="1">
      <alignment horizontal="left" wrapText="1"/>
    </xf>
    <xf numFmtId="0" fontId="14" fillId="3" borderId="41" xfId="0" applyFont="1" applyFill="1" applyBorder="1" applyAlignment="1">
      <alignment horizontal="left"/>
    </xf>
    <xf numFmtId="0" fontId="14" fillId="3" borderId="42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wrapText="1"/>
    </xf>
    <xf numFmtId="4" fontId="14" fillId="3" borderId="14" xfId="0" applyNumberFormat="1" applyFont="1" applyFill="1" applyBorder="1" applyAlignment="1">
      <alignment horizontal="left" wrapText="1"/>
    </xf>
    <xf numFmtId="4" fontId="14" fillId="3" borderId="38" xfId="0" applyNumberFormat="1" applyFont="1" applyFill="1" applyBorder="1" applyAlignment="1">
      <alignment horizontal="left" wrapText="1"/>
    </xf>
    <xf numFmtId="4" fontId="9" fillId="2" borderId="15" xfId="0" applyNumberFormat="1" applyFont="1" applyFill="1" applyBorder="1" applyAlignment="1">
      <alignment horizontal="left" wrapText="1"/>
    </xf>
    <xf numFmtId="4" fontId="9" fillId="2" borderId="26" xfId="0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4" borderId="15" xfId="0" applyFont="1" applyFill="1" applyBorder="1" applyAlignment="1">
      <alignment horizontal="left" wrapText="1"/>
    </xf>
    <xf numFmtId="0" fontId="9" fillId="4" borderId="26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</cellXfs>
  <cellStyles count="608">
    <cellStyle name="20% - Énfasis1 10" xfId="15"/>
    <cellStyle name="20% - Énfasis1 11" xfId="16"/>
    <cellStyle name="20% - Énfasis1 12" xfId="17"/>
    <cellStyle name="20% - Énfasis1 13" xfId="18"/>
    <cellStyle name="20% - Énfasis1 14" xfId="19"/>
    <cellStyle name="20% - Énfasis1 15" xfId="20"/>
    <cellStyle name="20% - Énfasis1 2" xfId="21"/>
    <cellStyle name="20% - Énfasis1 3" xfId="22"/>
    <cellStyle name="20% - Énfasis1 4" xfId="23"/>
    <cellStyle name="20% - Énfasis1 5" xfId="24"/>
    <cellStyle name="20% - Énfasis1 6" xfId="25"/>
    <cellStyle name="20% - Énfasis1 7" xfId="26"/>
    <cellStyle name="20% - Énfasis1 8" xfId="27"/>
    <cellStyle name="20% - Énfasis1 9" xfId="28"/>
    <cellStyle name="20% - Énfasis2 10" xfId="29"/>
    <cellStyle name="20% - Énfasis2 11" xfId="30"/>
    <cellStyle name="20% - Énfasis2 12" xfId="31"/>
    <cellStyle name="20% - Énfasis2 13" xfId="32"/>
    <cellStyle name="20% - Énfasis2 14" xfId="33"/>
    <cellStyle name="20% - Énfasis2 15" xfId="34"/>
    <cellStyle name="20% - Énfasis2 2" xfId="35"/>
    <cellStyle name="20% - Énfasis2 3" xfId="36"/>
    <cellStyle name="20% - Énfasis2 4" xfId="37"/>
    <cellStyle name="20% - Énfasis2 5" xfId="38"/>
    <cellStyle name="20% - Énfasis2 6" xfId="39"/>
    <cellStyle name="20% - Énfasis2 7" xfId="40"/>
    <cellStyle name="20% - Énfasis2 8" xfId="41"/>
    <cellStyle name="20% - Énfasis2 9" xfId="42"/>
    <cellStyle name="20% - Énfasis3 10" xfId="43"/>
    <cellStyle name="20% - Énfasis3 11" xfId="44"/>
    <cellStyle name="20% - Énfasis3 12" xfId="45"/>
    <cellStyle name="20% - Énfasis3 13" xfId="46"/>
    <cellStyle name="20% - Énfasis3 14" xfId="47"/>
    <cellStyle name="20% - Énfasis3 15" xfId="48"/>
    <cellStyle name="20% - Énfasis3 2" xfId="49"/>
    <cellStyle name="20% - Énfasis3 3" xfId="50"/>
    <cellStyle name="20% - Énfasis3 4" xfId="51"/>
    <cellStyle name="20% - Énfasis3 5" xfId="52"/>
    <cellStyle name="20% - Énfasis3 6" xfId="53"/>
    <cellStyle name="20% - Énfasis3 7" xfId="54"/>
    <cellStyle name="20% - Énfasis3 8" xfId="55"/>
    <cellStyle name="20% - Énfasis3 9" xfId="56"/>
    <cellStyle name="20% - Énfasis4 10" xfId="57"/>
    <cellStyle name="20% - Énfasis4 11" xfId="58"/>
    <cellStyle name="20% - Énfasis4 12" xfId="59"/>
    <cellStyle name="20% - Énfasis4 13" xfId="60"/>
    <cellStyle name="20% - Énfasis4 14" xfId="61"/>
    <cellStyle name="20% - Énfasis4 15" xfId="62"/>
    <cellStyle name="20% - Énfasis4 2" xfId="63"/>
    <cellStyle name="20% - Énfasis4 3" xfId="64"/>
    <cellStyle name="20% - Énfasis4 4" xfId="65"/>
    <cellStyle name="20% - Énfasis4 5" xfId="66"/>
    <cellStyle name="20% - Énfasis4 6" xfId="67"/>
    <cellStyle name="20% - Énfasis4 7" xfId="68"/>
    <cellStyle name="20% - Énfasis4 8" xfId="69"/>
    <cellStyle name="20% - Énfasis4 9" xfId="70"/>
    <cellStyle name="20% - Énfasis5 10" xfId="71"/>
    <cellStyle name="20% - Énfasis5 11" xfId="72"/>
    <cellStyle name="20% - Énfasis5 12" xfId="73"/>
    <cellStyle name="20% - Énfasis5 13" xfId="74"/>
    <cellStyle name="20% - Énfasis5 14" xfId="75"/>
    <cellStyle name="20% - Énfasis5 15" xfId="76"/>
    <cellStyle name="20% - Énfasis5 2" xfId="77"/>
    <cellStyle name="20% - Énfasis5 3" xfId="78"/>
    <cellStyle name="20% - Énfasis5 4" xfId="79"/>
    <cellStyle name="20% - Énfasis5 5" xfId="80"/>
    <cellStyle name="20% - Énfasis5 6" xfId="81"/>
    <cellStyle name="20% - Énfasis5 7" xfId="82"/>
    <cellStyle name="20% - Énfasis5 8" xfId="83"/>
    <cellStyle name="20% - Énfasis5 9" xfId="84"/>
    <cellStyle name="20% - Énfasis6 10" xfId="85"/>
    <cellStyle name="20% - Énfasis6 11" xfId="86"/>
    <cellStyle name="20% - Énfasis6 12" xfId="87"/>
    <cellStyle name="20% - Énfasis6 13" xfId="88"/>
    <cellStyle name="20% - Énfasis6 14" xfId="89"/>
    <cellStyle name="20% - Énfasis6 15" xfId="90"/>
    <cellStyle name="20% - Énfasis6 2" xfId="91"/>
    <cellStyle name="20% - Énfasis6 3" xfId="92"/>
    <cellStyle name="20% - Énfasis6 4" xfId="93"/>
    <cellStyle name="20% - Énfasis6 5" xfId="94"/>
    <cellStyle name="20% - Énfasis6 6" xfId="95"/>
    <cellStyle name="20% - Énfasis6 7" xfId="96"/>
    <cellStyle name="20% - Énfasis6 8" xfId="97"/>
    <cellStyle name="20% - Énfasis6 9" xfId="98"/>
    <cellStyle name="40% - Énfasis1 10" xfId="99"/>
    <cellStyle name="40% - Énfasis1 11" xfId="100"/>
    <cellStyle name="40% - Énfasis1 12" xfId="101"/>
    <cellStyle name="40% - Énfasis1 13" xfId="102"/>
    <cellStyle name="40% - Énfasis1 14" xfId="103"/>
    <cellStyle name="40% - Énfasis1 15" xfId="104"/>
    <cellStyle name="40% - Énfasis1 2" xfId="105"/>
    <cellStyle name="40% - Énfasis1 3" xfId="106"/>
    <cellStyle name="40% - Énfasis1 4" xfId="107"/>
    <cellStyle name="40% - Énfasis1 5" xfId="108"/>
    <cellStyle name="40% - Énfasis1 6" xfId="109"/>
    <cellStyle name="40% - Énfasis1 7" xfId="110"/>
    <cellStyle name="40% - Énfasis1 8" xfId="111"/>
    <cellStyle name="40% - Énfasis1 9" xfId="112"/>
    <cellStyle name="40% - Énfasis2 10" xfId="113"/>
    <cellStyle name="40% - Énfasis2 11" xfId="114"/>
    <cellStyle name="40% - Énfasis2 12" xfId="115"/>
    <cellStyle name="40% - Énfasis2 13" xfId="116"/>
    <cellStyle name="40% - Énfasis2 14" xfId="117"/>
    <cellStyle name="40% - Énfasis2 15" xfId="118"/>
    <cellStyle name="40% - Énfasis2 2" xfId="119"/>
    <cellStyle name="40% - Énfasis2 3" xfId="120"/>
    <cellStyle name="40% - Énfasis2 4" xfId="121"/>
    <cellStyle name="40% - Énfasis2 5" xfId="122"/>
    <cellStyle name="40% - Énfasis2 6" xfId="123"/>
    <cellStyle name="40% - Énfasis2 7" xfId="124"/>
    <cellStyle name="40% - Énfasis2 8" xfId="125"/>
    <cellStyle name="40% - Énfasis2 9" xfId="126"/>
    <cellStyle name="40% - Énfasis3 10" xfId="127"/>
    <cellStyle name="40% - Énfasis3 11" xfId="128"/>
    <cellStyle name="40% - Énfasis3 12" xfId="129"/>
    <cellStyle name="40% - Énfasis3 13" xfId="130"/>
    <cellStyle name="40% - Énfasis3 14" xfId="131"/>
    <cellStyle name="40% - Énfasis3 15" xfId="132"/>
    <cellStyle name="40% - Énfasis3 2" xfId="133"/>
    <cellStyle name="40% - Énfasis3 3" xfId="134"/>
    <cellStyle name="40% - Énfasis3 4" xfId="135"/>
    <cellStyle name="40% - Énfasis3 5" xfId="136"/>
    <cellStyle name="40% - Énfasis3 6" xfId="137"/>
    <cellStyle name="40% - Énfasis3 7" xfId="138"/>
    <cellStyle name="40% - Énfasis3 8" xfId="139"/>
    <cellStyle name="40% - Énfasis3 9" xfId="140"/>
    <cellStyle name="40% - Énfasis4 10" xfId="141"/>
    <cellStyle name="40% - Énfasis4 11" xfId="142"/>
    <cellStyle name="40% - Énfasis4 12" xfId="143"/>
    <cellStyle name="40% - Énfasis4 13" xfId="144"/>
    <cellStyle name="40% - Énfasis4 14" xfId="145"/>
    <cellStyle name="40% - Énfasis4 15" xfId="146"/>
    <cellStyle name="40% - Énfasis4 2" xfId="147"/>
    <cellStyle name="40% - Énfasis4 3" xfId="148"/>
    <cellStyle name="40% - Énfasis4 4" xfId="149"/>
    <cellStyle name="40% - Énfasis4 5" xfId="150"/>
    <cellStyle name="40% - Énfasis4 6" xfId="151"/>
    <cellStyle name="40% - Énfasis4 7" xfId="152"/>
    <cellStyle name="40% - Énfasis4 8" xfId="153"/>
    <cellStyle name="40% - Énfasis4 9" xfId="154"/>
    <cellStyle name="40% - Énfasis5 10" xfId="155"/>
    <cellStyle name="40% - Énfasis5 11" xfId="156"/>
    <cellStyle name="40% - Énfasis5 12" xfId="157"/>
    <cellStyle name="40% - Énfasis5 13" xfId="158"/>
    <cellStyle name="40% - Énfasis5 14" xfId="159"/>
    <cellStyle name="40% - Énfasis5 15" xfId="160"/>
    <cellStyle name="40% - Énfasis5 2" xfId="161"/>
    <cellStyle name="40% - Énfasis5 3" xfId="162"/>
    <cellStyle name="40% - Énfasis5 4" xfId="163"/>
    <cellStyle name="40% - Énfasis5 5" xfId="164"/>
    <cellStyle name="40% - Énfasis5 6" xfId="165"/>
    <cellStyle name="40% - Énfasis5 7" xfId="166"/>
    <cellStyle name="40% - Énfasis5 8" xfId="167"/>
    <cellStyle name="40% - Énfasis5 9" xfId="168"/>
    <cellStyle name="40% - Énfasis6 10" xfId="169"/>
    <cellStyle name="40% - Énfasis6 11" xfId="170"/>
    <cellStyle name="40% - Énfasis6 12" xfId="171"/>
    <cellStyle name="40% - Énfasis6 13" xfId="172"/>
    <cellStyle name="40% - Énfasis6 14" xfId="173"/>
    <cellStyle name="40% - Énfasis6 15" xfId="174"/>
    <cellStyle name="40% - Énfasis6 2" xfId="175"/>
    <cellStyle name="40% - Énfasis6 3" xfId="176"/>
    <cellStyle name="40% - Énfasis6 4" xfId="177"/>
    <cellStyle name="40% - Énfasis6 5" xfId="178"/>
    <cellStyle name="40% - Énfasis6 6" xfId="179"/>
    <cellStyle name="40% - Énfasis6 7" xfId="180"/>
    <cellStyle name="40% - Énfasis6 8" xfId="181"/>
    <cellStyle name="40% - Énfasis6 9" xfId="182"/>
    <cellStyle name="60% - Énfasis1 10" xfId="183"/>
    <cellStyle name="60% - Énfasis1 11" xfId="184"/>
    <cellStyle name="60% - Énfasis1 12" xfId="185"/>
    <cellStyle name="60% - Énfasis1 13" xfId="186"/>
    <cellStyle name="60% - Énfasis1 14" xfId="187"/>
    <cellStyle name="60% - Énfasis1 15" xfId="188"/>
    <cellStyle name="60% - Énfasis1 2" xfId="189"/>
    <cellStyle name="60% - Énfasis1 3" xfId="190"/>
    <cellStyle name="60% - Énfasis1 4" xfId="191"/>
    <cellStyle name="60% - Énfasis1 5" xfId="192"/>
    <cellStyle name="60% - Énfasis1 6" xfId="193"/>
    <cellStyle name="60% - Énfasis1 7" xfId="194"/>
    <cellStyle name="60% - Énfasis1 8" xfId="195"/>
    <cellStyle name="60% - Énfasis1 9" xfId="196"/>
    <cellStyle name="60% - Énfasis2 10" xfId="197"/>
    <cellStyle name="60% - Énfasis2 11" xfId="198"/>
    <cellStyle name="60% - Énfasis2 12" xfId="199"/>
    <cellStyle name="60% - Énfasis2 13" xfId="200"/>
    <cellStyle name="60% - Énfasis2 14" xfId="201"/>
    <cellStyle name="60% - Énfasis2 15" xfId="202"/>
    <cellStyle name="60% - Énfasis2 2" xfId="203"/>
    <cellStyle name="60% - Énfasis2 3" xfId="204"/>
    <cellStyle name="60% - Énfasis2 4" xfId="205"/>
    <cellStyle name="60% - Énfasis2 5" xfId="206"/>
    <cellStyle name="60% - Énfasis2 6" xfId="207"/>
    <cellStyle name="60% - Énfasis2 7" xfId="208"/>
    <cellStyle name="60% - Énfasis2 8" xfId="209"/>
    <cellStyle name="60% - Énfasis2 9" xfId="210"/>
    <cellStyle name="60% - Énfasis3 10" xfId="211"/>
    <cellStyle name="60% - Énfasis3 11" xfId="212"/>
    <cellStyle name="60% - Énfasis3 12" xfId="213"/>
    <cellStyle name="60% - Énfasis3 13" xfId="214"/>
    <cellStyle name="60% - Énfasis3 14" xfId="215"/>
    <cellStyle name="60% - Énfasis3 15" xfId="216"/>
    <cellStyle name="60% - Énfasis3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5"/>
    <cellStyle name="60% - Énfasis4 11" xfId="226"/>
    <cellStyle name="60% - Énfasis4 12" xfId="227"/>
    <cellStyle name="60% - Énfasis4 13" xfId="228"/>
    <cellStyle name="60% - Énfasis4 14" xfId="229"/>
    <cellStyle name="60% - Énfasis4 15" xfId="230"/>
    <cellStyle name="60% - Énfasis4 2" xfId="231"/>
    <cellStyle name="60% - Énfasis4 3" xfId="232"/>
    <cellStyle name="60% - Énfasis4 4" xfId="233"/>
    <cellStyle name="60% - Énfasis4 5" xfId="234"/>
    <cellStyle name="60% - Énfasis4 6" xfId="235"/>
    <cellStyle name="60% - Énfasis4 7" xfId="236"/>
    <cellStyle name="60% - Énfasis4 8" xfId="237"/>
    <cellStyle name="60% - Énfasis4 9" xfId="238"/>
    <cellStyle name="60% - Énfasis5 10" xfId="239"/>
    <cellStyle name="60% - Énfasis5 11" xfId="240"/>
    <cellStyle name="60% - Énfasis5 12" xfId="241"/>
    <cellStyle name="60% - Énfasis5 13" xfId="242"/>
    <cellStyle name="60% - Énfasis5 14" xfId="243"/>
    <cellStyle name="60% - Énfasis5 15" xfId="244"/>
    <cellStyle name="60% - Énfasis5 2" xfId="245"/>
    <cellStyle name="60% - Énfasis5 3" xfId="246"/>
    <cellStyle name="60% - Énfasis5 4" xfId="247"/>
    <cellStyle name="60% - Énfasis5 5" xfId="248"/>
    <cellStyle name="60% - Énfasis5 6" xfId="249"/>
    <cellStyle name="60% - Énfasis5 7" xfId="250"/>
    <cellStyle name="60% - Énfasis5 8" xfId="251"/>
    <cellStyle name="60% - Énfasis5 9" xfId="252"/>
    <cellStyle name="60% - Énfasis6 10" xfId="253"/>
    <cellStyle name="60% - Énfasis6 11" xfId="254"/>
    <cellStyle name="60% - Énfasis6 12" xfId="255"/>
    <cellStyle name="60% - Énfasis6 13" xfId="256"/>
    <cellStyle name="60% - Énfasis6 14" xfId="257"/>
    <cellStyle name="60% - Énfasis6 15" xfId="258"/>
    <cellStyle name="60% - Énfasis6 2" xfId="259"/>
    <cellStyle name="60% - Énfasis6 3" xfId="260"/>
    <cellStyle name="60% - Énfasis6 4" xfId="261"/>
    <cellStyle name="60% - Énfasis6 5" xfId="262"/>
    <cellStyle name="60% - Énfasis6 6" xfId="263"/>
    <cellStyle name="60% - Énfasis6 7" xfId="264"/>
    <cellStyle name="60% - Énfasis6 8" xfId="265"/>
    <cellStyle name="60% - Énfasis6 9" xfId="266"/>
    <cellStyle name="Buena 10" xfId="267"/>
    <cellStyle name="Buena 11" xfId="268"/>
    <cellStyle name="Buena 12" xfId="269"/>
    <cellStyle name="Buena 13" xfId="270"/>
    <cellStyle name="Buena 14" xfId="271"/>
    <cellStyle name="Buena 15" xfId="272"/>
    <cellStyle name="Buena 2" xfId="273"/>
    <cellStyle name="Buena 3" xfId="274"/>
    <cellStyle name="Buena 4" xfId="275"/>
    <cellStyle name="Buena 5" xfId="276"/>
    <cellStyle name="Buena 6" xfId="277"/>
    <cellStyle name="Buena 7" xfId="278"/>
    <cellStyle name="Buena 8" xfId="279"/>
    <cellStyle name="Buena 9" xfId="280"/>
    <cellStyle name="Cálculo 10" xfId="281"/>
    <cellStyle name="Cálculo 11" xfId="282"/>
    <cellStyle name="Cálculo 12" xfId="283"/>
    <cellStyle name="Cálculo 13" xfId="284"/>
    <cellStyle name="Cálculo 14" xfId="285"/>
    <cellStyle name="Cálculo 15" xfId="286"/>
    <cellStyle name="Cálculo 2" xfId="287"/>
    <cellStyle name="Cálculo 3" xfId="288"/>
    <cellStyle name="Cálculo 4" xfId="289"/>
    <cellStyle name="Cálculo 5" xfId="290"/>
    <cellStyle name="Cálculo 6" xfId="291"/>
    <cellStyle name="Cálculo 7" xfId="292"/>
    <cellStyle name="Cálculo 8" xfId="293"/>
    <cellStyle name="Cálculo 9" xfId="294"/>
    <cellStyle name="Celda de comprobación 10" xfId="295"/>
    <cellStyle name="Celda de comprobación 11" xfId="296"/>
    <cellStyle name="Celda de comprobación 12" xfId="297"/>
    <cellStyle name="Celda de comprobación 13" xfId="298"/>
    <cellStyle name="Celda de comprobación 14" xfId="299"/>
    <cellStyle name="Celda de comprobación 15" xfId="300"/>
    <cellStyle name="Celda de comprobación 2" xfId="301"/>
    <cellStyle name="Celda de comprobación 3" xfId="302"/>
    <cellStyle name="Celda de comprobación 4" xfId="303"/>
    <cellStyle name="Celda de comprobación 5" xfId="304"/>
    <cellStyle name="Celda de comprobación 6" xfId="305"/>
    <cellStyle name="Celda de comprobación 7" xfId="306"/>
    <cellStyle name="Celda de comprobación 8" xfId="307"/>
    <cellStyle name="Celda de comprobación 9" xfId="308"/>
    <cellStyle name="Celda vinculada 10" xfId="309"/>
    <cellStyle name="Celda vinculada 11" xfId="310"/>
    <cellStyle name="Celda vinculada 12" xfId="311"/>
    <cellStyle name="Celda vinculada 13" xfId="312"/>
    <cellStyle name="Celda vinculada 14" xfId="313"/>
    <cellStyle name="Celda vinculada 15" xfId="314"/>
    <cellStyle name="Celda vinculada 2" xfId="315"/>
    <cellStyle name="Celda vinculada 3" xfId="316"/>
    <cellStyle name="Celda vinculada 4" xfId="317"/>
    <cellStyle name="Celda vinculada 5" xfId="318"/>
    <cellStyle name="Celda vinculada 6" xfId="319"/>
    <cellStyle name="Celda vinculada 7" xfId="320"/>
    <cellStyle name="Celda vinculada 8" xfId="321"/>
    <cellStyle name="Celda vinculada 9" xfId="322"/>
    <cellStyle name="Encabezado 4 10" xfId="323"/>
    <cellStyle name="Encabezado 4 11" xfId="324"/>
    <cellStyle name="Encabezado 4 12" xfId="325"/>
    <cellStyle name="Encabezado 4 13" xfId="326"/>
    <cellStyle name="Encabezado 4 14" xfId="327"/>
    <cellStyle name="Encabezado 4 15" xfId="328"/>
    <cellStyle name="Encabezado 4 2" xfId="329"/>
    <cellStyle name="Encabezado 4 3" xfId="330"/>
    <cellStyle name="Encabezado 4 4" xfId="331"/>
    <cellStyle name="Encabezado 4 5" xfId="332"/>
    <cellStyle name="Encabezado 4 6" xfId="333"/>
    <cellStyle name="Encabezado 4 7" xfId="334"/>
    <cellStyle name="Encabezado 4 8" xfId="335"/>
    <cellStyle name="Encabezado 4 9" xfId="336"/>
    <cellStyle name="Énfasis1 10" xfId="337"/>
    <cellStyle name="Énfasis1 11" xfId="338"/>
    <cellStyle name="Énfasis1 12" xfId="339"/>
    <cellStyle name="Énfasis1 13" xfId="340"/>
    <cellStyle name="Énfasis1 14" xfId="341"/>
    <cellStyle name="Énfasis1 15" xfId="342"/>
    <cellStyle name="Énfasis1 2" xfId="343"/>
    <cellStyle name="Énfasis1 3" xfId="344"/>
    <cellStyle name="Énfasis1 4" xfId="345"/>
    <cellStyle name="Énfasis1 5" xfId="346"/>
    <cellStyle name="Énfasis1 6" xfId="347"/>
    <cellStyle name="Énfasis1 7" xfId="348"/>
    <cellStyle name="Énfasis1 8" xfId="349"/>
    <cellStyle name="Énfasis1 9" xfId="350"/>
    <cellStyle name="Énfasis2 10" xfId="351"/>
    <cellStyle name="Énfasis2 11" xfId="352"/>
    <cellStyle name="Énfasis2 12" xfId="353"/>
    <cellStyle name="Énfasis2 13" xfId="354"/>
    <cellStyle name="Énfasis2 14" xfId="355"/>
    <cellStyle name="Énfasis2 15" xfId="356"/>
    <cellStyle name="Énfasis2 2" xfId="357"/>
    <cellStyle name="Énfasis2 3" xfId="358"/>
    <cellStyle name="Énfasis2 4" xfId="359"/>
    <cellStyle name="Énfasis2 5" xfId="360"/>
    <cellStyle name="Énfasis2 6" xfId="361"/>
    <cellStyle name="Énfasis2 7" xfId="362"/>
    <cellStyle name="Énfasis2 8" xfId="363"/>
    <cellStyle name="Énfasis2 9" xfId="364"/>
    <cellStyle name="Énfasis3 10" xfId="365"/>
    <cellStyle name="Énfasis3 11" xfId="366"/>
    <cellStyle name="Énfasis3 12" xfId="367"/>
    <cellStyle name="Énfasis3 13" xfId="368"/>
    <cellStyle name="Énfasis3 14" xfId="369"/>
    <cellStyle name="Énfasis3 15" xfId="370"/>
    <cellStyle name="Énfasis3 2" xfId="371"/>
    <cellStyle name="Énfasis3 3" xfId="372"/>
    <cellStyle name="Énfasis3 4" xfId="373"/>
    <cellStyle name="Énfasis3 5" xfId="374"/>
    <cellStyle name="Énfasis3 6" xfId="375"/>
    <cellStyle name="Énfasis3 7" xfId="376"/>
    <cellStyle name="Énfasis3 8" xfId="377"/>
    <cellStyle name="Énfasis3 9" xfId="378"/>
    <cellStyle name="Énfasis4 10" xfId="379"/>
    <cellStyle name="Énfasis4 11" xfId="380"/>
    <cellStyle name="Énfasis4 12" xfId="381"/>
    <cellStyle name="Énfasis4 13" xfId="382"/>
    <cellStyle name="Énfasis4 14" xfId="383"/>
    <cellStyle name="Énfasis4 15" xfId="384"/>
    <cellStyle name="Énfasis4 2" xfId="385"/>
    <cellStyle name="Énfasis4 3" xfId="386"/>
    <cellStyle name="Énfasis4 4" xfId="387"/>
    <cellStyle name="Énfasis4 5" xfId="388"/>
    <cellStyle name="Énfasis4 6" xfId="389"/>
    <cellStyle name="Énfasis4 7" xfId="390"/>
    <cellStyle name="Énfasis4 8" xfId="391"/>
    <cellStyle name="Énfasis4 9" xfId="392"/>
    <cellStyle name="Énfasis5 10" xfId="393"/>
    <cellStyle name="Énfasis5 11" xfId="394"/>
    <cellStyle name="Énfasis5 12" xfId="395"/>
    <cellStyle name="Énfasis5 13" xfId="396"/>
    <cellStyle name="Énfasis5 14" xfId="397"/>
    <cellStyle name="Énfasis5 15" xfId="398"/>
    <cellStyle name="Énfasis5 2" xfId="399"/>
    <cellStyle name="Énfasis5 3" xfId="400"/>
    <cellStyle name="Énfasis5 4" xfId="401"/>
    <cellStyle name="Énfasis5 5" xfId="402"/>
    <cellStyle name="Énfasis5 6" xfId="403"/>
    <cellStyle name="Énfasis5 7" xfId="404"/>
    <cellStyle name="Énfasis5 8" xfId="405"/>
    <cellStyle name="Énfasis5 9" xfId="406"/>
    <cellStyle name="Énfasis6 10" xfId="407"/>
    <cellStyle name="Énfasis6 11" xfId="408"/>
    <cellStyle name="Énfasis6 12" xfId="409"/>
    <cellStyle name="Énfasis6 13" xfId="410"/>
    <cellStyle name="Énfasis6 14" xfId="411"/>
    <cellStyle name="Énfasis6 15" xfId="412"/>
    <cellStyle name="Énfasis6 2" xfId="413"/>
    <cellStyle name="Énfasis6 3" xfId="414"/>
    <cellStyle name="Énfasis6 4" xfId="415"/>
    <cellStyle name="Énfasis6 5" xfId="416"/>
    <cellStyle name="Énfasis6 6" xfId="417"/>
    <cellStyle name="Énfasis6 7" xfId="418"/>
    <cellStyle name="Énfasis6 8" xfId="419"/>
    <cellStyle name="Énfasis6 9" xfId="420"/>
    <cellStyle name="Entrada 10" xfId="421"/>
    <cellStyle name="Entrada 11" xfId="422"/>
    <cellStyle name="Entrada 12" xfId="423"/>
    <cellStyle name="Entrada 13" xfId="424"/>
    <cellStyle name="Entrada 14" xfId="425"/>
    <cellStyle name="Entrada 15" xfId="426"/>
    <cellStyle name="Entrada 2" xfId="427"/>
    <cellStyle name="Entrada 3" xfId="428"/>
    <cellStyle name="Entrada 4" xfId="429"/>
    <cellStyle name="Entrada 5" xfId="430"/>
    <cellStyle name="Entrada 6" xfId="431"/>
    <cellStyle name="Entrada 7" xfId="432"/>
    <cellStyle name="Entrada 8" xfId="433"/>
    <cellStyle name="Entrada 9" xfId="434"/>
    <cellStyle name="Euro" xfId="3"/>
    <cellStyle name="Euro 10" xfId="435"/>
    <cellStyle name="Euro 11" xfId="436"/>
    <cellStyle name="Euro 12" xfId="437"/>
    <cellStyle name="Euro 13" xfId="438"/>
    <cellStyle name="Euro 14" xfId="439"/>
    <cellStyle name="Euro 15" xfId="440"/>
    <cellStyle name="Euro 16" xfId="441"/>
    <cellStyle name="Euro 17" xfId="442"/>
    <cellStyle name="Euro 2" xfId="4"/>
    <cellStyle name="Euro 3" xfId="5"/>
    <cellStyle name="Euro 4" xfId="443"/>
    <cellStyle name="Euro 5" xfId="444"/>
    <cellStyle name="Euro 6" xfId="445"/>
    <cellStyle name="Euro 7" xfId="446"/>
    <cellStyle name="Euro 8" xfId="447"/>
    <cellStyle name="Euro 9" xfId="448"/>
    <cellStyle name="Incorrecto 10" xfId="449"/>
    <cellStyle name="Incorrecto 11" xfId="450"/>
    <cellStyle name="Incorrecto 12" xfId="451"/>
    <cellStyle name="Incorrecto 13" xfId="452"/>
    <cellStyle name="Incorrecto 14" xfId="453"/>
    <cellStyle name="Incorrecto 15" xfId="454"/>
    <cellStyle name="Incorrecto 2" xfId="455"/>
    <cellStyle name="Incorrecto 3" xfId="456"/>
    <cellStyle name="Incorrecto 4" xfId="457"/>
    <cellStyle name="Incorrecto 5" xfId="458"/>
    <cellStyle name="Incorrecto 6" xfId="459"/>
    <cellStyle name="Incorrecto 7" xfId="460"/>
    <cellStyle name="Incorrecto 8" xfId="461"/>
    <cellStyle name="Incorrecto 9" xfId="462"/>
    <cellStyle name="Millares" xfId="1" builtinId="3"/>
    <cellStyle name="Millares 10" xfId="463"/>
    <cellStyle name="Millares 10 2" xfId="2"/>
    <cellStyle name="Millares 10 2 2" xfId="464"/>
    <cellStyle name="Millares 2" xfId="6"/>
    <cellStyle name="Millares 3" xfId="7"/>
    <cellStyle name="Millares 4" xfId="8"/>
    <cellStyle name="Moneda 2" xfId="9"/>
    <cellStyle name="Moneda 3" xfId="10"/>
    <cellStyle name="Moneda 4" xfId="11"/>
    <cellStyle name="Neutral 10" xfId="465"/>
    <cellStyle name="Neutral 11" xfId="466"/>
    <cellStyle name="Neutral 12" xfId="467"/>
    <cellStyle name="Neutral 13" xfId="468"/>
    <cellStyle name="Neutral 14" xfId="469"/>
    <cellStyle name="Neutral 15" xfId="470"/>
    <cellStyle name="Neutral 2" xfId="471"/>
    <cellStyle name="Neutral 3" xfId="472"/>
    <cellStyle name="Neutral 4" xfId="473"/>
    <cellStyle name="Neutral 5" xfId="474"/>
    <cellStyle name="Neutral 6" xfId="475"/>
    <cellStyle name="Neutral 7" xfId="476"/>
    <cellStyle name="Neutral 8" xfId="477"/>
    <cellStyle name="Neutral 9" xfId="478"/>
    <cellStyle name="Normal" xfId="0" builtinId="0"/>
    <cellStyle name="Normal 16" xfId="479"/>
    <cellStyle name="Normal 17" xfId="12"/>
    <cellStyle name="Normal 2" xfId="13"/>
    <cellStyle name="Normal 3" xfId="480"/>
    <cellStyle name="Notas 10" xfId="481"/>
    <cellStyle name="Notas 11" xfId="482"/>
    <cellStyle name="Notas 12" xfId="483"/>
    <cellStyle name="Notas 13" xfId="484"/>
    <cellStyle name="Notas 14" xfId="485"/>
    <cellStyle name="Notas 15" xfId="486"/>
    <cellStyle name="Notas 2" xfId="487"/>
    <cellStyle name="Notas 3" xfId="488"/>
    <cellStyle name="Notas 4" xfId="489"/>
    <cellStyle name="Notas 5" xfId="490"/>
    <cellStyle name="Notas 6" xfId="491"/>
    <cellStyle name="Notas 7" xfId="492"/>
    <cellStyle name="Notas 8" xfId="493"/>
    <cellStyle name="Notas 9" xfId="494"/>
    <cellStyle name="Porcentual" xfId="607" builtinId="5"/>
    <cellStyle name="Porcentual 2" xfId="14"/>
    <cellStyle name="Salida 10" xfId="495"/>
    <cellStyle name="Salida 11" xfId="496"/>
    <cellStyle name="Salida 12" xfId="497"/>
    <cellStyle name="Salida 13" xfId="498"/>
    <cellStyle name="Salida 14" xfId="499"/>
    <cellStyle name="Salida 15" xfId="500"/>
    <cellStyle name="Salida 2" xfId="501"/>
    <cellStyle name="Salida 3" xfId="502"/>
    <cellStyle name="Salida 4" xfId="503"/>
    <cellStyle name="Salida 5" xfId="504"/>
    <cellStyle name="Salida 6" xfId="505"/>
    <cellStyle name="Salida 7" xfId="506"/>
    <cellStyle name="Salida 8" xfId="507"/>
    <cellStyle name="Salida 9" xfId="508"/>
    <cellStyle name="Texto de advertencia 10" xfId="509"/>
    <cellStyle name="Texto de advertencia 11" xfId="510"/>
    <cellStyle name="Texto de advertencia 12" xfId="511"/>
    <cellStyle name="Texto de advertencia 13" xfId="512"/>
    <cellStyle name="Texto de advertencia 14" xfId="513"/>
    <cellStyle name="Texto de advertencia 15" xfId="514"/>
    <cellStyle name="Texto de advertencia 2" xfId="515"/>
    <cellStyle name="Texto de advertencia 3" xfId="516"/>
    <cellStyle name="Texto de advertencia 4" xfId="517"/>
    <cellStyle name="Texto de advertencia 5" xfId="518"/>
    <cellStyle name="Texto de advertencia 6" xfId="519"/>
    <cellStyle name="Texto de advertencia 7" xfId="520"/>
    <cellStyle name="Texto de advertencia 8" xfId="521"/>
    <cellStyle name="Texto de advertencia 9" xfId="522"/>
    <cellStyle name="Texto explicativo 10" xfId="523"/>
    <cellStyle name="Texto explicativo 11" xfId="524"/>
    <cellStyle name="Texto explicativo 12" xfId="525"/>
    <cellStyle name="Texto explicativo 13" xfId="526"/>
    <cellStyle name="Texto explicativo 14" xfId="527"/>
    <cellStyle name="Texto explicativo 15" xfId="528"/>
    <cellStyle name="Texto explicativo 2" xfId="529"/>
    <cellStyle name="Texto explicativo 3" xfId="530"/>
    <cellStyle name="Texto explicativo 4" xfId="531"/>
    <cellStyle name="Texto explicativo 5" xfId="532"/>
    <cellStyle name="Texto explicativo 6" xfId="533"/>
    <cellStyle name="Texto explicativo 7" xfId="534"/>
    <cellStyle name="Texto explicativo 8" xfId="535"/>
    <cellStyle name="Texto explicativo 9" xfId="536"/>
    <cellStyle name="Título 1 10" xfId="537"/>
    <cellStyle name="Título 1 11" xfId="538"/>
    <cellStyle name="Título 1 12" xfId="539"/>
    <cellStyle name="Título 1 13" xfId="540"/>
    <cellStyle name="Título 1 14" xfId="541"/>
    <cellStyle name="Título 1 15" xfId="542"/>
    <cellStyle name="Título 1 2" xfId="543"/>
    <cellStyle name="Título 1 3" xfId="544"/>
    <cellStyle name="Título 1 4" xfId="545"/>
    <cellStyle name="Título 1 5" xfId="546"/>
    <cellStyle name="Título 1 6" xfId="547"/>
    <cellStyle name="Título 1 7" xfId="548"/>
    <cellStyle name="Título 1 8" xfId="549"/>
    <cellStyle name="Título 1 9" xfId="550"/>
    <cellStyle name="Título 10" xfId="551"/>
    <cellStyle name="Título 11" xfId="552"/>
    <cellStyle name="Título 12" xfId="553"/>
    <cellStyle name="Título 13" xfId="554"/>
    <cellStyle name="Título 14" xfId="555"/>
    <cellStyle name="Título 15" xfId="556"/>
    <cellStyle name="Título 16" xfId="557"/>
    <cellStyle name="Título 17" xfId="558"/>
    <cellStyle name="Título 2 10" xfId="559"/>
    <cellStyle name="Título 2 11" xfId="560"/>
    <cellStyle name="Título 2 12" xfId="561"/>
    <cellStyle name="Título 2 13" xfId="562"/>
    <cellStyle name="Título 2 14" xfId="563"/>
    <cellStyle name="Título 2 15" xfId="564"/>
    <cellStyle name="Título 2 2" xfId="565"/>
    <cellStyle name="Título 2 3" xfId="566"/>
    <cellStyle name="Título 2 4" xfId="567"/>
    <cellStyle name="Título 2 5" xfId="568"/>
    <cellStyle name="Título 2 6" xfId="569"/>
    <cellStyle name="Título 2 7" xfId="570"/>
    <cellStyle name="Título 2 8" xfId="571"/>
    <cellStyle name="Título 2 9" xfId="572"/>
    <cellStyle name="Título 3 10" xfId="573"/>
    <cellStyle name="Título 3 11" xfId="574"/>
    <cellStyle name="Título 3 12" xfId="575"/>
    <cellStyle name="Título 3 13" xfId="576"/>
    <cellStyle name="Título 3 14" xfId="577"/>
    <cellStyle name="Título 3 15" xfId="578"/>
    <cellStyle name="Título 3 2" xfId="579"/>
    <cellStyle name="Título 3 3" xfId="580"/>
    <cellStyle name="Título 3 4" xfId="581"/>
    <cellStyle name="Título 3 5" xfId="582"/>
    <cellStyle name="Título 3 6" xfId="583"/>
    <cellStyle name="Título 3 7" xfId="584"/>
    <cellStyle name="Título 3 8" xfId="585"/>
    <cellStyle name="Título 3 9" xfId="586"/>
    <cellStyle name="Título 4" xfId="587"/>
    <cellStyle name="Título 5" xfId="588"/>
    <cellStyle name="Título 6" xfId="589"/>
    <cellStyle name="Título 7" xfId="590"/>
    <cellStyle name="Título 8" xfId="591"/>
    <cellStyle name="Título 9" xfId="592"/>
    <cellStyle name="Total 10" xfId="593"/>
    <cellStyle name="Total 11" xfId="594"/>
    <cellStyle name="Total 12" xfId="595"/>
    <cellStyle name="Total 13" xfId="596"/>
    <cellStyle name="Total 14" xfId="597"/>
    <cellStyle name="Total 15" xfId="598"/>
    <cellStyle name="Total 2" xfId="599"/>
    <cellStyle name="Total 3" xfId="600"/>
    <cellStyle name="Total 4" xfId="601"/>
    <cellStyle name="Total 5" xfId="602"/>
    <cellStyle name="Total 6" xfId="603"/>
    <cellStyle name="Total 7" xfId="604"/>
    <cellStyle name="Total 8" xfId="605"/>
    <cellStyle name="Total 9" xfId="606"/>
  </cellStyles>
  <dxfs count="0"/>
  <tableStyles count="0" defaultTableStyle="TableStyleMedium2" defaultPivotStyle="PivotStyleLight16"/>
  <colors>
    <mruColors>
      <color rgb="FFE4A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400"/>
            </a:pPr>
            <a:r>
              <a:rPr lang="en-US" sz="1400">
                <a:latin typeface="Arial" pitchFamily="34" charset="0"/>
                <a:cs typeface="Arial" pitchFamily="34" charset="0"/>
              </a:rPr>
              <a:t>PORCENTAJES</a:t>
            </a:r>
            <a:r>
              <a:rPr lang="en-US" sz="1400" baseline="0">
                <a:latin typeface="Arial" pitchFamily="34" charset="0"/>
                <a:cs typeface="Arial" pitchFamily="34" charset="0"/>
              </a:rPr>
              <a:t> DE INGRESOS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1884702428725332E-2"/>
          <c:y val="0.20322019147084441"/>
          <c:w val="0.8364326153445697"/>
          <c:h val="0.77406440382941832"/>
        </c:manualLayout>
      </c:layout>
      <c:pie3DChart>
        <c:varyColors val="1"/>
        <c:ser>
          <c:idx val="0"/>
          <c:order val="0"/>
          <c:tx>
            <c:strRef>
              <c:f>GRAFICA!$O$6</c:f>
              <c:strCache>
                <c:ptCount val="1"/>
                <c:pt idx="0">
                  <c:v>TOTAL</c:v>
                </c:pt>
              </c:strCache>
            </c:strRef>
          </c:tx>
          <c:explosion val="16"/>
          <c:dLbls>
            <c:dLbl>
              <c:idx val="0"/>
              <c:layout>
                <c:manualLayout>
                  <c:x val="-8.2729224962582226E-2"/>
                  <c:y val="7.1984265674362446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2.1416021344439384E-3"/>
                  <c:y val="-1.918093789190186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6.1645878975871718E-2"/>
                  <c:y val="-1.6895457472226705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5.8880067677490718E-2"/>
                  <c:y val="6.3869984029384111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1.9233349963485982E-2"/>
                  <c:y val="-8.0022888783810767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9.7077359131761465E-2"/>
                  <c:y val="-6.367604832685727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8.9180278085074227E-2"/>
                  <c:y val="-1.8999061148688066E-3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CatName val="1"/>
            <c:showPercent val="1"/>
            <c:showLeaderLines val="1"/>
          </c:dLbls>
          <c:cat>
            <c:strRef>
              <c:f>GRAFICA!$B$7:$B$14</c:f>
              <c:strCache>
                <c:ptCount val="8"/>
                <c:pt idx="0">
                  <c:v>IMPUESTOS</c:v>
                </c:pt>
                <c:pt idx="1">
                  <c:v>CONTRIBUCIONES DE MEJORAS</c:v>
                </c:pt>
                <c:pt idx="2">
                  <c:v>DERECHOS</c:v>
                </c:pt>
                <c:pt idx="3">
                  <c:v>PRODUCTOS</c:v>
                </c:pt>
                <c:pt idx="4">
                  <c:v>APROVECHAMIENTOS</c:v>
                </c:pt>
                <c:pt idx="5">
                  <c:v>PARTICIPACIONES</c:v>
                </c:pt>
                <c:pt idx="6">
                  <c:v>APORTACIONES</c:v>
                </c:pt>
                <c:pt idx="7">
                  <c:v>CONVENIOS</c:v>
                </c:pt>
              </c:strCache>
            </c:strRef>
          </c:cat>
          <c:val>
            <c:numRef>
              <c:f>GRAFICA!$O$7:$O$14</c:f>
              <c:numCache>
                <c:formatCode>#,##0.00</c:formatCode>
                <c:ptCount val="8"/>
                <c:pt idx="0">
                  <c:v>1463717.8199999998</c:v>
                </c:pt>
                <c:pt idx="1">
                  <c:v>0</c:v>
                </c:pt>
                <c:pt idx="2">
                  <c:v>2702768.8609999781</c:v>
                </c:pt>
                <c:pt idx="3">
                  <c:v>117654.57</c:v>
                </c:pt>
                <c:pt idx="4">
                  <c:v>40093.549999999996</c:v>
                </c:pt>
                <c:pt idx="5">
                  <c:v>4796703.99</c:v>
                </c:pt>
                <c:pt idx="6">
                  <c:v>3265097.4800000004</c:v>
                </c:pt>
                <c:pt idx="7">
                  <c:v>1993041.9300000002</c:v>
                </c:pt>
              </c:numCache>
            </c:numRef>
          </c:val>
        </c:ser>
        <c:ser>
          <c:idx val="1"/>
          <c:order val="1"/>
          <c:tx>
            <c:strRef>
              <c:f>GRAFICA!$P$6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GRAFICA!$B$7:$B$14</c:f>
              <c:strCache>
                <c:ptCount val="8"/>
                <c:pt idx="0">
                  <c:v>IMPUESTOS</c:v>
                </c:pt>
                <c:pt idx="1">
                  <c:v>CONTRIBUCIONES DE MEJORAS</c:v>
                </c:pt>
                <c:pt idx="2">
                  <c:v>DERECHOS</c:v>
                </c:pt>
                <c:pt idx="3">
                  <c:v>PRODUCTOS</c:v>
                </c:pt>
                <c:pt idx="4">
                  <c:v>APROVECHAMIENTOS</c:v>
                </c:pt>
                <c:pt idx="5">
                  <c:v>PARTICIPACIONES</c:v>
                </c:pt>
                <c:pt idx="6">
                  <c:v>APORTACIONES</c:v>
                </c:pt>
                <c:pt idx="7">
                  <c:v>CONVENIOS</c:v>
                </c:pt>
              </c:strCache>
            </c:strRef>
          </c:cat>
          <c:val>
            <c:numRef>
              <c:f>GRAFICA!$P$7:$P$14</c:f>
              <c:numCache>
                <c:formatCode>0.00%</c:formatCode>
                <c:ptCount val="8"/>
                <c:pt idx="0">
                  <c:v>0.10179496901951664</c:v>
                </c:pt>
                <c:pt idx="1">
                  <c:v>0</c:v>
                </c:pt>
                <c:pt idx="2">
                  <c:v>0.18796537741981378</c:v>
                </c:pt>
                <c:pt idx="3">
                  <c:v>8.1823444003397815E-3</c:v>
                </c:pt>
                <c:pt idx="4">
                  <c:v>2.7883254711843579E-3</c:v>
                </c:pt>
                <c:pt idx="5">
                  <c:v>0.33358911628051496</c:v>
                </c:pt>
                <c:pt idx="6">
                  <c:v>0.2270727952347413</c:v>
                </c:pt>
                <c:pt idx="7">
                  <c:v>0.13860707217388915</c:v>
                </c:pt>
              </c:numCache>
            </c:numRef>
          </c:val>
        </c:ser>
      </c:pie3DChart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66675</xdr:rowOff>
    </xdr:from>
    <xdr:to>
      <xdr:col>15</xdr:col>
      <xdr:colOff>600075</xdr:colOff>
      <xdr:row>44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3"/>
  <sheetViews>
    <sheetView workbookViewId="0">
      <pane ySplit="2835" topLeftCell="A130" activePane="bottomLeft"/>
      <selection activeCell="G1" sqref="G1"/>
      <selection pane="bottomLeft" activeCell="D139" sqref="D139"/>
    </sheetView>
  </sheetViews>
  <sheetFormatPr baseColWidth="10" defaultRowHeight="15"/>
  <cols>
    <col min="1" max="1" width="7.7109375" style="1" customWidth="1"/>
    <col min="2" max="2" width="6.140625" style="1" customWidth="1"/>
    <col min="3" max="3" width="7.140625" style="1" customWidth="1"/>
    <col min="4" max="4" width="18.140625" style="7" customWidth="1"/>
    <col min="5" max="5" width="41.28515625" style="1" customWidth="1"/>
    <col min="6" max="6" width="14.85546875" style="1" customWidth="1"/>
    <col min="7" max="7" width="14.7109375" style="1" customWidth="1"/>
    <col min="8" max="13" width="13" style="1" bestFit="1" customWidth="1"/>
    <col min="14" max="14" width="15.5703125" style="1" bestFit="1" customWidth="1"/>
    <col min="15" max="15" width="13" style="1" bestFit="1" customWidth="1"/>
    <col min="16" max="16" width="15.5703125" style="1" bestFit="1" customWidth="1"/>
    <col min="17" max="18" width="14.140625" style="1" bestFit="1" customWidth="1"/>
    <col min="19" max="16384" width="11.42578125" style="1"/>
  </cols>
  <sheetData>
    <row r="1" spans="1:18" ht="18.75">
      <c r="A1" s="6" t="s">
        <v>0</v>
      </c>
    </row>
    <row r="2" spans="1:18" ht="18.75">
      <c r="A2" s="6" t="s">
        <v>47</v>
      </c>
    </row>
    <row r="3" spans="1:18" ht="18.75">
      <c r="A3" s="6"/>
    </row>
    <row r="4" spans="1:18" ht="18.75">
      <c r="A4" s="182" t="s">
        <v>136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18" ht="15.75" thickBot="1"/>
    <row r="6" spans="1:18" ht="19.5" thickBot="1">
      <c r="A6" s="183" t="s">
        <v>133</v>
      </c>
      <c r="B6" s="184"/>
      <c r="C6" s="184"/>
      <c r="D6" s="184"/>
      <c r="E6" s="185"/>
      <c r="F6" s="8" t="s">
        <v>45</v>
      </c>
      <c r="G6" s="8" t="s">
        <v>46</v>
      </c>
      <c r="H6" s="8" t="s">
        <v>48</v>
      </c>
      <c r="I6" s="8" t="s">
        <v>49</v>
      </c>
      <c r="J6" s="8" t="s">
        <v>50</v>
      </c>
      <c r="K6" s="8" t="s">
        <v>51</v>
      </c>
      <c r="L6" s="8" t="s">
        <v>52</v>
      </c>
      <c r="M6" s="8" t="s">
        <v>53</v>
      </c>
      <c r="N6" s="8" t="s">
        <v>54</v>
      </c>
      <c r="O6" s="8" t="s">
        <v>55</v>
      </c>
      <c r="P6" s="8" t="s">
        <v>56</v>
      </c>
      <c r="Q6" s="8" t="s">
        <v>57</v>
      </c>
      <c r="R6" s="9" t="s">
        <v>134</v>
      </c>
    </row>
    <row r="7" spans="1:18" ht="16.5" thickBot="1">
      <c r="A7" s="92">
        <v>10000</v>
      </c>
      <c r="B7" s="186" t="s">
        <v>59</v>
      </c>
      <c r="C7" s="186"/>
      <c r="D7" s="186"/>
      <c r="E7" s="186"/>
      <c r="F7" s="113">
        <f>SUM(F10:F26)</f>
        <v>873544.0899999995</v>
      </c>
      <c r="G7" s="113">
        <f>SUM(G10:G26)</f>
        <v>590173.73000000021</v>
      </c>
      <c r="H7" s="93">
        <f t="shared" ref="H7:R7" si="0">SUM(H10:H26)</f>
        <v>0</v>
      </c>
      <c r="I7" s="93">
        <f t="shared" si="0"/>
        <v>0</v>
      </c>
      <c r="J7" s="93">
        <f t="shared" si="0"/>
        <v>0</v>
      </c>
      <c r="K7" s="93">
        <f t="shared" si="0"/>
        <v>0</v>
      </c>
      <c r="L7" s="93">
        <f t="shared" si="0"/>
        <v>0</v>
      </c>
      <c r="M7" s="93">
        <f t="shared" si="0"/>
        <v>0</v>
      </c>
      <c r="N7" s="93">
        <f t="shared" si="0"/>
        <v>0</v>
      </c>
      <c r="O7" s="93">
        <f t="shared" si="0"/>
        <v>0</v>
      </c>
      <c r="P7" s="93">
        <f t="shared" si="0"/>
        <v>0</v>
      </c>
      <c r="Q7" s="93">
        <f t="shared" si="0"/>
        <v>0</v>
      </c>
      <c r="R7" s="94">
        <f t="shared" si="0"/>
        <v>1463717.8199999994</v>
      </c>
    </row>
    <row r="8" spans="1:18" ht="15" customHeight="1">
      <c r="A8" s="95"/>
      <c r="B8" s="96">
        <v>12000</v>
      </c>
      <c r="C8" s="187" t="s">
        <v>60</v>
      </c>
      <c r="D8" s="187"/>
      <c r="E8" s="187"/>
      <c r="F8" s="114"/>
      <c r="G8" s="114"/>
      <c r="H8" s="97"/>
      <c r="I8" s="97"/>
      <c r="J8" s="97"/>
      <c r="K8" s="97"/>
      <c r="L8" s="97"/>
      <c r="M8" s="97"/>
      <c r="N8" s="97"/>
      <c r="O8" s="97"/>
      <c r="P8" s="97"/>
      <c r="Q8" s="97"/>
      <c r="R8" s="98"/>
    </row>
    <row r="9" spans="1:18">
      <c r="A9" s="73"/>
      <c r="B9" s="14"/>
      <c r="C9" s="15">
        <v>12100</v>
      </c>
      <c r="D9" s="188" t="s">
        <v>40</v>
      </c>
      <c r="E9" s="189"/>
      <c r="F9" s="115"/>
      <c r="G9" s="115"/>
      <c r="H9" s="38"/>
      <c r="I9" s="16"/>
      <c r="J9" s="16"/>
      <c r="K9" s="16"/>
      <c r="L9" s="16"/>
      <c r="M9" s="16"/>
      <c r="N9" s="16"/>
      <c r="O9" s="16"/>
      <c r="P9" s="16"/>
      <c r="Q9" s="16"/>
      <c r="R9" s="74"/>
    </row>
    <row r="10" spans="1:18">
      <c r="A10" s="75"/>
      <c r="B10" s="18"/>
      <c r="C10" s="17"/>
      <c r="D10" s="18">
        <v>12110</v>
      </c>
      <c r="E10" s="32" t="s">
        <v>39</v>
      </c>
      <c r="F10" s="116">
        <v>66984.210000000006</v>
      </c>
      <c r="G10" s="142">
        <v>44674.33</v>
      </c>
      <c r="H10" s="33"/>
      <c r="I10" s="19"/>
      <c r="J10" s="19"/>
      <c r="K10" s="19"/>
      <c r="L10" s="19"/>
      <c r="M10" s="19"/>
      <c r="N10" s="19"/>
      <c r="O10" s="19"/>
      <c r="P10" s="19"/>
      <c r="Q10" s="19"/>
      <c r="R10" s="76">
        <f t="shared" ref="R10:R11" si="1">SUM(F10:Q10)</f>
        <v>111658.54000000001</v>
      </c>
    </row>
    <row r="11" spans="1:18">
      <c r="A11" s="75"/>
      <c r="B11" s="18"/>
      <c r="C11" s="17"/>
      <c r="D11" s="18">
        <v>12120</v>
      </c>
      <c r="E11" s="32" t="s">
        <v>41</v>
      </c>
      <c r="F11" s="116">
        <v>778379.50999999943</v>
      </c>
      <c r="G11" s="142">
        <v>501368.19000000012</v>
      </c>
      <c r="H11" s="33"/>
      <c r="I11" s="19"/>
      <c r="J11" s="19"/>
      <c r="K11" s="19"/>
      <c r="L11" s="19"/>
      <c r="M11" s="19"/>
      <c r="N11" s="19"/>
      <c r="O11" s="19"/>
      <c r="P11" s="19"/>
      <c r="Q11" s="19"/>
      <c r="R11" s="76">
        <f t="shared" si="1"/>
        <v>1279747.6999999995</v>
      </c>
    </row>
    <row r="12" spans="1:18" ht="15" customHeight="1">
      <c r="A12" s="73"/>
      <c r="B12" s="14"/>
      <c r="C12" s="15">
        <v>12200</v>
      </c>
      <c r="D12" s="167" t="s">
        <v>61</v>
      </c>
      <c r="E12" s="169"/>
      <c r="F12" s="117"/>
      <c r="G12" s="117"/>
      <c r="H12" s="39"/>
      <c r="I12" s="20"/>
      <c r="J12" s="20"/>
      <c r="K12" s="20"/>
      <c r="L12" s="20"/>
      <c r="M12" s="20"/>
      <c r="N12" s="20"/>
      <c r="O12" s="20"/>
      <c r="P12" s="20"/>
      <c r="Q12" s="20"/>
      <c r="R12" s="77"/>
    </row>
    <row r="13" spans="1:18" ht="24.75">
      <c r="A13" s="75"/>
      <c r="B13" s="18"/>
      <c r="C13" s="17"/>
      <c r="D13" s="18">
        <v>12210</v>
      </c>
      <c r="E13" s="32" t="s">
        <v>42</v>
      </c>
      <c r="F13" s="116">
        <v>19150.66</v>
      </c>
      <c r="G13" s="143">
        <v>23342.49</v>
      </c>
      <c r="H13" s="33"/>
      <c r="I13" s="19"/>
      <c r="J13" s="19"/>
      <c r="K13" s="19"/>
      <c r="L13" s="19"/>
      <c r="M13" s="19"/>
      <c r="N13" s="19"/>
      <c r="O13" s="19"/>
      <c r="P13" s="19"/>
      <c r="Q13" s="19"/>
      <c r="R13" s="76">
        <f t="shared" ref="R13:R14" si="2">SUM(F13:Q13)</f>
        <v>42493.15</v>
      </c>
    </row>
    <row r="14" spans="1:18">
      <c r="A14" s="75"/>
      <c r="B14" s="18"/>
      <c r="C14" s="17"/>
      <c r="D14" s="18"/>
      <c r="E14" s="32"/>
      <c r="F14" s="118"/>
      <c r="G14" s="118"/>
      <c r="H14" s="33"/>
      <c r="I14" s="19"/>
      <c r="J14" s="19"/>
      <c r="K14" s="19"/>
      <c r="L14" s="19"/>
      <c r="M14" s="19"/>
      <c r="N14" s="19"/>
      <c r="O14" s="19"/>
      <c r="P14" s="19"/>
      <c r="Q14" s="19"/>
      <c r="R14" s="76">
        <f t="shared" si="2"/>
        <v>0</v>
      </c>
    </row>
    <row r="15" spans="1:18">
      <c r="A15" s="73"/>
      <c r="B15" s="14"/>
      <c r="C15" s="15">
        <v>12300</v>
      </c>
      <c r="D15" s="167" t="s">
        <v>62</v>
      </c>
      <c r="E15" s="168"/>
      <c r="F15" s="117"/>
      <c r="G15" s="117"/>
      <c r="H15" s="39"/>
      <c r="I15" s="20"/>
      <c r="J15" s="20"/>
      <c r="K15" s="20"/>
      <c r="L15" s="20"/>
      <c r="M15" s="20"/>
      <c r="N15" s="20"/>
      <c r="O15" s="20"/>
      <c r="P15" s="20"/>
      <c r="Q15" s="20"/>
      <c r="R15" s="77"/>
    </row>
    <row r="16" spans="1:18">
      <c r="A16" s="75"/>
      <c r="B16" s="18"/>
      <c r="C16" s="17"/>
      <c r="D16" s="18">
        <v>12310</v>
      </c>
      <c r="E16" s="32" t="s">
        <v>2</v>
      </c>
      <c r="F16" s="116">
        <v>80</v>
      </c>
      <c r="G16" s="142">
        <v>6025</v>
      </c>
      <c r="H16" s="33"/>
      <c r="I16" s="19"/>
      <c r="J16" s="19"/>
      <c r="K16" s="19"/>
      <c r="L16" s="19"/>
      <c r="M16" s="19"/>
      <c r="N16" s="19"/>
      <c r="O16" s="19"/>
      <c r="P16" s="19"/>
      <c r="Q16" s="19"/>
      <c r="R16" s="76">
        <f>SUM(F16:Q16)</f>
        <v>6105</v>
      </c>
    </row>
    <row r="17" spans="1:18" ht="15" customHeight="1">
      <c r="A17" s="71"/>
      <c r="B17" s="11">
        <v>17000</v>
      </c>
      <c r="C17" s="176" t="s">
        <v>63</v>
      </c>
      <c r="D17" s="176"/>
      <c r="E17" s="177"/>
      <c r="F17" s="119"/>
      <c r="G17" s="120"/>
      <c r="H17" s="175"/>
      <c r="I17" s="176"/>
      <c r="J17" s="176"/>
      <c r="K17" s="10"/>
      <c r="L17" s="21"/>
      <c r="M17" s="176"/>
      <c r="N17" s="176"/>
      <c r="O17" s="176"/>
      <c r="P17" s="10"/>
      <c r="Q17" s="21"/>
      <c r="R17" s="78"/>
    </row>
    <row r="18" spans="1:18">
      <c r="A18" s="73"/>
      <c r="B18" s="14"/>
      <c r="C18" s="15">
        <v>17100</v>
      </c>
      <c r="D18" s="167" t="s">
        <v>34</v>
      </c>
      <c r="E18" s="168"/>
      <c r="F18" s="117"/>
      <c r="G18" s="117"/>
      <c r="H18" s="39"/>
      <c r="I18" s="20"/>
      <c r="J18" s="20"/>
      <c r="K18" s="20"/>
      <c r="L18" s="20"/>
      <c r="M18" s="20"/>
      <c r="N18" s="20"/>
      <c r="O18" s="20"/>
      <c r="P18" s="20"/>
      <c r="Q18" s="20"/>
      <c r="R18" s="77"/>
    </row>
    <row r="19" spans="1:18">
      <c r="A19" s="75"/>
      <c r="B19" s="17"/>
      <c r="C19" s="18"/>
      <c r="D19" s="18">
        <v>17110</v>
      </c>
      <c r="E19" s="32" t="s">
        <v>33</v>
      </c>
      <c r="F19" s="121">
        <v>6542.26</v>
      </c>
      <c r="G19" s="142">
        <v>12196.419999999998</v>
      </c>
      <c r="H19" s="33"/>
      <c r="I19" s="19"/>
      <c r="J19" s="19"/>
      <c r="K19" s="19"/>
      <c r="L19" s="19"/>
      <c r="M19" s="19"/>
      <c r="N19" s="19"/>
      <c r="O19" s="19"/>
      <c r="P19" s="19"/>
      <c r="Q19" s="19"/>
      <c r="R19" s="76">
        <f>SUM(F19:Q19)</f>
        <v>18738.68</v>
      </c>
    </row>
    <row r="20" spans="1:18">
      <c r="A20" s="79"/>
      <c r="B20" s="22"/>
      <c r="C20" s="15">
        <v>17200</v>
      </c>
      <c r="D20" s="167" t="s">
        <v>64</v>
      </c>
      <c r="E20" s="168"/>
      <c r="F20" s="115"/>
      <c r="G20" s="115"/>
      <c r="H20" s="38"/>
      <c r="I20" s="16"/>
      <c r="J20" s="16"/>
      <c r="K20" s="16"/>
      <c r="L20" s="16"/>
      <c r="M20" s="16"/>
      <c r="N20" s="16"/>
      <c r="O20" s="16"/>
      <c r="P20" s="16"/>
      <c r="Q20" s="16"/>
      <c r="R20" s="74"/>
    </row>
    <row r="21" spans="1:18">
      <c r="A21" s="75"/>
      <c r="B21" s="17"/>
      <c r="C21" s="18"/>
      <c r="D21" s="18">
        <v>17210</v>
      </c>
      <c r="E21" s="32" t="s">
        <v>37</v>
      </c>
      <c r="F21" s="122">
        <v>1324.7900000000002</v>
      </c>
      <c r="G21" s="142">
        <v>485.99</v>
      </c>
      <c r="H21" s="33"/>
      <c r="I21" s="19"/>
      <c r="J21" s="19"/>
      <c r="K21" s="19"/>
      <c r="L21" s="19"/>
      <c r="M21" s="19"/>
      <c r="N21" s="19"/>
      <c r="O21" s="19"/>
      <c r="P21" s="19"/>
      <c r="Q21" s="19"/>
      <c r="R21" s="76">
        <f>SUM(F21:Q21)</f>
        <v>1810.7800000000002</v>
      </c>
    </row>
    <row r="22" spans="1:18">
      <c r="A22" s="80"/>
      <c r="B22" s="15"/>
      <c r="C22" s="15">
        <v>17400</v>
      </c>
      <c r="D22" s="170" t="s">
        <v>65</v>
      </c>
      <c r="E22" s="167"/>
      <c r="F22" s="115"/>
      <c r="G22" s="115"/>
      <c r="H22" s="38"/>
      <c r="I22" s="16"/>
      <c r="J22" s="16"/>
      <c r="K22" s="16"/>
      <c r="L22" s="16"/>
      <c r="M22" s="16"/>
      <c r="N22" s="16"/>
      <c r="O22" s="16"/>
      <c r="P22" s="16"/>
      <c r="Q22" s="16"/>
      <c r="R22" s="74"/>
    </row>
    <row r="23" spans="1:18">
      <c r="A23" s="75"/>
      <c r="B23" s="17"/>
      <c r="C23" s="18"/>
      <c r="D23" s="18">
        <v>17410</v>
      </c>
      <c r="E23" s="32" t="s">
        <v>3</v>
      </c>
      <c r="F23" s="123">
        <v>1082.6600000000001</v>
      </c>
      <c r="G23" s="142">
        <v>2081.3100000000004</v>
      </c>
      <c r="H23" s="33"/>
      <c r="I23" s="19"/>
      <c r="J23" s="19"/>
      <c r="K23" s="19"/>
      <c r="L23" s="19"/>
      <c r="M23" s="19"/>
      <c r="N23" s="19"/>
      <c r="O23" s="19"/>
      <c r="P23" s="19"/>
      <c r="Q23" s="19"/>
      <c r="R23" s="76">
        <f t="shared" ref="R23:R24" si="3">SUM(F23:Q23)</f>
        <v>3163.9700000000003</v>
      </c>
    </row>
    <row r="24" spans="1:18">
      <c r="A24" s="75"/>
      <c r="B24" s="17"/>
      <c r="C24" s="18"/>
      <c r="D24" s="18">
        <v>17490</v>
      </c>
      <c r="E24" s="32" t="s">
        <v>66</v>
      </c>
      <c r="F24" s="118"/>
      <c r="G24" s="118"/>
      <c r="H24" s="33"/>
      <c r="I24" s="19"/>
      <c r="J24" s="19"/>
      <c r="K24" s="19"/>
      <c r="L24" s="19"/>
      <c r="M24" s="19"/>
      <c r="N24" s="19"/>
      <c r="O24" s="19"/>
      <c r="P24" s="19"/>
      <c r="Q24" s="19"/>
      <c r="R24" s="76">
        <f t="shared" si="3"/>
        <v>0</v>
      </c>
    </row>
    <row r="25" spans="1:18">
      <c r="A25" s="81"/>
      <c r="B25" s="14"/>
      <c r="C25" s="15">
        <v>17900</v>
      </c>
      <c r="D25" s="167" t="s">
        <v>67</v>
      </c>
      <c r="E25" s="168"/>
      <c r="F25" s="117"/>
      <c r="G25" s="117"/>
      <c r="H25" s="39"/>
      <c r="I25" s="20"/>
      <c r="J25" s="20"/>
      <c r="K25" s="20"/>
      <c r="L25" s="20"/>
      <c r="M25" s="20"/>
      <c r="N25" s="20"/>
      <c r="O25" s="20"/>
      <c r="P25" s="20"/>
      <c r="Q25" s="20"/>
      <c r="R25" s="77"/>
    </row>
    <row r="26" spans="1:18">
      <c r="A26" s="75"/>
      <c r="B26" s="17"/>
      <c r="C26" s="17"/>
      <c r="D26" s="18">
        <v>17990</v>
      </c>
      <c r="E26" s="32" t="s">
        <v>68</v>
      </c>
      <c r="F26" s="118">
        <v>0</v>
      </c>
      <c r="G26" s="118"/>
      <c r="H26" s="33"/>
      <c r="I26" s="19"/>
      <c r="J26" s="19"/>
      <c r="K26" s="19"/>
      <c r="L26" s="19"/>
      <c r="M26" s="19"/>
      <c r="N26" s="19"/>
      <c r="O26" s="19"/>
      <c r="P26" s="19"/>
      <c r="Q26" s="19"/>
      <c r="R26" s="76">
        <f t="shared" ref="R26:R27" si="4">SUM(F26:Q26)</f>
        <v>0</v>
      </c>
    </row>
    <row r="27" spans="1:18" ht="15.75" thickBot="1">
      <c r="A27" s="89"/>
      <c r="B27" s="90"/>
      <c r="C27" s="90"/>
      <c r="D27" s="91"/>
      <c r="E27" s="99"/>
      <c r="F27" s="124"/>
      <c r="G27" s="124"/>
      <c r="H27" s="101"/>
      <c r="I27" s="100"/>
      <c r="J27" s="100"/>
      <c r="K27" s="100"/>
      <c r="L27" s="100"/>
      <c r="M27" s="100"/>
      <c r="N27" s="100"/>
      <c r="O27" s="100"/>
      <c r="P27" s="100"/>
      <c r="Q27" s="100"/>
      <c r="R27" s="102">
        <f t="shared" si="4"/>
        <v>0</v>
      </c>
    </row>
    <row r="28" spans="1:18" ht="15.75">
      <c r="A28" s="103">
        <v>30000</v>
      </c>
      <c r="B28" s="178" t="s">
        <v>69</v>
      </c>
      <c r="C28" s="179"/>
      <c r="D28" s="179"/>
      <c r="E28" s="179"/>
      <c r="F28" s="125">
        <f t="shared" ref="F28:R28" si="5">SUM(F31)</f>
        <v>0</v>
      </c>
      <c r="G28" s="125">
        <f t="shared" si="5"/>
        <v>0</v>
      </c>
      <c r="H28" s="105">
        <f t="shared" si="5"/>
        <v>0</v>
      </c>
      <c r="I28" s="104">
        <f t="shared" si="5"/>
        <v>0</v>
      </c>
      <c r="J28" s="104">
        <f t="shared" si="5"/>
        <v>0</v>
      </c>
      <c r="K28" s="104">
        <f t="shared" si="5"/>
        <v>0</v>
      </c>
      <c r="L28" s="104">
        <f t="shared" si="5"/>
        <v>0</v>
      </c>
      <c r="M28" s="104">
        <f t="shared" si="5"/>
        <v>0</v>
      </c>
      <c r="N28" s="104">
        <f t="shared" si="5"/>
        <v>0</v>
      </c>
      <c r="O28" s="104">
        <f t="shared" si="5"/>
        <v>0</v>
      </c>
      <c r="P28" s="104">
        <f t="shared" si="5"/>
        <v>0</v>
      </c>
      <c r="Q28" s="104">
        <f t="shared" si="5"/>
        <v>0</v>
      </c>
      <c r="R28" s="106">
        <f t="shared" si="5"/>
        <v>0</v>
      </c>
    </row>
    <row r="29" spans="1:18">
      <c r="A29" s="82"/>
      <c r="B29" s="11">
        <v>31000</v>
      </c>
      <c r="C29" s="180" t="s">
        <v>70</v>
      </c>
      <c r="D29" s="181"/>
      <c r="E29" s="181"/>
      <c r="F29" s="126"/>
      <c r="G29" s="126"/>
      <c r="H29" s="40"/>
      <c r="I29" s="12"/>
      <c r="J29" s="12"/>
      <c r="K29" s="12"/>
      <c r="L29" s="12"/>
      <c r="M29" s="12"/>
      <c r="N29" s="12"/>
      <c r="O29" s="12"/>
      <c r="P29" s="12"/>
      <c r="Q29" s="12"/>
      <c r="R29" s="72"/>
    </row>
    <row r="30" spans="1:18">
      <c r="A30" s="83"/>
      <c r="B30" s="24"/>
      <c r="C30" s="15" t="s">
        <v>71</v>
      </c>
      <c r="D30" s="167" t="s">
        <v>69</v>
      </c>
      <c r="E30" s="168"/>
      <c r="F30" s="115"/>
      <c r="G30" s="115"/>
      <c r="H30" s="38"/>
      <c r="I30" s="16"/>
      <c r="J30" s="16"/>
      <c r="K30" s="16"/>
      <c r="L30" s="16"/>
      <c r="M30" s="16"/>
      <c r="N30" s="16"/>
      <c r="O30" s="16"/>
      <c r="P30" s="16"/>
      <c r="Q30" s="16"/>
      <c r="R30" s="74"/>
    </row>
    <row r="31" spans="1:18">
      <c r="A31" s="75"/>
      <c r="B31" s="17"/>
      <c r="C31" s="17"/>
      <c r="D31" s="18">
        <v>31110</v>
      </c>
      <c r="E31" s="32" t="s">
        <v>72</v>
      </c>
      <c r="F31" s="118"/>
      <c r="G31" s="118"/>
      <c r="H31" s="33"/>
      <c r="I31" s="19"/>
      <c r="J31" s="19"/>
      <c r="K31" s="19"/>
      <c r="L31" s="19"/>
      <c r="M31" s="19"/>
      <c r="N31" s="19"/>
      <c r="O31" s="19"/>
      <c r="P31" s="19"/>
      <c r="Q31" s="19"/>
      <c r="R31" s="76">
        <f t="shared" ref="R31:R32" si="6">SUM(F31:Q31)</f>
        <v>0</v>
      </c>
    </row>
    <row r="32" spans="1:18" ht="15.75" thickBot="1">
      <c r="A32" s="89"/>
      <c r="B32" s="90"/>
      <c r="C32" s="90"/>
      <c r="D32" s="91"/>
      <c r="E32" s="99"/>
      <c r="F32" s="124"/>
      <c r="G32" s="124"/>
      <c r="H32" s="101"/>
      <c r="I32" s="100"/>
      <c r="J32" s="100"/>
      <c r="K32" s="100"/>
      <c r="L32" s="100"/>
      <c r="M32" s="100"/>
      <c r="N32" s="100"/>
      <c r="O32" s="100"/>
      <c r="P32" s="100"/>
      <c r="Q32" s="100"/>
      <c r="R32" s="102">
        <f t="shared" si="6"/>
        <v>0</v>
      </c>
    </row>
    <row r="33" spans="1:18" ht="15.75" customHeight="1">
      <c r="A33" s="103">
        <v>40000</v>
      </c>
      <c r="B33" s="178" t="s">
        <v>73</v>
      </c>
      <c r="C33" s="179"/>
      <c r="D33" s="179"/>
      <c r="E33" s="179"/>
      <c r="F33" s="125">
        <f t="shared" ref="F33:R33" si="7">SUM(F36:F102)</f>
        <v>1598270.159999975</v>
      </c>
      <c r="G33" s="125">
        <f t="shared" si="7"/>
        <v>1104498.7010000034</v>
      </c>
      <c r="H33" s="105">
        <f t="shared" si="7"/>
        <v>0</v>
      </c>
      <c r="I33" s="104">
        <f t="shared" si="7"/>
        <v>0</v>
      </c>
      <c r="J33" s="104">
        <f t="shared" si="7"/>
        <v>0</v>
      </c>
      <c r="K33" s="104">
        <f t="shared" si="7"/>
        <v>0</v>
      </c>
      <c r="L33" s="104">
        <f t="shared" si="7"/>
        <v>0</v>
      </c>
      <c r="M33" s="104">
        <f t="shared" si="7"/>
        <v>0</v>
      </c>
      <c r="N33" s="104">
        <f t="shared" si="7"/>
        <v>0</v>
      </c>
      <c r="O33" s="104">
        <f t="shared" si="7"/>
        <v>0</v>
      </c>
      <c r="P33" s="104">
        <f t="shared" si="7"/>
        <v>0</v>
      </c>
      <c r="Q33" s="104">
        <f t="shared" si="7"/>
        <v>0</v>
      </c>
      <c r="R33" s="106">
        <f t="shared" si="7"/>
        <v>2702768.8609999781</v>
      </c>
    </row>
    <row r="34" spans="1:18" ht="30" customHeight="1">
      <c r="A34" s="84"/>
      <c r="B34" s="11">
        <v>41000</v>
      </c>
      <c r="C34" s="181" t="s">
        <v>74</v>
      </c>
      <c r="D34" s="181"/>
      <c r="E34" s="181"/>
      <c r="F34" s="119"/>
      <c r="G34" s="119"/>
      <c r="H34" s="41"/>
      <c r="I34" s="25"/>
      <c r="J34" s="25"/>
      <c r="K34" s="25"/>
      <c r="L34" s="25"/>
      <c r="M34" s="25"/>
      <c r="N34" s="25"/>
      <c r="O34" s="25"/>
      <c r="P34" s="25"/>
      <c r="Q34" s="25"/>
      <c r="R34" s="85"/>
    </row>
    <row r="35" spans="1:18">
      <c r="A35" s="73"/>
      <c r="B35" s="13"/>
      <c r="C35" s="15">
        <v>41100</v>
      </c>
      <c r="D35" s="26" t="s">
        <v>75</v>
      </c>
      <c r="E35" s="23"/>
      <c r="F35" s="117"/>
      <c r="G35" s="117"/>
      <c r="H35" s="39"/>
      <c r="I35" s="20"/>
      <c r="J35" s="20"/>
      <c r="K35" s="20"/>
      <c r="L35" s="20"/>
      <c r="M35" s="20"/>
      <c r="N35" s="20"/>
      <c r="O35" s="20"/>
      <c r="P35" s="20"/>
      <c r="Q35" s="20"/>
      <c r="R35" s="77"/>
    </row>
    <row r="36" spans="1:18">
      <c r="A36" s="75"/>
      <c r="B36" s="17"/>
      <c r="C36" s="17"/>
      <c r="D36" s="18">
        <v>41110</v>
      </c>
      <c r="E36" s="32" t="s">
        <v>4</v>
      </c>
      <c r="F36" s="116">
        <v>1647</v>
      </c>
      <c r="G36" s="43">
        <v>2711.77</v>
      </c>
      <c r="H36" s="33"/>
      <c r="I36" s="19"/>
      <c r="J36" s="19"/>
      <c r="K36" s="19"/>
      <c r="L36" s="19"/>
      <c r="M36" s="19"/>
      <c r="N36" s="19"/>
      <c r="O36" s="19"/>
      <c r="P36" s="19"/>
      <c r="Q36" s="19"/>
      <c r="R36" s="76">
        <f t="shared" ref="R36:R37" si="8">SUM(F36:Q36)</f>
        <v>4358.7700000000004</v>
      </c>
    </row>
    <row r="37" spans="1:18">
      <c r="A37" s="75"/>
      <c r="B37" s="17"/>
      <c r="C37" s="17"/>
      <c r="D37" s="18">
        <v>41120</v>
      </c>
      <c r="E37" s="32" t="s">
        <v>5</v>
      </c>
      <c r="F37" s="116">
        <v>8255</v>
      </c>
      <c r="G37" s="144">
        <v>13500</v>
      </c>
      <c r="H37" s="33"/>
      <c r="I37" s="19"/>
      <c r="J37" s="19"/>
      <c r="K37" s="19"/>
      <c r="L37" s="19"/>
      <c r="M37" s="19"/>
      <c r="N37" s="19"/>
      <c r="O37" s="19"/>
      <c r="P37" s="19"/>
      <c r="Q37" s="19"/>
      <c r="R37" s="76">
        <f t="shared" si="8"/>
        <v>21755</v>
      </c>
    </row>
    <row r="38" spans="1:18" ht="16.5" customHeight="1">
      <c r="A38" s="73"/>
      <c r="B38" s="13"/>
      <c r="C38" s="15">
        <v>41300</v>
      </c>
      <c r="D38" s="167" t="s">
        <v>76</v>
      </c>
      <c r="E38" s="168"/>
      <c r="F38" s="117"/>
      <c r="G38" s="117"/>
      <c r="H38" s="39"/>
      <c r="I38" s="20"/>
      <c r="J38" s="20"/>
      <c r="K38" s="20"/>
      <c r="L38" s="20"/>
      <c r="M38" s="20"/>
      <c r="N38" s="20"/>
      <c r="O38" s="20"/>
      <c r="P38" s="20"/>
      <c r="Q38" s="20"/>
      <c r="R38" s="77"/>
    </row>
    <row r="39" spans="1:18">
      <c r="A39" s="75"/>
      <c r="B39" s="17"/>
      <c r="C39" s="17"/>
      <c r="D39" s="18">
        <v>41310</v>
      </c>
      <c r="E39" s="32" t="s">
        <v>6</v>
      </c>
      <c r="F39" s="116">
        <v>1591</v>
      </c>
      <c r="G39" s="144">
        <v>2180</v>
      </c>
      <c r="H39" s="33"/>
      <c r="I39" s="19"/>
      <c r="J39" s="19"/>
      <c r="K39" s="19"/>
      <c r="L39" s="19"/>
      <c r="M39" s="19"/>
      <c r="N39" s="19"/>
      <c r="O39" s="19"/>
      <c r="P39" s="19"/>
      <c r="Q39" s="19"/>
      <c r="R39" s="76">
        <f>SUM(F39:Q39)</f>
        <v>3771</v>
      </c>
    </row>
    <row r="40" spans="1:18" ht="26.25" customHeight="1">
      <c r="A40" s="79"/>
      <c r="B40" s="22"/>
      <c r="C40" s="15">
        <v>41400</v>
      </c>
      <c r="D40" s="167" t="s">
        <v>77</v>
      </c>
      <c r="E40" s="168"/>
      <c r="F40" s="115"/>
      <c r="G40" s="115"/>
      <c r="H40" s="38"/>
      <c r="I40" s="16"/>
      <c r="J40" s="16"/>
      <c r="K40" s="16"/>
      <c r="L40" s="16"/>
      <c r="M40" s="16"/>
      <c r="N40" s="16"/>
      <c r="O40" s="16"/>
      <c r="P40" s="16"/>
      <c r="Q40" s="16"/>
      <c r="R40" s="74"/>
    </row>
    <row r="41" spans="1:18" ht="24.75">
      <c r="A41" s="75"/>
      <c r="B41" s="17"/>
      <c r="C41" s="17"/>
      <c r="D41" s="18">
        <v>41410</v>
      </c>
      <c r="E41" s="32" t="s">
        <v>7</v>
      </c>
      <c r="F41" s="116">
        <v>69718.16</v>
      </c>
      <c r="G41" s="144">
        <v>72306.671000000017</v>
      </c>
      <c r="H41" s="33"/>
      <c r="I41" s="19"/>
      <c r="J41" s="19"/>
      <c r="K41" s="19"/>
      <c r="L41" s="19"/>
      <c r="M41" s="19"/>
      <c r="N41" s="19"/>
      <c r="O41" s="19"/>
      <c r="P41" s="19"/>
      <c r="Q41" s="19"/>
      <c r="R41" s="76">
        <f>SUM(F41:Q41)</f>
        <v>142024.83100000001</v>
      </c>
    </row>
    <row r="42" spans="1:18">
      <c r="A42" s="86"/>
      <c r="B42" s="11">
        <v>43000</v>
      </c>
      <c r="C42" s="27" t="s">
        <v>78</v>
      </c>
      <c r="D42" s="11"/>
      <c r="E42" s="36"/>
      <c r="F42" s="126"/>
      <c r="G42" s="126"/>
      <c r="H42" s="40"/>
      <c r="I42" s="12"/>
      <c r="J42" s="12"/>
      <c r="K42" s="12"/>
      <c r="L42" s="12"/>
      <c r="M42" s="12"/>
      <c r="N42" s="12"/>
      <c r="O42" s="12"/>
      <c r="P42" s="12"/>
      <c r="Q42" s="12"/>
      <c r="R42" s="72"/>
    </row>
    <row r="43" spans="1:18">
      <c r="A43" s="75"/>
      <c r="B43" s="17"/>
      <c r="C43" s="17"/>
      <c r="D43" s="18">
        <v>43001</v>
      </c>
      <c r="E43" s="32" t="s">
        <v>131</v>
      </c>
      <c r="F43" s="118"/>
      <c r="G43" s="118"/>
      <c r="H43" s="33"/>
      <c r="I43" s="19"/>
      <c r="J43" s="19"/>
      <c r="K43" s="19"/>
      <c r="L43" s="19"/>
      <c r="M43" s="19"/>
      <c r="N43" s="19"/>
      <c r="O43" s="19"/>
      <c r="P43" s="19"/>
      <c r="Q43" s="19"/>
      <c r="R43" s="76">
        <f t="shared" ref="R43:R47" si="9">SUM(F43:Q43)</f>
        <v>0</v>
      </c>
    </row>
    <row r="44" spans="1:18" ht="24.75">
      <c r="A44" s="75"/>
      <c r="B44" s="17"/>
      <c r="C44" s="17"/>
      <c r="D44" s="18">
        <v>43010</v>
      </c>
      <c r="E44" s="32" t="s">
        <v>8</v>
      </c>
      <c r="F44" s="116">
        <v>21961</v>
      </c>
      <c r="G44" s="116">
        <v>64978.80000000001</v>
      </c>
      <c r="H44" s="33"/>
      <c r="I44" s="19"/>
      <c r="J44" s="19"/>
      <c r="K44" s="19"/>
      <c r="L44" s="19"/>
      <c r="M44" s="19"/>
      <c r="N44" s="19"/>
      <c r="O44" s="19"/>
      <c r="P44" s="19"/>
      <c r="Q44" s="19"/>
      <c r="R44" s="76">
        <f t="shared" si="9"/>
        <v>86939.800000000017</v>
      </c>
    </row>
    <row r="45" spans="1:18" ht="24.75">
      <c r="A45" s="75"/>
      <c r="B45" s="17"/>
      <c r="C45" s="17"/>
      <c r="D45" s="18">
        <v>43011</v>
      </c>
      <c r="E45" s="32" t="s">
        <v>9</v>
      </c>
      <c r="F45" s="127">
        <v>5291</v>
      </c>
      <c r="G45" s="127">
        <v>9609</v>
      </c>
      <c r="H45" s="33"/>
      <c r="I45" s="19"/>
      <c r="J45" s="19"/>
      <c r="K45" s="19"/>
      <c r="L45" s="19"/>
      <c r="M45" s="19"/>
      <c r="N45" s="19"/>
      <c r="O45" s="19"/>
      <c r="P45" s="19"/>
      <c r="Q45" s="19"/>
      <c r="R45" s="76">
        <f t="shared" si="9"/>
        <v>14900</v>
      </c>
    </row>
    <row r="46" spans="1:18" ht="36.75">
      <c r="A46" s="75"/>
      <c r="B46" s="17"/>
      <c r="C46" s="17"/>
      <c r="D46" s="18">
        <v>43012</v>
      </c>
      <c r="E46" s="32" t="s">
        <v>79</v>
      </c>
      <c r="F46" s="118"/>
      <c r="G46" s="118"/>
      <c r="H46" s="33"/>
      <c r="I46" s="19"/>
      <c r="J46" s="19"/>
      <c r="K46" s="19"/>
      <c r="L46" s="19"/>
      <c r="M46" s="19"/>
      <c r="N46" s="19"/>
      <c r="O46" s="19"/>
      <c r="P46" s="19"/>
      <c r="Q46" s="19"/>
      <c r="R46" s="76">
        <f t="shared" si="9"/>
        <v>0</v>
      </c>
    </row>
    <row r="47" spans="1:18" ht="24.75">
      <c r="A47" s="75"/>
      <c r="B47" s="17"/>
      <c r="C47" s="17"/>
      <c r="D47" s="18">
        <v>43013</v>
      </c>
      <c r="E47" s="32" t="s">
        <v>80</v>
      </c>
      <c r="F47" s="118"/>
      <c r="G47" s="118"/>
      <c r="H47" s="33"/>
      <c r="I47" s="19"/>
      <c r="J47" s="19"/>
      <c r="K47" s="19"/>
      <c r="L47" s="19"/>
      <c r="M47" s="19"/>
      <c r="N47" s="19"/>
      <c r="O47" s="19"/>
      <c r="P47" s="19"/>
      <c r="Q47" s="19"/>
      <c r="R47" s="76">
        <f t="shared" si="9"/>
        <v>0</v>
      </c>
    </row>
    <row r="48" spans="1:18">
      <c r="A48" s="79"/>
      <c r="B48" s="22"/>
      <c r="C48" s="15">
        <v>43002</v>
      </c>
      <c r="D48" s="167" t="s">
        <v>81</v>
      </c>
      <c r="E48" s="168"/>
      <c r="F48" s="115"/>
      <c r="G48" s="115"/>
      <c r="H48" s="38"/>
      <c r="I48" s="16"/>
      <c r="J48" s="16"/>
      <c r="K48" s="16"/>
      <c r="L48" s="16"/>
      <c r="M48" s="16"/>
      <c r="N48" s="16"/>
      <c r="O48" s="16"/>
      <c r="P48" s="16"/>
      <c r="Q48" s="16"/>
      <c r="R48" s="74"/>
    </row>
    <row r="49" spans="1:18">
      <c r="A49" s="75"/>
      <c r="B49" s="17"/>
      <c r="C49" s="17"/>
      <c r="D49" s="18">
        <v>43020</v>
      </c>
      <c r="E49" s="32" t="s">
        <v>10</v>
      </c>
      <c r="F49" s="116">
        <v>9156.74</v>
      </c>
      <c r="G49" s="116">
        <v>7602</v>
      </c>
      <c r="H49" s="33"/>
      <c r="I49" s="19"/>
      <c r="J49" s="19"/>
      <c r="K49" s="19"/>
      <c r="L49" s="19"/>
      <c r="M49" s="19"/>
      <c r="N49" s="19"/>
      <c r="O49" s="19"/>
      <c r="P49" s="19"/>
      <c r="Q49" s="19"/>
      <c r="R49" s="76">
        <f t="shared" ref="R49:R50" si="10">SUM(F49:Q49)</f>
        <v>16758.739999999998</v>
      </c>
    </row>
    <row r="50" spans="1:18">
      <c r="A50" s="75"/>
      <c r="B50" s="17"/>
      <c r="C50" s="17"/>
      <c r="D50" s="18">
        <v>43021</v>
      </c>
      <c r="E50" s="32" t="s">
        <v>11</v>
      </c>
      <c r="F50" s="34"/>
      <c r="G50" s="116">
        <v>2827.4</v>
      </c>
      <c r="H50" s="33"/>
      <c r="I50" s="19"/>
      <c r="J50" s="19"/>
      <c r="K50" s="19"/>
      <c r="L50" s="19"/>
      <c r="M50" s="19"/>
      <c r="N50" s="19"/>
      <c r="O50" s="19"/>
      <c r="P50" s="19"/>
      <c r="Q50" s="19"/>
      <c r="R50" s="76">
        <f t="shared" si="10"/>
        <v>2827.4</v>
      </c>
    </row>
    <row r="51" spans="1:18" ht="25.5" customHeight="1">
      <c r="A51" s="79"/>
      <c r="B51" s="22"/>
      <c r="C51" s="15">
        <v>43003</v>
      </c>
      <c r="D51" s="167" t="s">
        <v>82</v>
      </c>
      <c r="E51" s="168"/>
      <c r="F51" s="115"/>
      <c r="G51" s="115"/>
      <c r="H51" s="38"/>
      <c r="I51" s="16"/>
      <c r="J51" s="16"/>
      <c r="K51" s="16"/>
      <c r="L51" s="16"/>
      <c r="M51" s="16"/>
      <c r="N51" s="16"/>
      <c r="O51" s="16"/>
      <c r="P51" s="16"/>
      <c r="Q51" s="16"/>
      <c r="R51" s="74"/>
    </row>
    <row r="52" spans="1:18">
      <c r="A52" s="75"/>
      <c r="B52" s="17"/>
      <c r="C52" s="17"/>
      <c r="D52" s="18">
        <v>43030</v>
      </c>
      <c r="E52" s="32" t="s">
        <v>83</v>
      </c>
      <c r="F52" s="118"/>
      <c r="G52" s="118"/>
      <c r="H52" s="33"/>
      <c r="I52" s="19"/>
      <c r="J52" s="19"/>
      <c r="K52" s="19"/>
      <c r="L52" s="19"/>
      <c r="M52" s="19"/>
      <c r="N52" s="19"/>
      <c r="O52" s="19"/>
      <c r="P52" s="19"/>
      <c r="Q52" s="19"/>
      <c r="R52" s="76">
        <f t="shared" ref="R52:R54" si="11">SUM(F52:Q52)</f>
        <v>0</v>
      </c>
    </row>
    <row r="53" spans="1:18">
      <c r="A53" s="75"/>
      <c r="B53" s="17"/>
      <c r="C53" s="17"/>
      <c r="D53" s="18">
        <v>43032</v>
      </c>
      <c r="E53" s="32" t="s">
        <v>84</v>
      </c>
      <c r="F53" s="118"/>
      <c r="G53" s="118"/>
      <c r="H53" s="33"/>
      <c r="I53" s="19"/>
      <c r="J53" s="19"/>
      <c r="K53" s="19"/>
      <c r="L53" s="19"/>
      <c r="M53" s="19"/>
      <c r="N53" s="19"/>
      <c r="O53" s="19"/>
      <c r="P53" s="19"/>
      <c r="Q53" s="19"/>
      <c r="R53" s="76">
        <f t="shared" si="11"/>
        <v>0</v>
      </c>
    </row>
    <row r="54" spans="1:18" ht="24.75">
      <c r="A54" s="75"/>
      <c r="B54" s="17"/>
      <c r="C54" s="17"/>
      <c r="D54" s="18">
        <v>43033</v>
      </c>
      <c r="E54" s="32" t="s">
        <v>85</v>
      </c>
      <c r="F54" s="118"/>
      <c r="G54" s="118"/>
      <c r="H54" s="33"/>
      <c r="I54" s="19"/>
      <c r="J54" s="19"/>
      <c r="K54" s="19"/>
      <c r="L54" s="19"/>
      <c r="M54" s="19"/>
      <c r="N54" s="19"/>
      <c r="O54" s="19"/>
      <c r="P54" s="19"/>
      <c r="Q54" s="19"/>
      <c r="R54" s="76">
        <f t="shared" si="11"/>
        <v>0</v>
      </c>
    </row>
    <row r="55" spans="1:18" ht="15" customHeight="1">
      <c r="A55" s="73"/>
      <c r="B55" s="13"/>
      <c r="C55" s="15">
        <v>43004</v>
      </c>
      <c r="D55" s="167" t="s">
        <v>86</v>
      </c>
      <c r="E55" s="168"/>
      <c r="F55" s="117"/>
      <c r="G55" s="117"/>
      <c r="H55" s="39"/>
      <c r="I55" s="20"/>
      <c r="J55" s="20"/>
      <c r="K55" s="20"/>
      <c r="L55" s="20"/>
      <c r="M55" s="20"/>
      <c r="N55" s="20"/>
      <c r="O55" s="20"/>
      <c r="P55" s="20"/>
      <c r="Q55" s="20"/>
      <c r="R55" s="77"/>
    </row>
    <row r="56" spans="1:18">
      <c r="A56" s="75"/>
      <c r="B56" s="17"/>
      <c r="C56" s="17"/>
      <c r="D56" s="18">
        <v>43040</v>
      </c>
      <c r="E56" s="32" t="s">
        <v>87</v>
      </c>
      <c r="F56" s="118"/>
      <c r="G56" s="118"/>
      <c r="H56" s="33"/>
      <c r="I56" s="19"/>
      <c r="J56" s="19"/>
      <c r="K56" s="19"/>
      <c r="L56" s="19"/>
      <c r="M56" s="19"/>
      <c r="N56" s="19"/>
      <c r="O56" s="19"/>
      <c r="P56" s="19"/>
      <c r="Q56" s="19"/>
      <c r="R56" s="76">
        <f t="shared" ref="R56:R59" si="12">SUM(F56:Q56)</f>
        <v>0</v>
      </c>
    </row>
    <row r="57" spans="1:18">
      <c r="A57" s="75"/>
      <c r="B57" s="17"/>
      <c r="C57" s="17"/>
      <c r="D57" s="18">
        <v>43041</v>
      </c>
      <c r="E57" s="32" t="s">
        <v>12</v>
      </c>
      <c r="F57" s="128">
        <v>359.9</v>
      </c>
      <c r="G57" s="142">
        <v>488.9</v>
      </c>
      <c r="H57" s="33"/>
      <c r="I57" s="19"/>
      <c r="J57" s="19"/>
      <c r="K57" s="19"/>
      <c r="L57" s="19"/>
      <c r="M57" s="19"/>
      <c r="N57" s="19"/>
      <c r="O57" s="19"/>
      <c r="P57" s="19"/>
      <c r="Q57" s="19"/>
      <c r="R57" s="76">
        <f t="shared" si="12"/>
        <v>848.8</v>
      </c>
    </row>
    <row r="58" spans="1:18">
      <c r="A58" s="75"/>
      <c r="B58" s="17"/>
      <c r="C58" s="17"/>
      <c r="D58" s="18">
        <v>43042</v>
      </c>
      <c r="E58" s="32" t="s">
        <v>88</v>
      </c>
      <c r="F58" s="118"/>
      <c r="G58" s="118"/>
      <c r="H58" s="33"/>
      <c r="I58" s="19"/>
      <c r="J58" s="19"/>
      <c r="K58" s="19"/>
      <c r="L58" s="19"/>
      <c r="M58" s="19"/>
      <c r="N58" s="19"/>
      <c r="O58" s="19"/>
      <c r="P58" s="19"/>
      <c r="Q58" s="19"/>
      <c r="R58" s="76">
        <f t="shared" si="12"/>
        <v>0</v>
      </c>
    </row>
    <row r="59" spans="1:18">
      <c r="A59" s="75"/>
      <c r="B59" s="17"/>
      <c r="C59" s="17"/>
      <c r="D59" s="18">
        <v>43049</v>
      </c>
      <c r="E59" s="32" t="s">
        <v>89</v>
      </c>
      <c r="F59" s="118"/>
      <c r="G59" s="118"/>
      <c r="H59" s="33"/>
      <c r="I59" s="19"/>
      <c r="J59" s="19"/>
      <c r="K59" s="19"/>
      <c r="L59" s="19"/>
      <c r="M59" s="19"/>
      <c r="N59" s="19"/>
      <c r="O59" s="19"/>
      <c r="P59" s="19"/>
      <c r="Q59" s="19"/>
      <c r="R59" s="76">
        <f t="shared" si="12"/>
        <v>0</v>
      </c>
    </row>
    <row r="60" spans="1:18" ht="15" customHeight="1">
      <c r="A60" s="79"/>
      <c r="B60" s="22"/>
      <c r="C60" s="15">
        <v>43005</v>
      </c>
      <c r="D60" s="167" t="s">
        <v>90</v>
      </c>
      <c r="E60" s="168"/>
      <c r="F60" s="115"/>
      <c r="G60" s="115"/>
      <c r="H60" s="38"/>
      <c r="I60" s="16"/>
      <c r="J60" s="16"/>
      <c r="K60" s="16"/>
      <c r="L60" s="16"/>
      <c r="M60" s="16"/>
      <c r="N60" s="16"/>
      <c r="O60" s="16"/>
      <c r="P60" s="16"/>
      <c r="Q60" s="16"/>
      <c r="R60" s="74"/>
    </row>
    <row r="61" spans="1:18">
      <c r="A61" s="75"/>
      <c r="B61" s="17"/>
      <c r="C61" s="17"/>
      <c r="D61" s="18">
        <v>43050</v>
      </c>
      <c r="E61" s="32" t="s">
        <v>91</v>
      </c>
      <c r="F61" s="118"/>
      <c r="G61" s="118"/>
      <c r="H61" s="33"/>
      <c r="I61" s="19"/>
      <c r="J61" s="19"/>
      <c r="K61" s="19"/>
      <c r="L61" s="19"/>
      <c r="M61" s="19"/>
      <c r="N61" s="19"/>
      <c r="O61" s="19"/>
      <c r="P61" s="19"/>
      <c r="Q61" s="19"/>
      <c r="R61" s="76">
        <f t="shared" ref="R61:R63" si="13">SUM(F61:Q61)</f>
        <v>0</v>
      </c>
    </row>
    <row r="62" spans="1:18">
      <c r="A62" s="75"/>
      <c r="B62" s="17"/>
      <c r="C62" s="17"/>
      <c r="D62" s="18">
        <v>43051</v>
      </c>
      <c r="E62" s="32" t="s">
        <v>13</v>
      </c>
      <c r="F62" s="34">
        <v>1371.64</v>
      </c>
      <c r="G62" s="142">
        <v>3330.6</v>
      </c>
      <c r="H62" s="33"/>
      <c r="I62" s="19"/>
      <c r="J62" s="19"/>
      <c r="K62" s="19"/>
      <c r="L62" s="19"/>
      <c r="M62" s="19"/>
      <c r="N62" s="19"/>
      <c r="O62" s="19"/>
      <c r="P62" s="19"/>
      <c r="Q62" s="19"/>
      <c r="R62" s="76">
        <f t="shared" si="13"/>
        <v>4702.24</v>
      </c>
    </row>
    <row r="63" spans="1:18" ht="24.75">
      <c r="A63" s="75"/>
      <c r="B63" s="17"/>
      <c r="C63" s="17"/>
      <c r="D63" s="18">
        <v>43052</v>
      </c>
      <c r="E63" s="32" t="s">
        <v>92</v>
      </c>
      <c r="F63" s="118"/>
      <c r="G63" s="118"/>
      <c r="H63" s="33"/>
      <c r="I63" s="19"/>
      <c r="J63" s="19"/>
      <c r="K63" s="19"/>
      <c r="L63" s="19"/>
      <c r="M63" s="19"/>
      <c r="N63" s="19"/>
      <c r="O63" s="19"/>
      <c r="P63" s="19"/>
      <c r="Q63" s="19"/>
      <c r="R63" s="76">
        <f t="shared" si="13"/>
        <v>0</v>
      </c>
    </row>
    <row r="64" spans="1:18">
      <c r="A64" s="79"/>
      <c r="B64" s="22"/>
      <c r="C64" s="15">
        <v>43007</v>
      </c>
      <c r="D64" s="161" t="s">
        <v>93</v>
      </c>
      <c r="E64" s="162"/>
      <c r="F64" s="115"/>
      <c r="G64" s="115"/>
      <c r="H64" s="38"/>
      <c r="I64" s="16"/>
      <c r="J64" s="16"/>
      <c r="K64" s="16"/>
      <c r="L64" s="16"/>
      <c r="M64" s="16"/>
      <c r="N64" s="16"/>
      <c r="O64" s="16"/>
      <c r="P64" s="16"/>
      <c r="Q64" s="16"/>
      <c r="R64" s="74"/>
    </row>
    <row r="65" spans="1:18">
      <c r="A65" s="75"/>
      <c r="B65" s="17"/>
      <c r="C65" s="17"/>
      <c r="D65" s="18">
        <v>43073</v>
      </c>
      <c r="E65" s="32" t="s">
        <v>14</v>
      </c>
      <c r="F65" s="34">
        <v>58</v>
      </c>
      <c r="G65" s="142">
        <v>58</v>
      </c>
      <c r="H65" s="33"/>
      <c r="I65" s="19"/>
      <c r="J65" s="19"/>
      <c r="K65" s="19"/>
      <c r="L65" s="19"/>
      <c r="M65" s="19"/>
      <c r="N65" s="19"/>
      <c r="O65" s="19"/>
      <c r="P65" s="19"/>
      <c r="Q65" s="19"/>
      <c r="R65" s="76">
        <f>SUM(F65:Q65)</f>
        <v>116</v>
      </c>
    </row>
    <row r="66" spans="1:18" ht="15" customHeight="1">
      <c r="A66" s="79"/>
      <c r="B66" s="22"/>
      <c r="C66" s="15">
        <v>43009</v>
      </c>
      <c r="D66" s="28" t="s">
        <v>94</v>
      </c>
      <c r="E66" s="37"/>
      <c r="F66" s="115"/>
      <c r="G66" s="115"/>
      <c r="H66" s="38"/>
      <c r="I66" s="16"/>
      <c r="J66" s="16"/>
      <c r="K66" s="16"/>
      <c r="L66" s="16"/>
      <c r="M66" s="16"/>
      <c r="N66" s="16"/>
      <c r="O66" s="16"/>
      <c r="P66" s="16"/>
      <c r="Q66" s="16"/>
      <c r="R66" s="74"/>
    </row>
    <row r="67" spans="1:18">
      <c r="A67" s="75"/>
      <c r="B67" s="17"/>
      <c r="C67" s="17"/>
      <c r="D67" s="18">
        <v>43090</v>
      </c>
      <c r="E67" s="32" t="s">
        <v>15</v>
      </c>
      <c r="F67" s="116">
        <v>1049445.6299999754</v>
      </c>
      <c r="G67" s="144">
        <v>606531.79000000213</v>
      </c>
      <c r="H67" s="33"/>
      <c r="I67" s="19"/>
      <c r="J67" s="19"/>
      <c r="K67" s="19"/>
      <c r="L67" s="19"/>
      <c r="M67" s="19"/>
      <c r="N67" s="19"/>
      <c r="O67" s="19"/>
      <c r="P67" s="19"/>
      <c r="Q67" s="19"/>
      <c r="R67" s="76">
        <f t="shared" ref="R67:R70" si="14">SUM(F67:Q67)</f>
        <v>1655977.4199999776</v>
      </c>
    </row>
    <row r="68" spans="1:18">
      <c r="A68" s="75"/>
      <c r="B68" s="17"/>
      <c r="C68" s="17"/>
      <c r="D68" s="18">
        <v>43094</v>
      </c>
      <c r="E68" s="32" t="s">
        <v>16</v>
      </c>
      <c r="F68" s="34">
        <v>209883.95999999976</v>
      </c>
      <c r="G68" s="145">
        <v>121303.82000000114</v>
      </c>
      <c r="H68" s="33"/>
      <c r="I68" s="19"/>
      <c r="J68" s="19"/>
      <c r="K68" s="19"/>
      <c r="L68" s="19"/>
      <c r="M68" s="19"/>
      <c r="N68" s="19"/>
      <c r="O68" s="19"/>
      <c r="P68" s="19"/>
      <c r="Q68" s="19"/>
      <c r="R68" s="76">
        <f t="shared" si="14"/>
        <v>331187.7800000009</v>
      </c>
    </row>
    <row r="69" spans="1:18">
      <c r="A69" s="75"/>
      <c r="B69" s="17"/>
      <c r="C69" s="17"/>
      <c r="D69" s="18">
        <v>43095</v>
      </c>
      <c r="E69" s="32" t="s">
        <v>17</v>
      </c>
      <c r="F69" s="34">
        <v>37778.790000000088</v>
      </c>
      <c r="G69" s="146">
        <v>21834.420000000042</v>
      </c>
      <c r="H69" s="33"/>
      <c r="I69" s="19"/>
      <c r="J69" s="19"/>
      <c r="K69" s="19"/>
      <c r="L69" s="19"/>
      <c r="M69" s="19"/>
      <c r="N69" s="19"/>
      <c r="O69" s="19"/>
      <c r="P69" s="19"/>
      <c r="Q69" s="19"/>
      <c r="R69" s="76">
        <f t="shared" si="14"/>
        <v>59613.21000000013</v>
      </c>
    </row>
    <row r="70" spans="1:18">
      <c r="A70" s="75"/>
      <c r="B70" s="17"/>
      <c r="C70" s="17"/>
      <c r="D70" s="18">
        <v>43097</v>
      </c>
      <c r="E70" s="32" t="s">
        <v>18</v>
      </c>
      <c r="F70" s="34">
        <v>9166</v>
      </c>
      <c r="G70" s="146">
        <v>4176.55</v>
      </c>
      <c r="H70" s="33"/>
      <c r="I70" s="19"/>
      <c r="J70" s="19"/>
      <c r="K70" s="19"/>
      <c r="L70" s="19"/>
      <c r="M70" s="19"/>
      <c r="N70" s="19"/>
      <c r="O70" s="19"/>
      <c r="P70" s="19"/>
      <c r="Q70" s="19"/>
      <c r="R70" s="76">
        <f t="shared" si="14"/>
        <v>13342.55</v>
      </c>
    </row>
    <row r="71" spans="1:18">
      <c r="A71" s="79"/>
      <c r="B71" s="22"/>
      <c r="C71" s="15">
        <v>43100</v>
      </c>
      <c r="D71" s="167" t="s">
        <v>95</v>
      </c>
      <c r="E71" s="168"/>
      <c r="F71" s="115"/>
      <c r="G71" s="115"/>
      <c r="H71" s="38"/>
      <c r="I71" s="16"/>
      <c r="J71" s="16"/>
      <c r="K71" s="16"/>
      <c r="L71" s="16"/>
      <c r="M71" s="16"/>
      <c r="N71" s="16"/>
      <c r="O71" s="16"/>
      <c r="P71" s="16"/>
      <c r="Q71" s="16"/>
      <c r="R71" s="74"/>
    </row>
    <row r="72" spans="1:18">
      <c r="A72" s="75"/>
      <c r="B72" s="17"/>
      <c r="C72" s="17"/>
      <c r="D72" s="18">
        <v>43110</v>
      </c>
      <c r="E72" s="32" t="s">
        <v>19</v>
      </c>
      <c r="F72" s="129">
        <v>29533.35</v>
      </c>
      <c r="G72" s="142">
        <v>29369</v>
      </c>
      <c r="H72" s="33"/>
      <c r="I72" s="19"/>
      <c r="J72" s="19"/>
      <c r="K72" s="19"/>
      <c r="L72" s="19"/>
      <c r="M72" s="19"/>
      <c r="N72" s="19"/>
      <c r="O72" s="19"/>
      <c r="P72" s="19"/>
      <c r="Q72" s="19"/>
      <c r="R72" s="76">
        <f t="shared" ref="R72:R76" si="15">SUM(F72:Q72)</f>
        <v>58902.35</v>
      </c>
    </row>
    <row r="73" spans="1:18" ht="24.75">
      <c r="A73" s="75"/>
      <c r="B73" s="17"/>
      <c r="C73" s="17"/>
      <c r="D73" s="18">
        <v>43120</v>
      </c>
      <c r="E73" s="32" t="s">
        <v>96</v>
      </c>
      <c r="F73" s="118"/>
      <c r="G73" s="118"/>
      <c r="H73" s="33"/>
      <c r="I73" s="19"/>
      <c r="J73" s="19"/>
      <c r="K73" s="19"/>
      <c r="L73" s="19"/>
      <c r="M73" s="19"/>
      <c r="N73" s="19"/>
      <c r="O73" s="19"/>
      <c r="P73" s="19"/>
      <c r="Q73" s="19"/>
      <c r="R73" s="76">
        <f t="shared" si="15"/>
        <v>0</v>
      </c>
    </row>
    <row r="74" spans="1:18">
      <c r="A74" s="75"/>
      <c r="B74" s="17"/>
      <c r="C74" s="17"/>
      <c r="D74" s="18">
        <v>43122</v>
      </c>
      <c r="E74" s="32" t="s">
        <v>20</v>
      </c>
      <c r="F74" s="121">
        <v>2843.7</v>
      </c>
      <c r="G74" s="142">
        <v>2830</v>
      </c>
      <c r="H74" s="33"/>
      <c r="I74" s="19"/>
      <c r="J74" s="19"/>
      <c r="K74" s="19"/>
      <c r="L74" s="19"/>
      <c r="M74" s="19"/>
      <c r="N74" s="19"/>
      <c r="O74" s="19"/>
      <c r="P74" s="19"/>
      <c r="Q74" s="19"/>
      <c r="R74" s="76">
        <f t="shared" si="15"/>
        <v>5673.7</v>
      </c>
    </row>
    <row r="75" spans="1:18" ht="16.5" customHeight="1">
      <c r="A75" s="75"/>
      <c r="B75" s="17"/>
      <c r="C75" s="17"/>
      <c r="D75" s="18">
        <v>43123</v>
      </c>
      <c r="E75" s="32" t="s">
        <v>21</v>
      </c>
      <c r="F75" s="121">
        <v>15092.18</v>
      </c>
      <c r="G75" s="142">
        <v>14965</v>
      </c>
      <c r="H75" s="33"/>
      <c r="I75" s="19"/>
      <c r="J75" s="19"/>
      <c r="K75" s="19"/>
      <c r="L75" s="19"/>
      <c r="M75" s="19"/>
      <c r="N75" s="19"/>
      <c r="O75" s="19"/>
      <c r="P75" s="19"/>
      <c r="Q75" s="19"/>
      <c r="R75" s="76">
        <f t="shared" si="15"/>
        <v>30057.18</v>
      </c>
    </row>
    <row r="76" spans="1:18">
      <c r="A76" s="75"/>
      <c r="B76" s="17"/>
      <c r="C76" s="17"/>
      <c r="D76" s="18">
        <v>43124</v>
      </c>
      <c r="E76" s="32" t="s">
        <v>22</v>
      </c>
      <c r="F76" s="121">
        <v>32431.77</v>
      </c>
      <c r="G76" s="142">
        <v>32006</v>
      </c>
      <c r="H76" s="33"/>
      <c r="I76" s="19"/>
      <c r="J76" s="19"/>
      <c r="K76" s="19"/>
      <c r="L76" s="19"/>
      <c r="M76" s="19"/>
      <c r="N76" s="19"/>
      <c r="O76" s="19"/>
      <c r="P76" s="19"/>
      <c r="Q76" s="19"/>
      <c r="R76" s="76">
        <f t="shared" si="15"/>
        <v>64437.770000000004</v>
      </c>
    </row>
    <row r="77" spans="1:18">
      <c r="A77" s="73"/>
      <c r="B77" s="13"/>
      <c r="C77" s="15">
        <v>43200</v>
      </c>
      <c r="D77" s="167" t="s">
        <v>97</v>
      </c>
      <c r="E77" s="168"/>
      <c r="F77" s="117"/>
      <c r="G77" s="117"/>
      <c r="H77" s="39"/>
      <c r="I77" s="20"/>
      <c r="J77" s="20"/>
      <c r="K77" s="20"/>
      <c r="L77" s="20"/>
      <c r="M77" s="20"/>
      <c r="N77" s="20"/>
      <c r="O77" s="20"/>
      <c r="P77" s="20"/>
      <c r="Q77" s="20"/>
      <c r="R77" s="77"/>
    </row>
    <row r="78" spans="1:18">
      <c r="A78" s="75"/>
      <c r="B78" s="17"/>
      <c r="C78" s="17"/>
      <c r="D78" s="18">
        <v>43210</v>
      </c>
      <c r="E78" s="32" t="s">
        <v>43</v>
      </c>
      <c r="F78" s="121">
        <v>70</v>
      </c>
      <c r="G78" s="130"/>
      <c r="H78" s="33"/>
      <c r="I78" s="19"/>
      <c r="J78" s="19"/>
      <c r="K78" s="19"/>
      <c r="L78" s="19"/>
      <c r="M78" s="19"/>
      <c r="N78" s="19"/>
      <c r="O78" s="19"/>
      <c r="P78" s="19"/>
      <c r="Q78" s="19"/>
      <c r="R78" s="76">
        <f t="shared" ref="R78:R80" si="16">SUM(F78:Q78)</f>
        <v>70</v>
      </c>
    </row>
    <row r="79" spans="1:18">
      <c r="A79" s="75"/>
      <c r="B79" s="17"/>
      <c r="C79" s="17"/>
      <c r="D79" s="18">
        <v>43211</v>
      </c>
      <c r="E79" s="32" t="s">
        <v>23</v>
      </c>
      <c r="F79" s="116">
        <v>1770</v>
      </c>
      <c r="G79" s="142">
        <v>590</v>
      </c>
      <c r="H79" s="33"/>
      <c r="I79" s="19"/>
      <c r="J79" s="19"/>
      <c r="K79" s="19"/>
      <c r="L79" s="19"/>
      <c r="M79" s="19"/>
      <c r="N79" s="19"/>
      <c r="O79" s="19"/>
      <c r="P79" s="19"/>
      <c r="Q79" s="19"/>
      <c r="R79" s="76">
        <f t="shared" si="16"/>
        <v>2360</v>
      </c>
    </row>
    <row r="80" spans="1:18">
      <c r="A80" s="75"/>
      <c r="B80" s="17"/>
      <c r="C80" s="17"/>
      <c r="D80" s="18">
        <v>43212</v>
      </c>
      <c r="E80" s="32" t="s">
        <v>24</v>
      </c>
      <c r="F80" s="116">
        <v>993.5</v>
      </c>
      <c r="G80" s="144">
        <v>757</v>
      </c>
      <c r="H80" s="33"/>
      <c r="I80" s="19"/>
      <c r="J80" s="19"/>
      <c r="K80" s="19"/>
      <c r="L80" s="19"/>
      <c r="M80" s="19"/>
      <c r="N80" s="19"/>
      <c r="O80" s="19"/>
      <c r="P80" s="19"/>
      <c r="Q80" s="19"/>
      <c r="R80" s="76">
        <f t="shared" si="16"/>
        <v>1750.5</v>
      </c>
    </row>
    <row r="81" spans="1:18">
      <c r="A81" s="79"/>
      <c r="B81" s="22"/>
      <c r="C81" s="15">
        <v>43300</v>
      </c>
      <c r="D81" s="167" t="s">
        <v>98</v>
      </c>
      <c r="E81" s="168"/>
      <c r="F81" s="115"/>
      <c r="G81" s="115"/>
      <c r="H81" s="38"/>
      <c r="I81" s="16"/>
      <c r="J81" s="16"/>
      <c r="K81" s="16"/>
      <c r="L81" s="16"/>
      <c r="M81" s="16"/>
      <c r="N81" s="16"/>
      <c r="O81" s="16"/>
      <c r="P81" s="16"/>
      <c r="Q81" s="16"/>
      <c r="R81" s="74"/>
    </row>
    <row r="82" spans="1:18" ht="24.75">
      <c r="A82" s="75"/>
      <c r="B82" s="17"/>
      <c r="C82" s="17"/>
      <c r="D82" s="18">
        <v>43310</v>
      </c>
      <c r="E82" s="32" t="s">
        <v>25</v>
      </c>
      <c r="F82" s="116">
        <v>50985</v>
      </c>
      <c r="G82" s="144">
        <v>45054.5</v>
      </c>
      <c r="H82" s="33"/>
      <c r="I82" s="19"/>
      <c r="J82" s="19"/>
      <c r="K82" s="19"/>
      <c r="L82" s="19"/>
      <c r="M82" s="19"/>
      <c r="N82" s="19"/>
      <c r="O82" s="19"/>
      <c r="P82" s="19"/>
      <c r="Q82" s="19"/>
      <c r="R82" s="76">
        <f t="shared" ref="R82:R84" si="17">SUM(F82:Q82)</f>
        <v>96039.5</v>
      </c>
    </row>
    <row r="83" spans="1:18">
      <c r="A83" s="75"/>
      <c r="B83" s="17"/>
      <c r="C83" s="17"/>
      <c r="D83" s="18">
        <v>43311</v>
      </c>
      <c r="E83" s="32" t="s">
        <v>26</v>
      </c>
      <c r="F83" s="116">
        <v>1798</v>
      </c>
      <c r="G83" s="144">
        <v>1132.5</v>
      </c>
      <c r="H83" s="33"/>
      <c r="I83" s="19"/>
      <c r="J83" s="19"/>
      <c r="K83" s="19"/>
      <c r="L83" s="19"/>
      <c r="M83" s="19"/>
      <c r="N83" s="19"/>
      <c r="O83" s="19"/>
      <c r="P83" s="19"/>
      <c r="Q83" s="19"/>
      <c r="R83" s="76">
        <f t="shared" si="17"/>
        <v>2930.5</v>
      </c>
    </row>
    <row r="84" spans="1:18">
      <c r="A84" s="75"/>
      <c r="B84" s="17"/>
      <c r="C84" s="17"/>
      <c r="D84" s="18">
        <v>43312</v>
      </c>
      <c r="E84" s="32" t="s">
        <v>99</v>
      </c>
      <c r="F84" s="118"/>
      <c r="G84" s="118"/>
      <c r="H84" s="33"/>
      <c r="I84" s="19"/>
      <c r="J84" s="19"/>
      <c r="K84" s="19"/>
      <c r="L84" s="19"/>
      <c r="M84" s="19"/>
      <c r="N84" s="19"/>
      <c r="O84" s="19"/>
      <c r="P84" s="19"/>
      <c r="Q84" s="19"/>
      <c r="R84" s="76">
        <f t="shared" si="17"/>
        <v>0</v>
      </c>
    </row>
    <row r="85" spans="1:18">
      <c r="A85" s="73"/>
      <c r="B85" s="13"/>
      <c r="C85" s="15">
        <v>43400</v>
      </c>
      <c r="D85" s="167" t="s">
        <v>100</v>
      </c>
      <c r="E85" s="168"/>
      <c r="F85" s="117"/>
      <c r="G85" s="117"/>
      <c r="H85" s="39"/>
      <c r="I85" s="20"/>
      <c r="J85" s="20"/>
      <c r="K85" s="20"/>
      <c r="L85" s="20"/>
      <c r="M85" s="20"/>
      <c r="N85" s="20"/>
      <c r="O85" s="20"/>
      <c r="P85" s="20"/>
      <c r="Q85" s="20"/>
      <c r="R85" s="77"/>
    </row>
    <row r="86" spans="1:18">
      <c r="A86" s="75"/>
      <c r="B86" s="17"/>
      <c r="C86" s="17"/>
      <c r="D86" s="18">
        <v>43420</v>
      </c>
      <c r="E86" s="32" t="s">
        <v>27</v>
      </c>
      <c r="F86" s="116">
        <v>2296</v>
      </c>
      <c r="G86" s="144">
        <v>7613.0500000000056</v>
      </c>
      <c r="H86" s="33"/>
      <c r="I86" s="19"/>
      <c r="J86" s="19"/>
      <c r="K86" s="19"/>
      <c r="L86" s="19"/>
      <c r="M86" s="19"/>
      <c r="N86" s="19"/>
      <c r="O86" s="19"/>
      <c r="P86" s="19"/>
      <c r="Q86" s="19"/>
      <c r="R86" s="76">
        <f t="shared" ref="R86:R90" si="18">SUM(F86:Q86)</f>
        <v>9909.0500000000065</v>
      </c>
    </row>
    <row r="87" spans="1:18">
      <c r="A87" s="75"/>
      <c r="B87" s="17"/>
      <c r="C87" s="17"/>
      <c r="D87" s="18">
        <v>43421</v>
      </c>
      <c r="E87" s="32" t="s">
        <v>28</v>
      </c>
      <c r="F87" s="34">
        <v>547.6</v>
      </c>
      <c r="G87" s="142">
        <v>120</v>
      </c>
      <c r="H87" s="33"/>
      <c r="I87" s="19"/>
      <c r="J87" s="19"/>
      <c r="K87" s="19"/>
      <c r="L87" s="19"/>
      <c r="M87" s="19"/>
      <c r="N87" s="19"/>
      <c r="O87" s="19"/>
      <c r="P87" s="19"/>
      <c r="Q87" s="19"/>
      <c r="R87" s="76">
        <f t="shared" si="18"/>
        <v>667.6</v>
      </c>
    </row>
    <row r="88" spans="1:18">
      <c r="A88" s="75"/>
      <c r="B88" s="17"/>
      <c r="C88" s="17"/>
      <c r="D88" s="18">
        <v>43422</v>
      </c>
      <c r="E88" s="32" t="s">
        <v>29</v>
      </c>
      <c r="F88" s="121">
        <v>5336.949999999998</v>
      </c>
      <c r="G88" s="142">
        <v>4695.55</v>
      </c>
      <c r="H88" s="33"/>
      <c r="I88" s="19"/>
      <c r="J88" s="19"/>
      <c r="K88" s="19"/>
      <c r="L88" s="19"/>
      <c r="M88" s="19"/>
      <c r="N88" s="19"/>
      <c r="O88" s="19"/>
      <c r="P88" s="19"/>
      <c r="Q88" s="19"/>
      <c r="R88" s="76">
        <f t="shared" si="18"/>
        <v>10032.499999999998</v>
      </c>
    </row>
    <row r="89" spans="1:18">
      <c r="A89" s="75"/>
      <c r="B89" s="17"/>
      <c r="C89" s="17"/>
      <c r="D89" s="18">
        <v>43423</v>
      </c>
      <c r="E89" s="32" t="s">
        <v>30</v>
      </c>
      <c r="F89" s="34">
        <v>2936.7099999999996</v>
      </c>
      <c r="G89" s="142">
        <v>7049.0899999999992</v>
      </c>
      <c r="H89" s="33"/>
      <c r="I89" s="19"/>
      <c r="J89" s="19"/>
      <c r="K89" s="19"/>
      <c r="L89" s="19"/>
      <c r="M89" s="19"/>
      <c r="N89" s="19"/>
      <c r="O89" s="19"/>
      <c r="P89" s="19"/>
      <c r="Q89" s="19"/>
      <c r="R89" s="76">
        <f t="shared" si="18"/>
        <v>9985.7999999999993</v>
      </c>
    </row>
    <row r="90" spans="1:18">
      <c r="A90" s="75"/>
      <c r="B90" s="17"/>
      <c r="C90" s="17"/>
      <c r="D90" s="18">
        <v>43424</v>
      </c>
      <c r="E90" s="32" t="s">
        <v>31</v>
      </c>
      <c r="F90" s="34">
        <v>2107.15</v>
      </c>
      <c r="G90" s="142">
        <v>6445.3999999999951</v>
      </c>
      <c r="H90" s="33"/>
      <c r="I90" s="19"/>
      <c r="J90" s="19"/>
      <c r="K90" s="19"/>
      <c r="L90" s="19"/>
      <c r="M90" s="19"/>
      <c r="N90" s="19"/>
      <c r="O90" s="19"/>
      <c r="P90" s="19"/>
      <c r="Q90" s="19"/>
      <c r="R90" s="76">
        <f t="shared" si="18"/>
        <v>8552.5499999999956</v>
      </c>
    </row>
    <row r="91" spans="1:18">
      <c r="A91" s="71"/>
      <c r="B91" s="11">
        <v>44000</v>
      </c>
      <c r="C91" s="165" t="s">
        <v>101</v>
      </c>
      <c r="D91" s="166"/>
      <c r="E91" s="166"/>
      <c r="F91" s="119"/>
      <c r="G91" s="119"/>
      <c r="H91" s="41"/>
      <c r="I91" s="25"/>
      <c r="J91" s="25"/>
      <c r="K91" s="25"/>
      <c r="L91" s="25"/>
      <c r="M91" s="25"/>
      <c r="N91" s="25"/>
      <c r="O91" s="25"/>
      <c r="P91" s="25"/>
      <c r="Q91" s="25"/>
      <c r="R91" s="85"/>
    </row>
    <row r="92" spans="1:18" ht="15" customHeight="1">
      <c r="A92" s="79"/>
      <c r="B92" s="22"/>
      <c r="C92" s="15">
        <v>44100</v>
      </c>
      <c r="D92" s="167" t="s">
        <v>102</v>
      </c>
      <c r="E92" s="168"/>
      <c r="F92" s="115"/>
      <c r="G92" s="115"/>
      <c r="H92" s="38"/>
      <c r="I92" s="16"/>
      <c r="J92" s="16"/>
      <c r="K92" s="16"/>
      <c r="L92" s="16"/>
      <c r="M92" s="16"/>
      <c r="N92" s="16"/>
      <c r="O92" s="16"/>
      <c r="P92" s="16"/>
      <c r="Q92" s="16"/>
      <c r="R92" s="74"/>
    </row>
    <row r="93" spans="1:18">
      <c r="A93" s="75"/>
      <c r="B93" s="17"/>
      <c r="C93" s="17"/>
      <c r="D93" s="18">
        <v>44120</v>
      </c>
      <c r="E93" s="32" t="s">
        <v>32</v>
      </c>
      <c r="F93" s="34">
        <v>3319</v>
      </c>
      <c r="G93" s="142">
        <v>2381</v>
      </c>
      <c r="H93" s="33"/>
      <c r="I93" s="19"/>
      <c r="J93" s="19"/>
      <c r="K93" s="19"/>
      <c r="L93" s="19"/>
      <c r="M93" s="19"/>
      <c r="N93" s="19"/>
      <c r="O93" s="19"/>
      <c r="P93" s="19"/>
      <c r="Q93" s="19"/>
      <c r="R93" s="76">
        <f t="shared" ref="R93:R95" si="19">SUM(F93:Q93)</f>
        <v>5700</v>
      </c>
    </row>
    <row r="94" spans="1:18">
      <c r="A94" s="75"/>
      <c r="B94" s="17"/>
      <c r="C94" s="17"/>
      <c r="D94" s="18">
        <v>44130</v>
      </c>
      <c r="E94" s="32" t="s">
        <v>103</v>
      </c>
      <c r="F94" s="118"/>
      <c r="G94" s="118"/>
      <c r="H94" s="33"/>
      <c r="I94" s="19"/>
      <c r="J94" s="19"/>
      <c r="K94" s="19"/>
      <c r="L94" s="19"/>
      <c r="M94" s="19"/>
      <c r="N94" s="19"/>
      <c r="O94" s="19"/>
      <c r="P94" s="19"/>
      <c r="Q94" s="19"/>
      <c r="R94" s="76">
        <f t="shared" si="19"/>
        <v>0</v>
      </c>
    </row>
    <row r="95" spans="1:18">
      <c r="A95" s="75"/>
      <c r="B95" s="17"/>
      <c r="C95" s="17"/>
      <c r="D95" s="18">
        <v>44190</v>
      </c>
      <c r="E95" s="32" t="s">
        <v>104</v>
      </c>
      <c r="F95" s="118"/>
      <c r="G95" s="118"/>
      <c r="H95" s="33"/>
      <c r="I95" s="19"/>
      <c r="J95" s="19"/>
      <c r="K95" s="19"/>
      <c r="L95" s="19"/>
      <c r="M95" s="19"/>
      <c r="N95" s="19"/>
      <c r="O95" s="19"/>
      <c r="P95" s="19"/>
      <c r="Q95" s="19"/>
      <c r="R95" s="76">
        <f t="shared" si="19"/>
        <v>0</v>
      </c>
    </row>
    <row r="96" spans="1:18">
      <c r="A96" s="71"/>
      <c r="B96" s="11">
        <v>45000</v>
      </c>
      <c r="C96" s="165" t="s">
        <v>105</v>
      </c>
      <c r="D96" s="166"/>
      <c r="E96" s="166"/>
      <c r="F96" s="119"/>
      <c r="G96" s="119"/>
      <c r="H96" s="41"/>
      <c r="I96" s="25"/>
      <c r="J96" s="25"/>
      <c r="K96" s="25"/>
      <c r="L96" s="25"/>
      <c r="M96" s="25"/>
      <c r="N96" s="25"/>
      <c r="O96" s="25"/>
      <c r="P96" s="25"/>
      <c r="Q96" s="25"/>
      <c r="R96" s="85"/>
    </row>
    <row r="97" spans="1:18">
      <c r="A97" s="73"/>
      <c r="B97" s="13"/>
      <c r="C97" s="15">
        <v>45100</v>
      </c>
      <c r="D97" s="26" t="s">
        <v>34</v>
      </c>
      <c r="E97" s="23"/>
      <c r="F97" s="117"/>
      <c r="G97" s="117"/>
      <c r="H97" s="39"/>
      <c r="I97" s="20"/>
      <c r="J97" s="20"/>
      <c r="K97" s="20"/>
      <c r="L97" s="20"/>
      <c r="M97" s="20"/>
      <c r="N97" s="20"/>
      <c r="O97" s="20"/>
      <c r="P97" s="20"/>
      <c r="Q97" s="20"/>
      <c r="R97" s="77"/>
    </row>
    <row r="98" spans="1:18">
      <c r="A98" s="75"/>
      <c r="B98" s="17"/>
      <c r="C98" s="17"/>
      <c r="D98" s="18">
        <v>45110</v>
      </c>
      <c r="E98" s="32" t="s">
        <v>33</v>
      </c>
      <c r="F98" s="116">
        <v>15009.020000000006</v>
      </c>
      <c r="G98" s="144">
        <v>11633.460000000006</v>
      </c>
      <c r="H98" s="33"/>
      <c r="I98" s="19"/>
      <c r="J98" s="19"/>
      <c r="K98" s="19"/>
      <c r="L98" s="19"/>
      <c r="M98" s="19"/>
      <c r="N98" s="19"/>
      <c r="O98" s="19"/>
      <c r="P98" s="19"/>
      <c r="Q98" s="19"/>
      <c r="R98" s="76">
        <f>SUM(F98:Q98)</f>
        <v>26642.48000000001</v>
      </c>
    </row>
    <row r="99" spans="1:18">
      <c r="A99" s="73"/>
      <c r="B99" s="13"/>
      <c r="C99" s="15">
        <v>45200</v>
      </c>
      <c r="D99" s="26" t="s">
        <v>64</v>
      </c>
      <c r="E99" s="23"/>
      <c r="F99" s="117"/>
      <c r="G99" s="117"/>
      <c r="H99" s="39"/>
      <c r="I99" s="20"/>
      <c r="J99" s="20"/>
      <c r="K99" s="20"/>
      <c r="L99" s="20"/>
      <c r="M99" s="20"/>
      <c r="N99" s="20"/>
      <c r="O99" s="20"/>
      <c r="P99" s="20"/>
      <c r="Q99" s="20"/>
      <c r="R99" s="77"/>
    </row>
    <row r="100" spans="1:18">
      <c r="A100" s="75"/>
      <c r="B100" s="17"/>
      <c r="C100" s="17"/>
      <c r="D100" s="18">
        <v>45210</v>
      </c>
      <c r="E100" s="32" t="s">
        <v>37</v>
      </c>
      <c r="F100" s="118"/>
      <c r="G100" s="118"/>
      <c r="H100" s="33"/>
      <c r="I100" s="19"/>
      <c r="J100" s="19"/>
      <c r="K100" s="19"/>
      <c r="L100" s="19"/>
      <c r="M100" s="19"/>
      <c r="N100" s="19"/>
      <c r="O100" s="19"/>
      <c r="P100" s="19"/>
      <c r="Q100" s="19"/>
      <c r="R100" s="76">
        <f>SUM(F100:Q100)</f>
        <v>0</v>
      </c>
    </row>
    <row r="101" spans="1:18">
      <c r="A101" s="73"/>
      <c r="B101" s="13"/>
      <c r="C101" s="15">
        <v>45400</v>
      </c>
      <c r="D101" s="167" t="s">
        <v>65</v>
      </c>
      <c r="E101" s="168"/>
      <c r="F101" s="117"/>
      <c r="G101" s="117"/>
      <c r="H101" s="39"/>
      <c r="I101" s="20"/>
      <c r="J101" s="20"/>
      <c r="K101" s="20"/>
      <c r="L101" s="20"/>
      <c r="M101" s="20"/>
      <c r="N101" s="20"/>
      <c r="O101" s="20"/>
      <c r="P101" s="20"/>
      <c r="Q101" s="20"/>
      <c r="R101" s="77"/>
    </row>
    <row r="102" spans="1:18">
      <c r="A102" s="75"/>
      <c r="B102" s="17"/>
      <c r="C102" s="17"/>
      <c r="D102" s="18">
        <v>45410</v>
      </c>
      <c r="E102" s="32" t="s">
        <v>3</v>
      </c>
      <c r="F102" s="116">
        <v>5516.4099999999989</v>
      </c>
      <c r="G102" s="146">
        <v>4417.4299999999985</v>
      </c>
      <c r="H102" s="33"/>
      <c r="I102" s="19"/>
      <c r="J102" s="19"/>
      <c r="K102" s="19"/>
      <c r="L102" s="19"/>
      <c r="M102" s="19"/>
      <c r="N102" s="19"/>
      <c r="O102" s="19"/>
      <c r="P102" s="19"/>
      <c r="Q102" s="19"/>
      <c r="R102" s="76">
        <f t="shared" ref="R102:R103" si="20">SUM(F102:Q102)</f>
        <v>9933.8399999999965</v>
      </c>
    </row>
    <row r="103" spans="1:18" ht="15.75" thickBot="1">
      <c r="A103" s="89"/>
      <c r="B103" s="90"/>
      <c r="C103" s="90"/>
      <c r="D103" s="107"/>
      <c r="E103" s="99"/>
      <c r="F103" s="124"/>
      <c r="G103" s="124"/>
      <c r="H103" s="101"/>
      <c r="I103" s="100"/>
      <c r="J103" s="100"/>
      <c r="K103" s="100"/>
      <c r="L103" s="100"/>
      <c r="M103" s="100"/>
      <c r="N103" s="100"/>
      <c r="O103" s="100"/>
      <c r="P103" s="100"/>
      <c r="Q103" s="100"/>
      <c r="R103" s="102">
        <f t="shared" si="20"/>
        <v>0</v>
      </c>
    </row>
    <row r="104" spans="1:18" ht="15.75">
      <c r="A104" s="103">
        <v>50000</v>
      </c>
      <c r="B104" s="163" t="s">
        <v>106</v>
      </c>
      <c r="C104" s="164"/>
      <c r="D104" s="164"/>
      <c r="E104" s="164"/>
      <c r="F104" s="106">
        <f t="shared" ref="F104:R104" si="21">SUM(F107:F114)</f>
        <v>58091.55</v>
      </c>
      <c r="G104" s="106">
        <f t="shared" si="21"/>
        <v>59563.020000000004</v>
      </c>
      <c r="H104" s="106">
        <f t="shared" si="21"/>
        <v>0</v>
      </c>
      <c r="I104" s="106">
        <f t="shared" si="21"/>
        <v>0</v>
      </c>
      <c r="J104" s="106">
        <f t="shared" si="21"/>
        <v>0</v>
      </c>
      <c r="K104" s="106">
        <f t="shared" si="21"/>
        <v>0</v>
      </c>
      <c r="L104" s="106">
        <f t="shared" si="21"/>
        <v>0</v>
      </c>
      <c r="M104" s="106">
        <f t="shared" si="21"/>
        <v>0</v>
      </c>
      <c r="N104" s="106">
        <f t="shared" si="21"/>
        <v>0</v>
      </c>
      <c r="O104" s="106">
        <f t="shared" si="21"/>
        <v>0</v>
      </c>
      <c r="P104" s="106">
        <f t="shared" si="21"/>
        <v>0</v>
      </c>
      <c r="Q104" s="106">
        <f t="shared" si="21"/>
        <v>0</v>
      </c>
      <c r="R104" s="106">
        <f t="shared" si="21"/>
        <v>117654.57</v>
      </c>
    </row>
    <row r="105" spans="1:18">
      <c r="A105" s="82"/>
      <c r="B105" s="11">
        <v>51000</v>
      </c>
      <c r="C105" s="165" t="s">
        <v>107</v>
      </c>
      <c r="D105" s="166"/>
      <c r="E105" s="166"/>
      <c r="F105" s="126"/>
      <c r="G105" s="126"/>
      <c r="H105" s="40"/>
      <c r="I105" s="12"/>
      <c r="J105" s="12"/>
      <c r="K105" s="12"/>
      <c r="L105" s="12"/>
      <c r="M105" s="12"/>
      <c r="N105" s="12"/>
      <c r="O105" s="12"/>
      <c r="P105" s="12"/>
      <c r="Q105" s="12"/>
      <c r="R105" s="72"/>
    </row>
    <row r="106" spans="1:18" ht="31.5" customHeight="1">
      <c r="A106" s="73"/>
      <c r="B106" s="13"/>
      <c r="C106" s="15">
        <v>51100</v>
      </c>
      <c r="D106" s="167" t="s">
        <v>108</v>
      </c>
      <c r="E106" s="169"/>
      <c r="F106" s="115"/>
      <c r="G106" s="115"/>
      <c r="H106" s="38"/>
      <c r="I106" s="16"/>
      <c r="J106" s="16"/>
      <c r="K106" s="16"/>
      <c r="L106" s="16"/>
      <c r="M106" s="16"/>
      <c r="N106" s="16"/>
      <c r="O106" s="16"/>
      <c r="P106" s="16"/>
      <c r="Q106" s="16"/>
      <c r="R106" s="74"/>
    </row>
    <row r="107" spans="1:18" ht="24.75">
      <c r="A107" s="75"/>
      <c r="B107" s="17"/>
      <c r="C107" s="17"/>
      <c r="D107" s="18">
        <v>51120</v>
      </c>
      <c r="E107" s="32" t="s">
        <v>7</v>
      </c>
      <c r="F107" s="118"/>
      <c r="G107" s="118"/>
      <c r="H107" s="33"/>
      <c r="I107" s="19"/>
      <c r="J107" s="19"/>
      <c r="K107" s="19"/>
      <c r="L107" s="19"/>
      <c r="M107" s="19"/>
      <c r="N107" s="19"/>
      <c r="O107" s="19"/>
      <c r="P107" s="19"/>
      <c r="Q107" s="19"/>
      <c r="R107" s="76">
        <f>SUM(F107:Q107)</f>
        <v>0</v>
      </c>
    </row>
    <row r="108" spans="1:18">
      <c r="A108" s="22"/>
      <c r="B108" s="22"/>
      <c r="C108" s="15">
        <v>51990</v>
      </c>
      <c r="D108" s="170" t="s">
        <v>109</v>
      </c>
      <c r="E108" s="170"/>
      <c r="F108" s="115"/>
      <c r="G108" s="115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>
      <c r="A109" s="17"/>
      <c r="B109" s="17"/>
      <c r="C109" s="17"/>
      <c r="D109" s="18">
        <v>51991</v>
      </c>
      <c r="E109" s="154" t="s">
        <v>35</v>
      </c>
      <c r="F109" s="34">
        <v>41393.550000000003</v>
      </c>
      <c r="G109" s="146">
        <v>50297.740000000005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>
        <f t="shared" ref="R109:R111" si="22">SUM(F109:Q109)</f>
        <v>91691.290000000008</v>
      </c>
    </row>
    <row r="110" spans="1:18" ht="24.75">
      <c r="A110" s="17"/>
      <c r="B110" s="17"/>
      <c r="C110" s="17"/>
      <c r="D110" s="18">
        <v>51998</v>
      </c>
      <c r="E110" s="154" t="s">
        <v>110</v>
      </c>
      <c r="F110" s="118"/>
      <c r="G110" s="11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>
        <f t="shared" si="22"/>
        <v>0</v>
      </c>
    </row>
    <row r="111" spans="1:18">
      <c r="A111" s="17"/>
      <c r="B111" s="17"/>
      <c r="C111" s="17"/>
      <c r="D111" s="18">
        <v>51999</v>
      </c>
      <c r="E111" s="154" t="s">
        <v>36</v>
      </c>
      <c r="F111" s="128">
        <v>16698</v>
      </c>
      <c r="G111" s="128">
        <v>6400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>
        <f t="shared" si="22"/>
        <v>23098</v>
      </c>
    </row>
    <row r="112" spans="1:18">
      <c r="A112" s="155"/>
      <c r="B112" s="156">
        <v>53000</v>
      </c>
      <c r="C112" s="173" t="s">
        <v>138</v>
      </c>
      <c r="D112" s="174"/>
      <c r="E112" s="174"/>
      <c r="F112" s="157"/>
      <c r="G112" s="157"/>
      <c r="H112" s="158"/>
      <c r="I112" s="159"/>
      <c r="J112" s="159"/>
      <c r="K112" s="159"/>
      <c r="L112" s="159"/>
      <c r="M112" s="159"/>
      <c r="N112" s="159"/>
      <c r="O112" s="159"/>
      <c r="P112" s="159"/>
      <c r="Q112" s="159"/>
      <c r="R112" s="160"/>
    </row>
    <row r="113" spans="1:18">
      <c r="A113" s="13"/>
      <c r="B113" s="13"/>
      <c r="C113" s="15">
        <v>53990</v>
      </c>
      <c r="D113" s="170" t="s">
        <v>67</v>
      </c>
      <c r="E113" s="170"/>
      <c r="F113" s="115"/>
      <c r="G113" s="115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17"/>
      <c r="B114" s="17"/>
      <c r="C114" s="17"/>
      <c r="D114" s="18">
        <v>53999</v>
      </c>
      <c r="E114" s="154" t="s">
        <v>139</v>
      </c>
      <c r="F114" s="128"/>
      <c r="G114" s="128">
        <v>2865.28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>
        <f>SUM(F114:Q114)</f>
        <v>2865.28</v>
      </c>
    </row>
    <row r="115" spans="1:18" ht="15" customHeight="1">
      <c r="A115" s="149">
        <v>60000</v>
      </c>
      <c r="B115" s="171" t="s">
        <v>111</v>
      </c>
      <c r="C115" s="172"/>
      <c r="D115" s="172"/>
      <c r="E115" s="172"/>
      <c r="F115" s="150">
        <f t="shared" ref="F115:R115" si="23">SUM(F118:F124)</f>
        <v>30740.469999999998</v>
      </c>
      <c r="G115" s="150">
        <f>SUM(G118:G124)</f>
        <v>9353.08</v>
      </c>
      <c r="H115" s="151">
        <f t="shared" si="23"/>
        <v>0</v>
      </c>
      <c r="I115" s="152">
        <f t="shared" si="23"/>
        <v>0</v>
      </c>
      <c r="J115" s="152">
        <f t="shared" si="23"/>
        <v>0</v>
      </c>
      <c r="K115" s="152">
        <f t="shared" si="23"/>
        <v>0</v>
      </c>
      <c r="L115" s="152">
        <f t="shared" si="23"/>
        <v>0</v>
      </c>
      <c r="M115" s="152">
        <f t="shared" si="23"/>
        <v>0</v>
      </c>
      <c r="N115" s="152">
        <f t="shared" si="23"/>
        <v>0</v>
      </c>
      <c r="O115" s="152">
        <f t="shared" si="23"/>
        <v>0</v>
      </c>
      <c r="P115" s="152">
        <f t="shared" si="23"/>
        <v>0</v>
      </c>
      <c r="Q115" s="152">
        <f t="shared" si="23"/>
        <v>0</v>
      </c>
      <c r="R115" s="153">
        <f t="shared" si="23"/>
        <v>40093.549999999996</v>
      </c>
    </row>
    <row r="116" spans="1:18">
      <c r="A116" s="87"/>
      <c r="B116" s="11">
        <v>61000</v>
      </c>
      <c r="C116" s="165" t="s">
        <v>112</v>
      </c>
      <c r="D116" s="166"/>
      <c r="E116" s="166"/>
      <c r="F116" s="131"/>
      <c r="G116" s="131"/>
      <c r="H116" s="42"/>
      <c r="I116" s="29"/>
      <c r="J116" s="29"/>
      <c r="K116" s="29"/>
      <c r="L116" s="29"/>
      <c r="M116" s="29"/>
      <c r="N116" s="29"/>
      <c r="O116" s="29"/>
      <c r="P116" s="29"/>
      <c r="Q116" s="29"/>
      <c r="R116" s="88"/>
    </row>
    <row r="117" spans="1:18">
      <c r="A117" s="73"/>
      <c r="B117" s="13"/>
      <c r="C117" s="15">
        <v>61200</v>
      </c>
      <c r="D117" s="167" t="s">
        <v>64</v>
      </c>
      <c r="E117" s="168"/>
      <c r="F117" s="115"/>
      <c r="G117" s="115"/>
      <c r="H117" s="38"/>
      <c r="I117" s="16"/>
      <c r="J117" s="16"/>
      <c r="K117" s="16"/>
      <c r="L117" s="16"/>
      <c r="M117" s="16"/>
      <c r="N117" s="16"/>
      <c r="O117" s="16"/>
      <c r="P117" s="16"/>
      <c r="Q117" s="16"/>
      <c r="R117" s="74"/>
    </row>
    <row r="118" spans="1:18">
      <c r="A118" s="75"/>
      <c r="B118" s="17"/>
      <c r="C118" s="18"/>
      <c r="D118" s="18">
        <v>61210</v>
      </c>
      <c r="E118" s="32" t="s">
        <v>37</v>
      </c>
      <c r="F118" s="116">
        <v>6700</v>
      </c>
      <c r="G118" s="147">
        <v>6650</v>
      </c>
      <c r="H118" s="33"/>
      <c r="I118" s="19"/>
      <c r="J118" s="19"/>
      <c r="K118" s="19"/>
      <c r="L118" s="19"/>
      <c r="M118" s="19"/>
      <c r="N118" s="19"/>
      <c r="O118" s="19"/>
      <c r="P118" s="19"/>
      <c r="Q118" s="19"/>
      <c r="R118" s="76">
        <f>SUM(F118:Q118)</f>
        <v>13350</v>
      </c>
    </row>
    <row r="119" spans="1:18">
      <c r="A119" s="79"/>
      <c r="B119" s="22"/>
      <c r="C119" s="15">
        <v>61400</v>
      </c>
      <c r="D119" s="167" t="s">
        <v>113</v>
      </c>
      <c r="E119" s="168"/>
      <c r="F119" s="115"/>
      <c r="G119" s="115"/>
      <c r="H119" s="38"/>
      <c r="I119" s="16"/>
      <c r="J119" s="16"/>
      <c r="K119" s="16"/>
      <c r="L119" s="16"/>
      <c r="M119" s="16"/>
      <c r="N119" s="16"/>
      <c r="O119" s="16"/>
      <c r="P119" s="16"/>
      <c r="Q119" s="16"/>
      <c r="R119" s="74"/>
    </row>
    <row r="120" spans="1:18">
      <c r="A120" s="75"/>
      <c r="B120" s="17"/>
      <c r="C120" s="18"/>
      <c r="D120" s="18">
        <v>61410</v>
      </c>
      <c r="E120" s="32" t="s">
        <v>38</v>
      </c>
      <c r="F120" s="116">
        <v>24040.469999999998</v>
      </c>
      <c r="G120" s="144">
        <v>2703.08</v>
      </c>
      <c r="H120" s="33"/>
      <c r="I120" s="19"/>
      <c r="J120" s="19"/>
      <c r="K120" s="19"/>
      <c r="L120" s="19"/>
      <c r="M120" s="19"/>
      <c r="N120" s="19"/>
      <c r="O120" s="19"/>
      <c r="P120" s="19"/>
      <c r="Q120" s="19"/>
      <c r="R120" s="76">
        <f>SUM(F120:Q120)</f>
        <v>26743.549999999996</v>
      </c>
    </row>
    <row r="121" spans="1:18" ht="15" customHeight="1">
      <c r="A121" s="73"/>
      <c r="B121" s="13"/>
      <c r="C121" s="15">
        <v>61500</v>
      </c>
      <c r="D121" s="167" t="s">
        <v>114</v>
      </c>
      <c r="E121" s="168"/>
      <c r="F121" s="117"/>
      <c r="G121" s="117"/>
      <c r="H121" s="39"/>
      <c r="I121" s="20"/>
      <c r="J121" s="20"/>
      <c r="K121" s="20"/>
      <c r="L121" s="20"/>
      <c r="M121" s="20"/>
      <c r="N121" s="20"/>
      <c r="O121" s="20"/>
      <c r="P121" s="20"/>
      <c r="Q121" s="20"/>
      <c r="R121" s="77"/>
    </row>
    <row r="122" spans="1:18">
      <c r="A122" s="75"/>
      <c r="B122" s="17"/>
      <c r="C122" s="17"/>
      <c r="D122" s="18">
        <v>61510</v>
      </c>
      <c r="E122" s="32" t="s">
        <v>115</v>
      </c>
      <c r="F122" s="118"/>
      <c r="G122" s="118"/>
      <c r="H122" s="33"/>
      <c r="I122" s="19"/>
      <c r="J122" s="19"/>
      <c r="K122" s="19"/>
      <c r="L122" s="19"/>
      <c r="M122" s="19"/>
      <c r="N122" s="19"/>
      <c r="O122" s="19"/>
      <c r="P122" s="19"/>
      <c r="Q122" s="19"/>
      <c r="R122" s="76">
        <f>SUM(F122:Q122)</f>
        <v>0</v>
      </c>
    </row>
    <row r="123" spans="1:18">
      <c r="A123" s="79"/>
      <c r="B123" s="22"/>
      <c r="C123" s="15">
        <v>61700</v>
      </c>
      <c r="D123" s="167" t="s">
        <v>116</v>
      </c>
      <c r="E123" s="168"/>
      <c r="F123" s="115"/>
      <c r="G123" s="115"/>
      <c r="H123" s="38"/>
      <c r="I123" s="16"/>
      <c r="J123" s="16"/>
      <c r="K123" s="16"/>
      <c r="L123" s="16"/>
      <c r="M123" s="16"/>
      <c r="N123" s="16"/>
      <c r="O123" s="16"/>
      <c r="P123" s="16"/>
      <c r="Q123" s="16"/>
      <c r="R123" s="74"/>
    </row>
    <row r="124" spans="1:18" ht="24.75">
      <c r="A124" s="75"/>
      <c r="B124" s="17"/>
      <c r="C124" s="17"/>
      <c r="D124" s="18">
        <v>61710</v>
      </c>
      <c r="E124" s="32" t="s">
        <v>117</v>
      </c>
      <c r="F124" s="118"/>
      <c r="G124" s="118"/>
      <c r="H124" s="33"/>
      <c r="I124" s="19"/>
      <c r="J124" s="19"/>
      <c r="K124" s="19"/>
      <c r="L124" s="19"/>
      <c r="M124" s="19"/>
      <c r="N124" s="19"/>
      <c r="O124" s="19"/>
      <c r="P124" s="19"/>
      <c r="Q124" s="19"/>
      <c r="R124" s="76">
        <f t="shared" ref="R124:R125" si="24">SUM(F124:Q124)</f>
        <v>0</v>
      </c>
    </row>
    <row r="125" spans="1:18" ht="15.75" thickBot="1">
      <c r="A125" s="89"/>
      <c r="B125" s="90"/>
      <c r="C125" s="90"/>
      <c r="D125" s="107"/>
      <c r="E125" s="99"/>
      <c r="F125" s="124"/>
      <c r="G125" s="124"/>
      <c r="H125" s="101"/>
      <c r="I125" s="100"/>
      <c r="J125" s="100"/>
      <c r="K125" s="100"/>
      <c r="L125" s="100"/>
      <c r="M125" s="100"/>
      <c r="N125" s="100"/>
      <c r="O125" s="100"/>
      <c r="P125" s="100"/>
      <c r="Q125" s="100"/>
      <c r="R125" s="102">
        <f t="shared" si="24"/>
        <v>0</v>
      </c>
    </row>
    <row r="126" spans="1:18" ht="15" customHeight="1">
      <c r="A126" s="103">
        <v>80000</v>
      </c>
      <c r="B126" s="163" t="s">
        <v>118</v>
      </c>
      <c r="C126" s="164"/>
      <c r="D126" s="164"/>
      <c r="E126" s="164"/>
      <c r="F126" s="125"/>
      <c r="G126" s="125"/>
      <c r="H126" s="105"/>
      <c r="I126" s="104"/>
      <c r="J126" s="104"/>
      <c r="K126" s="104"/>
      <c r="L126" s="104"/>
      <c r="M126" s="104"/>
      <c r="N126" s="104"/>
      <c r="O126" s="104"/>
      <c r="P126" s="104"/>
      <c r="Q126" s="104"/>
      <c r="R126" s="106"/>
    </row>
    <row r="127" spans="1:18">
      <c r="A127" s="82"/>
      <c r="B127" s="11">
        <v>81000</v>
      </c>
      <c r="C127" s="165" t="s">
        <v>119</v>
      </c>
      <c r="D127" s="166"/>
      <c r="E127" s="166"/>
      <c r="F127" s="126">
        <f>SUM(F129:F130)</f>
        <v>2227616.3800000004</v>
      </c>
      <c r="G127" s="126">
        <f>SUM(G129:G130)</f>
        <v>2569087.6100000003</v>
      </c>
      <c r="H127" s="126">
        <f t="shared" ref="H127:Q127" si="25">SUM(H129:H130)</f>
        <v>0</v>
      </c>
      <c r="I127" s="126">
        <f t="shared" si="25"/>
        <v>0</v>
      </c>
      <c r="J127" s="126">
        <f t="shared" si="25"/>
        <v>0</v>
      </c>
      <c r="K127" s="126">
        <f t="shared" si="25"/>
        <v>0</v>
      </c>
      <c r="L127" s="126">
        <f t="shared" si="25"/>
        <v>0</v>
      </c>
      <c r="M127" s="126">
        <f t="shared" si="25"/>
        <v>0</v>
      </c>
      <c r="N127" s="126">
        <f t="shared" si="25"/>
        <v>0</v>
      </c>
      <c r="O127" s="126">
        <f t="shared" si="25"/>
        <v>0</v>
      </c>
      <c r="P127" s="126">
        <f t="shared" si="25"/>
        <v>0</v>
      </c>
      <c r="Q127" s="126">
        <f t="shared" si="25"/>
        <v>0</v>
      </c>
      <c r="R127" s="126">
        <f>SUM(R129:R130)</f>
        <v>4796703.99</v>
      </c>
    </row>
    <row r="128" spans="1:18">
      <c r="A128" s="83"/>
      <c r="B128" s="15"/>
      <c r="C128" s="15">
        <v>81100</v>
      </c>
      <c r="D128" s="161" t="s">
        <v>119</v>
      </c>
      <c r="E128" s="162"/>
      <c r="F128" s="115"/>
      <c r="G128" s="115"/>
      <c r="H128" s="38"/>
      <c r="I128" s="16"/>
      <c r="J128" s="16"/>
      <c r="K128" s="16"/>
      <c r="L128" s="16"/>
      <c r="M128" s="16"/>
      <c r="N128" s="16"/>
      <c r="O128" s="16"/>
      <c r="P128" s="16"/>
      <c r="Q128" s="16"/>
      <c r="R128" s="74"/>
    </row>
    <row r="129" spans="1:18">
      <c r="A129" s="75"/>
      <c r="B129" s="17"/>
      <c r="C129" s="17"/>
      <c r="D129" s="18">
        <v>81110</v>
      </c>
      <c r="E129" s="32" t="s">
        <v>120</v>
      </c>
      <c r="F129" s="118">
        <v>112662.81</v>
      </c>
      <c r="G129" s="144">
        <v>2473821.8100000005</v>
      </c>
      <c r="H129" s="33"/>
      <c r="I129" s="19"/>
      <c r="J129" s="19"/>
      <c r="K129" s="19"/>
      <c r="L129" s="19"/>
      <c r="M129" s="19"/>
      <c r="N129" s="19"/>
      <c r="O129" s="19"/>
      <c r="P129" s="19"/>
      <c r="Q129" s="19"/>
      <c r="R129" s="76">
        <f t="shared" ref="R129:R130" si="26">SUM(F129:Q129)</f>
        <v>2586484.6200000006</v>
      </c>
    </row>
    <row r="130" spans="1:18">
      <c r="A130" s="75"/>
      <c r="B130" s="17"/>
      <c r="C130" s="17"/>
      <c r="D130" s="18">
        <v>81120</v>
      </c>
      <c r="E130" s="32" t="s">
        <v>121</v>
      </c>
      <c r="F130" s="118">
        <v>2114953.5700000003</v>
      </c>
      <c r="G130" s="144">
        <v>95265.8</v>
      </c>
      <c r="H130" s="33"/>
      <c r="I130" s="19"/>
      <c r="J130" s="19"/>
      <c r="K130" s="19"/>
      <c r="L130" s="19"/>
      <c r="M130" s="19"/>
      <c r="N130" s="19"/>
      <c r="O130" s="19"/>
      <c r="P130" s="19"/>
      <c r="Q130" s="19"/>
      <c r="R130" s="76">
        <f t="shared" si="26"/>
        <v>2210219.37</v>
      </c>
    </row>
    <row r="131" spans="1:18" ht="15" customHeight="1">
      <c r="A131" s="71"/>
      <c r="B131" s="11">
        <v>82000</v>
      </c>
      <c r="C131" s="165" t="s">
        <v>122</v>
      </c>
      <c r="D131" s="166"/>
      <c r="E131" s="166"/>
      <c r="F131" s="126">
        <f>SUM(F133:F134)</f>
        <v>1632395.9700000002</v>
      </c>
      <c r="G131" s="126">
        <f>SUM(G133:G135)</f>
        <v>1632701.5100000002</v>
      </c>
      <c r="H131" s="40">
        <f t="shared" ref="H131:Q131" si="27">SUM(H133:H134)</f>
        <v>0</v>
      </c>
      <c r="I131" s="12">
        <f t="shared" si="27"/>
        <v>0</v>
      </c>
      <c r="J131" s="12">
        <f t="shared" si="27"/>
        <v>0</v>
      </c>
      <c r="K131" s="12">
        <f t="shared" si="27"/>
        <v>0</v>
      </c>
      <c r="L131" s="12">
        <f t="shared" si="27"/>
        <v>0</v>
      </c>
      <c r="M131" s="12">
        <f t="shared" si="27"/>
        <v>0</v>
      </c>
      <c r="N131" s="12">
        <f t="shared" si="27"/>
        <v>0</v>
      </c>
      <c r="O131" s="12">
        <f t="shared" si="27"/>
        <v>0</v>
      </c>
      <c r="P131" s="12">
        <f t="shared" si="27"/>
        <v>0</v>
      </c>
      <c r="Q131" s="12">
        <f t="shared" si="27"/>
        <v>0</v>
      </c>
      <c r="R131" s="72">
        <f>SUM(R133:R135)</f>
        <v>3265097.4800000004</v>
      </c>
    </row>
    <row r="132" spans="1:18" ht="15" customHeight="1">
      <c r="A132" s="79"/>
      <c r="B132" s="15"/>
      <c r="C132" s="15">
        <v>82100</v>
      </c>
      <c r="D132" s="161" t="s">
        <v>123</v>
      </c>
      <c r="E132" s="162"/>
      <c r="F132" s="115"/>
      <c r="G132" s="115"/>
      <c r="H132" s="38"/>
      <c r="I132" s="16"/>
      <c r="J132" s="16"/>
      <c r="K132" s="16"/>
      <c r="L132" s="16"/>
      <c r="M132" s="16"/>
      <c r="N132" s="16"/>
      <c r="O132" s="16"/>
      <c r="P132" s="16"/>
      <c r="Q132" s="16"/>
      <c r="R132" s="74"/>
    </row>
    <row r="133" spans="1:18">
      <c r="A133" s="75"/>
      <c r="B133" s="17"/>
      <c r="C133" s="17"/>
      <c r="D133" s="18">
        <v>82110</v>
      </c>
      <c r="E133" s="32" t="s">
        <v>124</v>
      </c>
      <c r="F133" s="118">
        <v>696618.79</v>
      </c>
      <c r="G133" s="144">
        <v>696618.79</v>
      </c>
      <c r="H133" s="33"/>
      <c r="I133" s="19"/>
      <c r="J133" s="19"/>
      <c r="K133" s="19"/>
      <c r="L133" s="19"/>
      <c r="M133" s="19"/>
      <c r="N133" s="19"/>
      <c r="O133" s="19"/>
      <c r="P133" s="19"/>
      <c r="Q133" s="19"/>
      <c r="R133" s="76">
        <f t="shared" ref="R133:R135" si="28">SUM(F133:Q133)</f>
        <v>1393237.58</v>
      </c>
    </row>
    <row r="134" spans="1:18">
      <c r="A134" s="75"/>
      <c r="B134" s="17"/>
      <c r="C134" s="17"/>
      <c r="D134" s="18">
        <v>82130</v>
      </c>
      <c r="E134" s="32" t="s">
        <v>125</v>
      </c>
      <c r="F134" s="19">
        <v>935777.18</v>
      </c>
      <c r="G134" s="144">
        <v>935777.18</v>
      </c>
      <c r="H134" s="33"/>
      <c r="I134" s="19"/>
      <c r="J134" s="19"/>
      <c r="K134" s="19"/>
      <c r="L134" s="19"/>
      <c r="M134" s="19"/>
      <c r="N134" s="19"/>
      <c r="O134" s="19"/>
      <c r="P134" s="19"/>
      <c r="Q134" s="19"/>
      <c r="R134" s="76">
        <f t="shared" si="28"/>
        <v>1871554.36</v>
      </c>
    </row>
    <row r="135" spans="1:18" ht="24.75">
      <c r="A135" s="75"/>
      <c r="B135" s="17"/>
      <c r="C135" s="17"/>
      <c r="D135" s="135">
        <v>82140</v>
      </c>
      <c r="E135" s="148" t="s">
        <v>137</v>
      </c>
      <c r="F135" s="19"/>
      <c r="G135" s="144">
        <v>305.54000000000002</v>
      </c>
      <c r="H135" s="33"/>
      <c r="I135" s="19"/>
      <c r="J135" s="19"/>
      <c r="K135" s="19"/>
      <c r="L135" s="19"/>
      <c r="M135" s="19"/>
      <c r="N135" s="19"/>
      <c r="O135" s="19"/>
      <c r="P135" s="19"/>
      <c r="Q135" s="19"/>
      <c r="R135" s="76">
        <f t="shared" si="28"/>
        <v>305.54000000000002</v>
      </c>
    </row>
    <row r="136" spans="1:18" ht="15" customHeight="1">
      <c r="A136" s="71"/>
      <c r="B136" s="11">
        <v>83000</v>
      </c>
      <c r="C136" s="165" t="s">
        <v>126</v>
      </c>
      <c r="D136" s="166"/>
      <c r="E136" s="166"/>
      <c r="F136" s="126">
        <f>SUM(F138:F139)</f>
        <v>248610.36</v>
      </c>
      <c r="G136" s="126">
        <f>SUM(G138:G140)</f>
        <v>1744431.57</v>
      </c>
      <c r="H136" s="40">
        <f t="shared" ref="H136:Q136" si="29">SUM(H138:H139)</f>
        <v>0</v>
      </c>
      <c r="I136" s="12">
        <f t="shared" si="29"/>
        <v>0</v>
      </c>
      <c r="J136" s="12">
        <f t="shared" si="29"/>
        <v>0</v>
      </c>
      <c r="K136" s="12">
        <f t="shared" si="29"/>
        <v>0</v>
      </c>
      <c r="L136" s="12">
        <f t="shared" si="29"/>
        <v>0</v>
      </c>
      <c r="M136" s="12">
        <f t="shared" si="29"/>
        <v>0</v>
      </c>
      <c r="N136" s="12">
        <f t="shared" si="29"/>
        <v>0</v>
      </c>
      <c r="O136" s="12">
        <f t="shared" si="29"/>
        <v>0</v>
      </c>
      <c r="P136" s="12">
        <f t="shared" si="29"/>
        <v>0</v>
      </c>
      <c r="Q136" s="12">
        <f t="shared" si="29"/>
        <v>0</v>
      </c>
      <c r="R136" s="72">
        <f>SUM(R138:R139)</f>
        <v>1993041.9300000002</v>
      </c>
    </row>
    <row r="137" spans="1:18">
      <c r="A137" s="79"/>
      <c r="B137" s="30"/>
      <c r="C137" s="15">
        <v>83100</v>
      </c>
      <c r="D137" s="161" t="s">
        <v>126</v>
      </c>
      <c r="E137" s="162"/>
      <c r="F137" s="115"/>
      <c r="G137" s="115"/>
      <c r="H137" s="38"/>
      <c r="I137" s="16"/>
      <c r="J137" s="16"/>
      <c r="K137" s="16"/>
      <c r="L137" s="16"/>
      <c r="M137" s="16"/>
      <c r="N137" s="16"/>
      <c r="O137" s="16"/>
      <c r="P137" s="16"/>
      <c r="Q137" s="16"/>
      <c r="R137" s="74"/>
    </row>
    <row r="138" spans="1:18">
      <c r="A138" s="75"/>
      <c r="B138" s="17"/>
      <c r="C138" s="17"/>
      <c r="D138" s="18">
        <v>83110</v>
      </c>
      <c r="E138" s="32" t="s">
        <v>127</v>
      </c>
      <c r="F138" s="118"/>
      <c r="G138" s="144">
        <v>1744431.57</v>
      </c>
      <c r="H138" s="33"/>
      <c r="I138" s="19"/>
      <c r="J138" s="19"/>
      <c r="K138" s="19"/>
      <c r="L138" s="19"/>
      <c r="M138" s="19"/>
      <c r="N138" s="19"/>
      <c r="O138" s="19"/>
      <c r="P138" s="19"/>
      <c r="Q138" s="19"/>
      <c r="R138" s="76">
        <f>SUM(F138:Q138)</f>
        <v>1744431.57</v>
      </c>
    </row>
    <row r="139" spans="1:18">
      <c r="A139" s="75"/>
      <c r="B139" s="17"/>
      <c r="C139" s="17"/>
      <c r="D139" s="18">
        <v>83120</v>
      </c>
      <c r="E139" s="32" t="s">
        <v>44</v>
      </c>
      <c r="F139" s="34">
        <v>248610.36</v>
      </c>
      <c r="G139" s="132"/>
      <c r="H139" s="33"/>
      <c r="I139" s="19"/>
      <c r="J139" s="19"/>
      <c r="K139" s="19"/>
      <c r="L139" s="19"/>
      <c r="M139" s="19"/>
      <c r="N139" s="19"/>
      <c r="O139" s="19"/>
      <c r="P139" s="19"/>
      <c r="Q139" s="19"/>
      <c r="R139" s="76">
        <f>SUM(F139:Q139)</f>
        <v>248610.36</v>
      </c>
    </row>
    <row r="140" spans="1:18" ht="15.75" thickBot="1">
      <c r="A140" s="89"/>
      <c r="B140" s="90"/>
      <c r="C140" s="90"/>
      <c r="D140" s="91"/>
      <c r="E140" s="112"/>
      <c r="F140" s="124"/>
      <c r="G140" s="124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2"/>
    </row>
    <row r="141" spans="1:18" ht="15.75" thickBot="1">
      <c r="A141" s="108"/>
      <c r="B141" s="109"/>
      <c r="C141" s="109"/>
      <c r="D141" s="110"/>
      <c r="E141" s="134" t="s">
        <v>135</v>
      </c>
      <c r="F141" s="133">
        <f>F7+F28+F33+F104+F115+F127+F131+F136</f>
        <v>6669268.9799999753</v>
      </c>
      <c r="G141" s="133">
        <f>G7+G28+G33+G104+G115+G127+G131+G136</f>
        <v>7709809.2210000046</v>
      </c>
      <c r="H141" s="133">
        <f>H7+H28+H33+H104+H115+H127+H131+H136</f>
        <v>0</v>
      </c>
      <c r="I141" s="111">
        <f t="shared" ref="I141:Q141" si="30">I7+I28+I33+I104+I115+I126+I131+I136</f>
        <v>0</v>
      </c>
      <c r="J141" s="111">
        <f t="shared" si="30"/>
        <v>0</v>
      </c>
      <c r="K141" s="111">
        <f t="shared" si="30"/>
        <v>0</v>
      </c>
      <c r="L141" s="111">
        <f t="shared" si="30"/>
        <v>0</v>
      </c>
      <c r="M141" s="111">
        <f t="shared" si="30"/>
        <v>0</v>
      </c>
      <c r="N141" s="111">
        <f t="shared" si="30"/>
        <v>0</v>
      </c>
      <c r="O141" s="111">
        <f t="shared" si="30"/>
        <v>0</v>
      </c>
      <c r="P141" s="111">
        <f t="shared" si="30"/>
        <v>0</v>
      </c>
      <c r="Q141" s="111">
        <f t="shared" si="30"/>
        <v>0</v>
      </c>
      <c r="R141" s="133">
        <f>R7+R28+R33+R104+R115+R127+R131+R136</f>
        <v>14379078.200999979</v>
      </c>
    </row>
    <row r="142" spans="1:18"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</row>
    <row r="145" spans="4:5">
      <c r="D145" s="62"/>
      <c r="E145" s="136"/>
    </row>
    <row r="146" spans="4:5">
      <c r="D146" s="62"/>
      <c r="E146" s="136"/>
    </row>
    <row r="147" spans="4:5">
      <c r="D147" s="62"/>
      <c r="E147" s="136"/>
    </row>
    <row r="148" spans="4:5">
      <c r="D148" s="62"/>
      <c r="E148" s="137"/>
    </row>
    <row r="149" spans="4:5">
      <c r="D149" s="62"/>
      <c r="E149" s="136"/>
    </row>
    <row r="150" spans="4:5">
      <c r="D150" s="62"/>
      <c r="E150" s="137"/>
    </row>
    <row r="151" spans="4:5">
      <c r="D151" s="62"/>
      <c r="E151" s="137"/>
    </row>
    <row r="152" spans="4:5">
      <c r="D152" s="62"/>
      <c r="E152" s="137"/>
    </row>
    <row r="153" spans="4:5">
      <c r="D153" s="62"/>
      <c r="E153" s="138"/>
    </row>
    <row r="154" spans="4:5">
      <c r="D154" s="62"/>
      <c r="E154" s="138"/>
    </row>
    <row r="155" spans="4:5">
      <c r="D155" s="62"/>
      <c r="E155" s="139"/>
    </row>
    <row r="156" spans="4:5">
      <c r="D156" s="62"/>
      <c r="E156" s="139"/>
    </row>
    <row r="157" spans="4:5">
      <c r="D157" s="62"/>
      <c r="E157" s="139"/>
    </row>
    <row r="158" spans="4:5">
      <c r="D158" s="62"/>
      <c r="E158" s="139"/>
    </row>
    <row r="159" spans="4:5">
      <c r="D159" s="62"/>
      <c r="E159" s="139"/>
    </row>
    <row r="160" spans="4:5">
      <c r="D160" s="62"/>
      <c r="E160" s="138"/>
    </row>
    <row r="161" spans="4:5">
      <c r="D161" s="62"/>
      <c r="E161" s="138"/>
    </row>
    <row r="162" spans="4:5">
      <c r="D162" s="62"/>
      <c r="E162" s="63"/>
    </row>
    <row r="163" spans="4:5">
      <c r="D163" s="62"/>
      <c r="E163" s="138"/>
    </row>
    <row r="164" spans="4:5">
      <c r="D164" s="141"/>
      <c r="E164" s="139"/>
    </row>
    <row r="165" spans="4:5">
      <c r="D165" s="62"/>
      <c r="E165" s="139"/>
    </row>
    <row r="166" spans="4:5">
      <c r="D166" s="62"/>
      <c r="E166" s="138"/>
    </row>
    <row r="167" spans="4:5">
      <c r="D167" s="62"/>
      <c r="E167" s="138"/>
    </row>
    <row r="168" spans="4:5">
      <c r="D168" s="62"/>
      <c r="E168" s="138"/>
    </row>
    <row r="169" spans="4:5">
      <c r="D169" s="62"/>
      <c r="E169" s="139"/>
    </row>
    <row r="170" spans="4:5">
      <c r="D170" s="62"/>
      <c r="E170" s="139"/>
    </row>
    <row r="171" spans="4:5">
      <c r="D171" s="62"/>
      <c r="E171" s="138"/>
    </row>
    <row r="172" spans="4:5">
      <c r="D172" s="62"/>
      <c r="E172" s="138"/>
    </row>
    <row r="173" spans="4:5">
      <c r="D173" s="62"/>
      <c r="E173" s="139"/>
    </row>
    <row r="174" spans="4:5">
      <c r="D174" s="62"/>
      <c r="E174" s="138"/>
    </row>
    <row r="175" spans="4:5">
      <c r="D175" s="62"/>
      <c r="E175" s="138"/>
    </row>
    <row r="176" spans="4:5">
      <c r="D176" s="62"/>
      <c r="E176" s="138"/>
    </row>
    <row r="177" spans="4:6">
      <c r="D177" s="62"/>
      <c r="E177" s="138"/>
    </row>
    <row r="178" spans="4:6">
      <c r="D178" s="62"/>
      <c r="E178" s="138"/>
    </row>
    <row r="179" spans="4:6">
      <c r="D179" s="62"/>
      <c r="E179" s="138"/>
    </row>
    <row r="180" spans="4:6">
      <c r="D180" s="62"/>
      <c r="E180" s="138"/>
    </row>
    <row r="181" spans="4:6">
      <c r="D181" s="62"/>
      <c r="E181" s="138"/>
    </row>
    <row r="182" spans="4:6">
      <c r="D182" s="62"/>
      <c r="E182" s="138"/>
    </row>
    <row r="183" spans="4:6">
      <c r="D183" s="62"/>
      <c r="E183" s="138"/>
    </row>
    <row r="184" spans="4:6">
      <c r="D184" s="62"/>
      <c r="E184" s="138"/>
      <c r="F184" s="140"/>
    </row>
    <row r="185" spans="4:6">
      <c r="D185" s="62"/>
      <c r="E185" s="138"/>
      <c r="F185" s="140"/>
    </row>
    <row r="186" spans="4:6">
      <c r="D186" s="62"/>
      <c r="E186" s="137"/>
    </row>
    <row r="187" spans="4:6">
      <c r="D187" s="62"/>
      <c r="E187" s="138"/>
    </row>
    <row r="188" spans="4:6">
      <c r="D188" s="62"/>
      <c r="E188" s="138"/>
    </row>
    <row r="189" spans="4:6">
      <c r="D189" s="62"/>
      <c r="E189" s="138"/>
    </row>
    <row r="190" spans="4:6">
      <c r="D190" s="62"/>
      <c r="E190" s="139"/>
    </row>
    <row r="191" spans="4:6">
      <c r="D191" s="62"/>
      <c r="E191" s="139"/>
    </row>
    <row r="192" spans="4:6">
      <c r="D192" s="1"/>
    </row>
    <row r="193" spans="4:5">
      <c r="D193" s="135"/>
      <c r="E193" s="137"/>
    </row>
  </sheetData>
  <sheetProtection password="C403" sheet="1" objects="1" scenarios="1"/>
  <mergeCells count="53">
    <mergeCell ref="A4:R4"/>
    <mergeCell ref="A6:E6"/>
    <mergeCell ref="B7:E7"/>
    <mergeCell ref="C8:E8"/>
    <mergeCell ref="D9:E9"/>
    <mergeCell ref="D15:E15"/>
    <mergeCell ref="D12:E12"/>
    <mergeCell ref="D38:E38"/>
    <mergeCell ref="H17:J17"/>
    <mergeCell ref="M17:O17"/>
    <mergeCell ref="D18:E18"/>
    <mergeCell ref="D20:E20"/>
    <mergeCell ref="D22:E22"/>
    <mergeCell ref="D25:E25"/>
    <mergeCell ref="C17:E17"/>
    <mergeCell ref="B28:E28"/>
    <mergeCell ref="C29:E29"/>
    <mergeCell ref="D30:E30"/>
    <mergeCell ref="B33:E33"/>
    <mergeCell ref="C34:E34"/>
    <mergeCell ref="D92:E92"/>
    <mergeCell ref="D40:E40"/>
    <mergeCell ref="D48:E48"/>
    <mergeCell ref="D51:E51"/>
    <mergeCell ref="D55:E55"/>
    <mergeCell ref="D60:E60"/>
    <mergeCell ref="D64:E64"/>
    <mergeCell ref="D71:E71"/>
    <mergeCell ref="D77:E77"/>
    <mergeCell ref="D81:E81"/>
    <mergeCell ref="D85:E85"/>
    <mergeCell ref="C91:E91"/>
    <mergeCell ref="D123:E123"/>
    <mergeCell ref="C96:E96"/>
    <mergeCell ref="D101:E101"/>
    <mergeCell ref="B104:E104"/>
    <mergeCell ref="C105:E105"/>
    <mergeCell ref="D106:E106"/>
    <mergeCell ref="D108:E108"/>
    <mergeCell ref="B115:E115"/>
    <mergeCell ref="C116:E116"/>
    <mergeCell ref="D117:E117"/>
    <mergeCell ref="D119:E119"/>
    <mergeCell ref="D121:E121"/>
    <mergeCell ref="C112:E112"/>
    <mergeCell ref="D113:E113"/>
    <mergeCell ref="D137:E137"/>
    <mergeCell ref="B126:E126"/>
    <mergeCell ref="C127:E127"/>
    <mergeCell ref="D128:E128"/>
    <mergeCell ref="C131:E131"/>
    <mergeCell ref="D132:E132"/>
    <mergeCell ref="C136:E136"/>
  </mergeCells>
  <pageMargins left="0.70866141732283472" right="0.15748031496062992" top="0.31496062992125984" bottom="0.27559055118110237" header="0.31496062992125984" footer="0.31496062992125984"/>
  <pageSetup paperSize="5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selection activeCell="C13" sqref="C13"/>
    </sheetView>
  </sheetViews>
  <sheetFormatPr baseColWidth="10" defaultRowHeight="15"/>
  <cols>
    <col min="1" max="1" width="11.42578125" style="35"/>
    <col min="2" max="2" width="31.7109375" customWidth="1"/>
    <col min="3" max="3" width="13.28515625" customWidth="1"/>
    <col min="4" max="4" width="14.28515625" customWidth="1"/>
    <col min="5" max="14" width="11.7109375" bestFit="1" customWidth="1"/>
    <col min="15" max="15" width="12.7109375" bestFit="1" customWidth="1"/>
    <col min="16" max="16" width="12" bestFit="1" customWidth="1"/>
  </cols>
  <sheetData>
    <row r="1" spans="1:16" ht="23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3.25">
      <c r="A2" s="58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3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23.25">
      <c r="A4" s="190" t="s">
        <v>130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27" customHeight="1" thickBot="1"/>
    <row r="6" spans="1:16" ht="23.25" customHeight="1" thickBot="1">
      <c r="A6" s="47" t="s">
        <v>1</v>
      </c>
      <c r="B6" s="47" t="s">
        <v>128</v>
      </c>
      <c r="C6" s="47" t="s">
        <v>45</v>
      </c>
      <c r="D6" s="47" t="s">
        <v>46</v>
      </c>
      <c r="E6" s="47" t="s">
        <v>48</v>
      </c>
      <c r="F6" s="47" t="s">
        <v>49</v>
      </c>
      <c r="G6" s="47" t="s">
        <v>50</v>
      </c>
      <c r="H6" s="47" t="s">
        <v>51</v>
      </c>
      <c r="I6" s="47" t="s">
        <v>52</v>
      </c>
      <c r="J6" s="47" t="s">
        <v>53</v>
      </c>
      <c r="K6" s="47" t="s">
        <v>54</v>
      </c>
      <c r="L6" s="47" t="s">
        <v>55</v>
      </c>
      <c r="M6" s="47" t="s">
        <v>56</v>
      </c>
      <c r="N6" s="47" t="s">
        <v>57</v>
      </c>
      <c r="O6" s="47" t="s">
        <v>58</v>
      </c>
      <c r="P6" s="48" t="s">
        <v>129</v>
      </c>
    </row>
    <row r="7" spans="1:16" ht="23.25" customHeight="1">
      <c r="A7" s="44">
        <v>10000</v>
      </c>
      <c r="B7" s="4" t="s">
        <v>59</v>
      </c>
      <c r="C7" s="5">
        <f>RESUMEN!F7</f>
        <v>873544.0899999995</v>
      </c>
      <c r="D7" s="5">
        <f>RESUMEN!G7</f>
        <v>590173.73000000021</v>
      </c>
      <c r="E7" s="5"/>
      <c r="F7" s="5"/>
      <c r="G7" s="5"/>
      <c r="H7" s="5"/>
      <c r="I7" s="5"/>
      <c r="J7" s="5"/>
      <c r="K7" s="5"/>
      <c r="L7" s="5"/>
      <c r="M7" s="5"/>
      <c r="N7" s="5"/>
      <c r="O7" s="5">
        <f>SUM(C7:N7)</f>
        <v>1463717.8199999998</v>
      </c>
      <c r="P7" s="51">
        <f>O7*100%/O15</f>
        <v>0.10179496901951664</v>
      </c>
    </row>
    <row r="8" spans="1:16" ht="23.25" customHeight="1">
      <c r="A8" s="44">
        <v>30000</v>
      </c>
      <c r="B8" s="49" t="s">
        <v>69</v>
      </c>
      <c r="C8" s="5">
        <f>RESUMEN!F28</f>
        <v>0</v>
      </c>
      <c r="D8" s="5">
        <f>RESUMEN!G28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>
        <f t="shared" ref="O8:O14" si="0">SUM(C8:N8)</f>
        <v>0</v>
      </c>
      <c r="P8" s="51">
        <f>O8*100%/O14</f>
        <v>0</v>
      </c>
    </row>
    <row r="9" spans="1:16" ht="23.25" customHeight="1">
      <c r="A9" s="44">
        <v>40000</v>
      </c>
      <c r="B9" s="49" t="s">
        <v>73</v>
      </c>
      <c r="C9" s="5">
        <f>RESUMEN!F33</f>
        <v>1598270.159999975</v>
      </c>
      <c r="D9" s="5">
        <f>RESUMEN!G33</f>
        <v>1104498.7010000034</v>
      </c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2702768.8609999781</v>
      </c>
      <c r="P9" s="51">
        <f>O9*100%/O15</f>
        <v>0.18796537741981378</v>
      </c>
    </row>
    <row r="10" spans="1:16" ht="23.25" customHeight="1">
      <c r="A10" s="44">
        <v>50000</v>
      </c>
      <c r="B10" s="49" t="s">
        <v>106</v>
      </c>
      <c r="C10" s="5">
        <f>RESUMEN!F104</f>
        <v>58091.55</v>
      </c>
      <c r="D10" s="5">
        <f>RESUMEN!G104</f>
        <v>59563.020000000004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f t="shared" si="0"/>
        <v>117654.57</v>
      </c>
      <c r="P10" s="51">
        <f>O10*100%/O15</f>
        <v>8.1823444003397815E-3</v>
      </c>
    </row>
    <row r="11" spans="1:16" ht="23.25" customHeight="1">
      <c r="A11" s="44">
        <v>60000</v>
      </c>
      <c r="B11" s="49" t="s">
        <v>111</v>
      </c>
      <c r="C11" s="5">
        <f>RESUMEN!F115</f>
        <v>30740.469999999998</v>
      </c>
      <c r="D11" s="5">
        <f>RESUMEN!G115</f>
        <v>9353.08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40093.549999999996</v>
      </c>
      <c r="P11" s="51">
        <f>O11*100%/O15</f>
        <v>2.7883254711843579E-3</v>
      </c>
    </row>
    <row r="12" spans="1:16" ht="23.25" customHeight="1">
      <c r="A12" s="44">
        <v>81000</v>
      </c>
      <c r="B12" s="50" t="s">
        <v>119</v>
      </c>
      <c r="C12" s="132">
        <v>2227616.3800000004</v>
      </c>
      <c r="D12" s="5">
        <f>RESUMEN!G127</f>
        <v>2569087.6100000003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4796703.99</v>
      </c>
      <c r="P12" s="51">
        <f>O12*100%/O15</f>
        <v>0.33358911628051496</v>
      </c>
    </row>
    <row r="13" spans="1:16" ht="23.25" customHeight="1">
      <c r="A13" s="44">
        <v>82000</v>
      </c>
      <c r="B13" s="49" t="s">
        <v>122</v>
      </c>
      <c r="C13" s="5">
        <v>1632395.9700000002</v>
      </c>
      <c r="D13" s="5">
        <f>RESUMEN!G131</f>
        <v>1632701.5100000002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f t="shared" si="0"/>
        <v>3265097.4800000004</v>
      </c>
      <c r="P13" s="51">
        <f>O13*100%/O15</f>
        <v>0.2270727952347413</v>
      </c>
    </row>
    <row r="14" spans="1:16" ht="23.25" customHeight="1" thickBot="1">
      <c r="A14" s="45">
        <v>83000</v>
      </c>
      <c r="B14" s="46" t="s">
        <v>126</v>
      </c>
      <c r="C14" s="56">
        <v>248610.36</v>
      </c>
      <c r="D14" s="56">
        <f>RESUMEN!G136</f>
        <v>1744431.57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>
        <f t="shared" si="0"/>
        <v>1993041.9300000002</v>
      </c>
      <c r="P14" s="57">
        <f>O14*100%/O15</f>
        <v>0.13860707217388915</v>
      </c>
    </row>
    <row r="15" spans="1:16" ht="23.25" customHeight="1" thickBot="1">
      <c r="A15" s="52"/>
      <c r="B15" s="70" t="s">
        <v>132</v>
      </c>
      <c r="C15" s="54">
        <f>SUM(C7:C14)</f>
        <v>6669268.9799999753</v>
      </c>
      <c r="D15" s="54">
        <f>SUM(D7:D14)</f>
        <v>7709809.2210000046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>
        <f>SUM(O7:O14)</f>
        <v>14379078.200999979</v>
      </c>
      <c r="P15" s="55">
        <f>SUM(P7:P14)</f>
        <v>0.99999999999999989</v>
      </c>
    </row>
    <row r="20" spans="1:5">
      <c r="A20" s="60"/>
      <c r="B20" s="3"/>
      <c r="C20" s="3"/>
      <c r="D20" s="3"/>
    </row>
    <row r="21" spans="1:5">
      <c r="A21" s="60"/>
      <c r="B21" s="3"/>
      <c r="C21" s="3"/>
      <c r="D21" s="3"/>
    </row>
    <row r="22" spans="1:5">
      <c r="A22" s="60"/>
      <c r="B22" s="3"/>
      <c r="C22" s="3"/>
      <c r="D22" s="3"/>
    </row>
    <row r="23" spans="1:5" ht="35.25" customHeight="1">
      <c r="A23" s="61"/>
      <c r="B23" s="61"/>
      <c r="C23" s="61"/>
      <c r="D23" s="61"/>
    </row>
    <row r="24" spans="1:5" ht="35.25" customHeight="1">
      <c r="A24" s="62"/>
      <c r="B24" s="63"/>
      <c r="C24" s="64"/>
      <c r="D24" s="65"/>
    </row>
    <row r="25" spans="1:5" ht="35.25" customHeight="1">
      <c r="A25" s="62"/>
      <c r="B25" s="66"/>
      <c r="C25" s="64"/>
      <c r="D25" s="65"/>
    </row>
    <row r="26" spans="1:5" ht="35.25" customHeight="1">
      <c r="A26" s="62"/>
      <c r="B26" s="66"/>
      <c r="C26" s="64"/>
      <c r="D26" s="65"/>
    </row>
    <row r="27" spans="1:5" ht="35.25" customHeight="1">
      <c r="A27" s="62"/>
      <c r="B27" s="66"/>
      <c r="C27" s="64"/>
      <c r="D27" s="65"/>
    </row>
    <row r="28" spans="1:5" ht="35.25" customHeight="1">
      <c r="A28" s="62"/>
      <c r="B28" s="66"/>
      <c r="C28" s="64"/>
      <c r="D28" s="65"/>
    </row>
    <row r="29" spans="1:5" ht="35.25" customHeight="1">
      <c r="A29" s="62"/>
      <c r="B29" s="66"/>
      <c r="C29" s="64"/>
      <c r="D29" s="65"/>
    </row>
    <row r="30" spans="1:5" ht="35.25" customHeight="1">
      <c r="A30" s="62"/>
      <c r="B30" s="66"/>
      <c r="C30" s="64"/>
      <c r="D30" s="65"/>
    </row>
    <row r="31" spans="1:5" ht="35.25" customHeight="1">
      <c r="A31" s="62"/>
      <c r="B31" s="66"/>
      <c r="C31" s="64"/>
      <c r="D31" s="65"/>
      <c r="E31" s="2"/>
    </row>
    <row r="32" spans="1:5" ht="35.25" customHeight="1">
      <c r="A32" s="67"/>
      <c r="B32" s="68"/>
      <c r="C32" s="67"/>
      <c r="D32" s="69"/>
      <c r="E32" s="2"/>
    </row>
    <row r="33" spans="1:5">
      <c r="A33" s="7"/>
      <c r="B33" s="1"/>
      <c r="C33" s="1"/>
      <c r="D33" s="1"/>
      <c r="E33" s="2"/>
    </row>
  </sheetData>
  <sheetProtection password="C403" sheet="1" objects="1" scenarios="1"/>
  <mergeCells count="1">
    <mergeCell ref="A4:P4"/>
  </mergeCells>
  <pageMargins left="1.1200000000000001" right="0.49" top="0.56999999999999995" bottom="0.4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GRAFICA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2015-08-24T18:37:55Z</cp:lastPrinted>
  <dcterms:created xsi:type="dcterms:W3CDTF">2015-03-16T19:35:36Z</dcterms:created>
  <dcterms:modified xsi:type="dcterms:W3CDTF">2015-08-24T18:40:48Z</dcterms:modified>
</cp:coreProperties>
</file>