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73F1EBB6-6E21-40DC-A777-AADD30CC3952}" xr6:coauthVersionLast="47" xr6:coauthVersionMax="47" xr10:uidLastSave="{00000000-0000-0000-0000-000000000000}"/>
  <bookViews>
    <workbookView xWindow="-120" yWindow="-120" windowWidth="20730" windowHeight="11160" xr2:uid="{68A6178E-E4A0-411D-B4EB-C3C1E27A3B8C}"/>
  </bookViews>
  <sheets>
    <sheet name="02MAY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7" i="1" l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<sst xmlns="http://schemas.openxmlformats.org/spreadsheetml/2006/main" count="527" uniqueCount="169">
  <si>
    <t>PARQUE METROPOLITANO DE GUADALAJARA</t>
  </si>
  <si>
    <t>10- Quincenal del domingo 16 de mayo de 2021 al lunes 31 de mayo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</si>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</sst>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F93AD37C-91FF-499B-803F-42DA6A311F5A}"/>
    <cellStyle name="Normal 3" xfId="2" xr:uid="{7AB02634-0C39-4BF6-95D6-CC324E73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B521E-052B-4F62-A291-2C776BAD1BD0}">
  <dimension ref="A1:AB58"/>
  <sheetViews>
    <sheetView tabSelected="1" zoomScale="95" zoomScaleNormal="95" workbookViewId="0">
      <selection activeCell="Q1" sqref="Q1:R1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710937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42578125" customWidth="1"/>
    <col min="16" max="16" width="10" customWidth="1"/>
    <col min="17" max="17" width="8.7109375" hidden="1" customWidth="1"/>
    <col min="18" max="18" width="5.5703125" hidden="1" customWidth="1"/>
    <col min="19" max="20" width="8" hidden="1" customWidth="1"/>
    <col min="21" max="21" width="8.5703125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9.42578125" customWidth="1"/>
    <col min="28" max="28" width="13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7207.91</v>
      </c>
      <c r="G8" s="24">
        <v>7666.5</v>
      </c>
      <c r="H8" s="24">
        <v>526.5</v>
      </c>
      <c r="I8" s="24">
        <v>339.5</v>
      </c>
      <c r="J8" s="24">
        <v>1111.44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708.5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9241</v>
      </c>
      <c r="Z8" s="24">
        <f>SUM(J8+K8+L8+M8+N8+R8+S8+U8+V8+W8)</f>
        <v>2033.0900000000001</v>
      </c>
      <c r="AA8" s="24">
        <f t="shared" ref="AA8:AA51" si="0">+Y8-Z8</f>
        <v>7207.91</v>
      </c>
      <c r="AB8" s="25">
        <f t="shared" ref="AB8:AB51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3043.81</v>
      </c>
      <c r="G9" s="24">
        <v>7302.45</v>
      </c>
      <c r="H9" s="24">
        <v>422</v>
      </c>
      <c r="I9" s="24">
        <v>333</v>
      </c>
      <c r="J9" s="24">
        <v>1009.97</v>
      </c>
      <c r="K9" s="24">
        <v>839.79</v>
      </c>
      <c r="L9" s="24">
        <v>3652</v>
      </c>
      <c r="M9" s="24" t="s">
        <v>45</v>
      </c>
      <c r="N9" s="24" t="s">
        <v>45</v>
      </c>
      <c r="O9" s="24">
        <v>0</v>
      </c>
      <c r="P9" s="24">
        <v>850.2</v>
      </c>
      <c r="Q9" s="24"/>
      <c r="R9" s="24">
        <v>0</v>
      </c>
      <c r="S9" s="24">
        <v>0</v>
      </c>
      <c r="T9" s="24"/>
      <c r="U9" s="24">
        <v>264.08</v>
      </c>
      <c r="V9" s="24">
        <v>40</v>
      </c>
      <c r="W9" s="24">
        <v>58</v>
      </c>
      <c r="X9" s="24">
        <v>0</v>
      </c>
      <c r="Y9" s="24">
        <f t="shared" ref="Y9:Y51" si="2">SUM(G9+H9+I9+O9+P9+X9)</f>
        <v>8907.65</v>
      </c>
      <c r="Z9" s="24">
        <f t="shared" ref="Z9:Z57" si="3">SUM(J9+K9+L9+M9+N9+R9+S9+U9+V9+W9)</f>
        <v>5863.84</v>
      </c>
      <c r="AA9" s="24">
        <f t="shared" si="0"/>
        <v>3043.8099999999995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1981.83</v>
      </c>
      <c r="G10" s="24">
        <v>6732</v>
      </c>
      <c r="H10" s="24">
        <v>544</v>
      </c>
      <c r="I10" s="24">
        <v>331.5</v>
      </c>
      <c r="J10" s="24">
        <v>913.86</v>
      </c>
      <c r="K10" s="24">
        <v>774.18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850.2</v>
      </c>
      <c r="Q10" s="24">
        <v>0</v>
      </c>
      <c r="R10" s="24">
        <v>0</v>
      </c>
      <c r="S10" s="24">
        <v>874.21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8457.7000000000007</v>
      </c>
      <c r="Z10" s="24">
        <f t="shared" si="3"/>
        <v>6475.8700000000008</v>
      </c>
      <c r="AA10" s="24">
        <f t="shared" si="0"/>
        <v>1981.83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3159.3</v>
      </c>
      <c r="G11" s="24">
        <v>6577.5</v>
      </c>
      <c r="H11" s="24">
        <v>443</v>
      </c>
      <c r="I11" s="24">
        <v>295</v>
      </c>
      <c r="J11" s="24">
        <v>851.49</v>
      </c>
      <c r="K11" s="24">
        <v>756.41</v>
      </c>
      <c r="L11" s="24">
        <v>3049</v>
      </c>
      <c r="M11" s="24" t="s">
        <v>45</v>
      </c>
      <c r="N11" s="24" t="s">
        <v>45</v>
      </c>
      <c r="O11" s="24" t="s">
        <v>45</v>
      </c>
      <c r="P11" s="24">
        <v>850.2</v>
      </c>
      <c r="Q11" s="24"/>
      <c r="R11" s="24">
        <v>0</v>
      </c>
      <c r="S11" s="24">
        <v>0</v>
      </c>
      <c r="T11" s="24"/>
      <c r="U11" s="24">
        <v>251.5</v>
      </c>
      <c r="V11" s="24">
        <v>40</v>
      </c>
      <c r="W11" s="24">
        <v>58</v>
      </c>
      <c r="X11" s="24">
        <v>0</v>
      </c>
      <c r="Y11" s="24">
        <f t="shared" si="2"/>
        <v>8165.7</v>
      </c>
      <c r="Z11" s="24">
        <f t="shared" si="3"/>
        <v>5006.3999999999996</v>
      </c>
      <c r="AA11" s="24">
        <f t="shared" si="0"/>
        <v>3159.3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7439.39</v>
      </c>
      <c r="G12" s="24">
        <v>7712.4</v>
      </c>
      <c r="H12" s="24">
        <v>583.5</v>
      </c>
      <c r="I12" s="24">
        <v>357.5</v>
      </c>
      <c r="J12" s="24">
        <v>1137.27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850.2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9503.6</v>
      </c>
      <c r="Z12" s="24">
        <f t="shared" si="3"/>
        <v>2064.21</v>
      </c>
      <c r="AA12" s="24">
        <f t="shared" si="0"/>
        <v>7439.39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5457.63</v>
      </c>
      <c r="G13" s="24">
        <v>6098.55</v>
      </c>
      <c r="H13" s="24">
        <v>387.5</v>
      </c>
      <c r="I13" s="24">
        <v>248</v>
      </c>
      <c r="J13" s="24">
        <v>727.29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850.2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7584.25</v>
      </c>
      <c r="Z13" s="24">
        <f t="shared" si="3"/>
        <v>2126.62</v>
      </c>
      <c r="AA13" s="24">
        <f t="shared" si="0"/>
        <v>5457.63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3351.59</v>
      </c>
      <c r="G14" s="24">
        <v>6098.55</v>
      </c>
      <c r="H14" s="24">
        <v>387.5</v>
      </c>
      <c r="I14" s="24">
        <v>248</v>
      </c>
      <c r="J14" s="24">
        <v>727.29</v>
      </c>
      <c r="K14" s="24">
        <v>701.33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850.2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7584.25</v>
      </c>
      <c r="Z14" s="24">
        <f t="shared" si="3"/>
        <v>4232.66</v>
      </c>
      <c r="AA14" s="24">
        <f t="shared" si="0"/>
        <v>3351.59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3065.63</v>
      </c>
      <c r="G15" s="24">
        <v>6098.55</v>
      </c>
      <c r="H15" s="24">
        <v>387.5</v>
      </c>
      <c r="I15" s="24">
        <v>248</v>
      </c>
      <c r="J15" s="24">
        <v>727.29</v>
      </c>
      <c r="K15" s="24">
        <v>701.33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850.2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7584.25</v>
      </c>
      <c r="Z15" s="24">
        <f t="shared" si="3"/>
        <v>4518.62</v>
      </c>
      <c r="AA15" s="24">
        <f t="shared" si="0"/>
        <v>3065.63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6057.63</v>
      </c>
      <c r="G16" s="24">
        <v>6098.55</v>
      </c>
      <c r="H16" s="24">
        <v>387.5</v>
      </c>
      <c r="I16" s="24">
        <v>248</v>
      </c>
      <c r="J16" s="24">
        <v>727.29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850.2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7584.25</v>
      </c>
      <c r="Z16" s="24">
        <f t="shared" si="3"/>
        <v>1526.62</v>
      </c>
      <c r="AA16" s="24">
        <f t="shared" si="0"/>
        <v>6057.63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3192.73</v>
      </c>
      <c r="G17" s="24">
        <v>6577.5</v>
      </c>
      <c r="H17" s="24">
        <v>443</v>
      </c>
      <c r="I17" s="24">
        <v>295</v>
      </c>
      <c r="J17" s="24">
        <v>851.49</v>
      </c>
      <c r="K17" s="24">
        <v>756.41</v>
      </c>
      <c r="L17" s="24">
        <v>3267.07</v>
      </c>
      <c r="M17" s="24" t="s">
        <v>45</v>
      </c>
      <c r="N17" s="24" t="s">
        <v>45</v>
      </c>
      <c r="O17" s="24" t="s">
        <v>45</v>
      </c>
      <c r="P17" s="24">
        <v>850.2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8165.7</v>
      </c>
      <c r="Z17" s="24">
        <f t="shared" si="3"/>
        <v>4972.97</v>
      </c>
      <c r="AA17" s="24">
        <f t="shared" si="0"/>
        <v>3192.7299999999996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4091.76</v>
      </c>
      <c r="G18" s="24">
        <v>6098.55</v>
      </c>
      <c r="H18" s="24">
        <v>387.5</v>
      </c>
      <c r="I18" s="24">
        <v>248</v>
      </c>
      <c r="J18" s="24">
        <v>727.29</v>
      </c>
      <c r="K18" s="24">
        <v>701.33</v>
      </c>
      <c r="L18" s="24">
        <v>1711.59</v>
      </c>
      <c r="M18" s="24" t="s">
        <v>45</v>
      </c>
      <c r="N18" s="24" t="s">
        <v>45</v>
      </c>
      <c r="O18" s="24" t="s">
        <v>45</v>
      </c>
      <c r="P18" s="24">
        <v>850.2</v>
      </c>
      <c r="Q18" s="24"/>
      <c r="R18" s="24" t="s">
        <v>45</v>
      </c>
      <c r="S18" s="24">
        <v>0</v>
      </c>
      <c r="T18" s="24"/>
      <c r="U18" s="24">
        <v>254.28</v>
      </c>
      <c r="V18" s="24">
        <v>40</v>
      </c>
      <c r="W18" s="24">
        <v>58</v>
      </c>
      <c r="X18" s="24">
        <v>0</v>
      </c>
      <c r="Y18" s="24">
        <f t="shared" si="2"/>
        <v>7584.25</v>
      </c>
      <c r="Z18" s="24">
        <f t="shared" si="3"/>
        <v>3492.4900000000002</v>
      </c>
      <c r="AA18" s="24">
        <f t="shared" si="0"/>
        <v>4091.7599999999998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3065.63</v>
      </c>
      <c r="G19" s="24">
        <v>6098.55</v>
      </c>
      <c r="H19" s="24">
        <v>387.5</v>
      </c>
      <c r="I19" s="24">
        <v>248</v>
      </c>
      <c r="J19" s="24">
        <v>727.29</v>
      </c>
      <c r="K19" s="24">
        <v>701.33</v>
      </c>
      <c r="L19" s="24">
        <v>3050</v>
      </c>
      <c r="M19" s="24" t="s">
        <v>45</v>
      </c>
      <c r="N19" s="24" t="s">
        <v>45</v>
      </c>
      <c r="O19" s="24" t="s">
        <v>45</v>
      </c>
      <c r="P19" s="24">
        <v>850.2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7584.25</v>
      </c>
      <c r="Z19" s="24">
        <f t="shared" si="3"/>
        <v>4518.62</v>
      </c>
      <c r="AA19" s="24">
        <f t="shared" si="0"/>
        <v>3065.63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4688.0200000000004</v>
      </c>
      <c r="G20" s="24">
        <v>6577.5</v>
      </c>
      <c r="H20" s="24">
        <v>443</v>
      </c>
      <c r="I20" s="24">
        <v>295</v>
      </c>
      <c r="J20" s="24">
        <v>851.49</v>
      </c>
      <c r="K20" s="24">
        <v>756.41</v>
      </c>
      <c r="L20" s="24">
        <v>1571.78</v>
      </c>
      <c r="M20" s="24" t="s">
        <v>45</v>
      </c>
      <c r="N20" s="24" t="s">
        <v>45</v>
      </c>
      <c r="O20" s="24">
        <v>0</v>
      </c>
      <c r="P20" s="24">
        <v>850.2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8165.7</v>
      </c>
      <c r="Z20" s="24">
        <f t="shared" si="3"/>
        <v>3477.6800000000003</v>
      </c>
      <c r="AA20" s="24">
        <f t="shared" si="0"/>
        <v>4688.0199999999995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7480.34</v>
      </c>
      <c r="G21" s="24">
        <v>8606.4</v>
      </c>
      <c r="H21" s="24">
        <v>603.5</v>
      </c>
      <c r="I21" s="24">
        <v>369.5</v>
      </c>
      <c r="J21" s="24">
        <v>1335.06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708.5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10287.9</v>
      </c>
      <c r="Z21" s="24">
        <f t="shared" si="3"/>
        <v>2807.56</v>
      </c>
      <c r="AA21" s="24">
        <f t="shared" si="0"/>
        <v>7480.34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3160.1</v>
      </c>
      <c r="G22" s="24">
        <v>6577.5</v>
      </c>
      <c r="H22" s="24">
        <v>443</v>
      </c>
      <c r="I22" s="24">
        <v>295</v>
      </c>
      <c r="J22" s="24">
        <v>851.49</v>
      </c>
      <c r="K22" s="24">
        <v>756.41</v>
      </c>
      <c r="L22" s="24">
        <v>3216</v>
      </c>
      <c r="M22" s="24" t="s">
        <v>45</v>
      </c>
      <c r="N22" s="24" t="s">
        <v>45</v>
      </c>
      <c r="O22" s="24" t="s">
        <v>45</v>
      </c>
      <c r="P22" s="24">
        <v>708.5</v>
      </c>
      <c r="Q22" s="24"/>
      <c r="R22" s="24" t="s">
        <v>45</v>
      </c>
      <c r="S22" s="24">
        <v>0</v>
      </c>
      <c r="T22" s="24"/>
      <c r="U22" s="24" t="s">
        <v>45</v>
      </c>
      <c r="V22" s="24">
        <v>40</v>
      </c>
      <c r="W22" s="24" t="s">
        <v>45</v>
      </c>
      <c r="X22" s="24">
        <v>0</v>
      </c>
      <c r="Y22" s="24">
        <f t="shared" si="2"/>
        <v>8024</v>
      </c>
      <c r="Z22" s="24">
        <f t="shared" si="3"/>
        <v>4863.8999999999996</v>
      </c>
      <c r="AA22" s="24">
        <f t="shared" si="0"/>
        <v>3160.1000000000004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5587.96</v>
      </c>
      <c r="G23" s="24">
        <v>6732</v>
      </c>
      <c r="H23" s="24">
        <v>544</v>
      </c>
      <c r="I23" s="24">
        <v>331.5</v>
      </c>
      <c r="J23" s="24">
        <v>913.86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708.5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>
        <v>0</v>
      </c>
      <c r="Y23" s="24">
        <f t="shared" si="2"/>
        <v>8316</v>
      </c>
      <c r="Z23" s="24">
        <f t="shared" si="3"/>
        <v>2728.04</v>
      </c>
      <c r="AA23" s="24">
        <f t="shared" si="0"/>
        <v>5587.96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3283.04</v>
      </c>
      <c r="G24" s="24">
        <v>6577.5</v>
      </c>
      <c r="H24" s="24">
        <v>443</v>
      </c>
      <c r="I24" s="24">
        <v>295</v>
      </c>
      <c r="J24" s="24">
        <v>851.49</v>
      </c>
      <c r="K24" s="24">
        <v>756.41</v>
      </c>
      <c r="L24" s="24" t="s">
        <v>45</v>
      </c>
      <c r="M24" s="24">
        <v>2015.16</v>
      </c>
      <c r="N24" s="24">
        <v>72.900000000000006</v>
      </c>
      <c r="O24" s="24"/>
      <c r="P24" s="24">
        <v>708.5</v>
      </c>
      <c r="Q24" s="24"/>
      <c r="R24" s="24" t="s">
        <v>45</v>
      </c>
      <c r="S24" s="24">
        <v>0</v>
      </c>
      <c r="T24" s="24"/>
      <c r="U24" s="24">
        <v>1005</v>
      </c>
      <c r="V24" s="24">
        <v>40</v>
      </c>
      <c r="W24" s="24" t="s">
        <v>45</v>
      </c>
      <c r="X24" s="24">
        <v>0</v>
      </c>
      <c r="Y24" s="24">
        <f t="shared" si="2"/>
        <v>8024</v>
      </c>
      <c r="Z24" s="24">
        <f t="shared" si="3"/>
        <v>4740.9600000000009</v>
      </c>
      <c r="AA24" s="24">
        <f t="shared" si="0"/>
        <v>3283.0399999999991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6376.1</v>
      </c>
      <c r="G25" s="24">
        <v>6577.5</v>
      </c>
      <c r="H25" s="24">
        <v>443</v>
      </c>
      <c r="I25" s="24">
        <v>295</v>
      </c>
      <c r="J25" s="24">
        <v>851.49</v>
      </c>
      <c r="K25" s="24">
        <v>756.41</v>
      </c>
      <c r="L25" s="24" t="s">
        <v>45</v>
      </c>
      <c r="M25" s="24" t="s">
        <v>45</v>
      </c>
      <c r="N25" s="24" t="s">
        <v>45</v>
      </c>
      <c r="O25" s="24" t="s">
        <v>45</v>
      </c>
      <c r="P25" s="24">
        <v>708.5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>
        <v>0</v>
      </c>
      <c r="Y25" s="24">
        <f>SUM(G25+H25+I25+O25+P25+T25+X25)</f>
        <v>8024</v>
      </c>
      <c r="Z25" s="24">
        <f t="shared" si="3"/>
        <v>1647.9</v>
      </c>
      <c r="AA25" s="24">
        <f t="shared" si="0"/>
        <v>6376.1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3061.33</v>
      </c>
      <c r="G26" s="24">
        <v>6098.55</v>
      </c>
      <c r="H26" s="24">
        <v>387.5</v>
      </c>
      <c r="I26" s="24">
        <v>248</v>
      </c>
      <c r="J26" s="24">
        <v>727.29</v>
      </c>
      <c r="K26" s="24">
        <v>701.33</v>
      </c>
      <c r="L26" s="24" t="s">
        <v>45</v>
      </c>
      <c r="M26" s="24">
        <v>2261.3000000000002</v>
      </c>
      <c r="N26" s="24">
        <v>93.3</v>
      </c>
      <c r="O26" s="24" t="s">
        <v>45</v>
      </c>
      <c r="P26" s="24">
        <v>708.5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>
        <v>0</v>
      </c>
      <c r="Y26" s="24">
        <f t="shared" si="2"/>
        <v>7442.55</v>
      </c>
      <c r="Z26" s="24">
        <f t="shared" si="3"/>
        <v>4381.22</v>
      </c>
      <c r="AA26" s="24">
        <f t="shared" si="0"/>
        <v>3061.33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6376.1</v>
      </c>
      <c r="G27" s="24">
        <v>6577.5</v>
      </c>
      <c r="H27" s="24">
        <v>443</v>
      </c>
      <c r="I27" s="24">
        <v>295</v>
      </c>
      <c r="J27" s="24">
        <v>851.49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708.5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8024</v>
      </c>
      <c r="Z27" s="24">
        <f t="shared" si="3"/>
        <v>1647.9</v>
      </c>
      <c r="AA27" s="24">
        <f t="shared" si="0"/>
        <v>6376.1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3891.45</v>
      </c>
      <c r="G28" s="24">
        <v>6577.5</v>
      </c>
      <c r="H28" s="24">
        <v>443</v>
      </c>
      <c r="I28" s="24">
        <v>295</v>
      </c>
      <c r="J28" s="24">
        <v>1272.98</v>
      </c>
      <c r="K28" s="24">
        <v>756.41</v>
      </c>
      <c r="L28" s="24">
        <v>519</v>
      </c>
      <c r="M28" s="24">
        <v>2741.19</v>
      </c>
      <c r="N28" s="24">
        <v>113.1</v>
      </c>
      <c r="O28" s="24">
        <v>219.25</v>
      </c>
      <c r="P28" s="24">
        <v>708.5</v>
      </c>
      <c r="Q28" s="24"/>
      <c r="R28" s="24" t="s">
        <v>45</v>
      </c>
      <c r="S28" s="24">
        <v>0</v>
      </c>
      <c r="T28" s="24"/>
      <c r="U28" s="24">
        <v>605.12</v>
      </c>
      <c r="V28" s="24">
        <v>40</v>
      </c>
      <c r="W28" s="24">
        <v>58</v>
      </c>
      <c r="X28" s="24">
        <v>1754</v>
      </c>
      <c r="Y28" s="24">
        <f t="shared" si="2"/>
        <v>9997.25</v>
      </c>
      <c r="Z28" s="24">
        <f t="shared" si="3"/>
        <v>6105.8</v>
      </c>
      <c r="AA28" s="24">
        <f t="shared" si="0"/>
        <v>3891.45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3177.49</v>
      </c>
      <c r="G29" s="24">
        <v>6577.5</v>
      </c>
      <c r="H29" s="24">
        <v>443</v>
      </c>
      <c r="I29" s="24">
        <v>295</v>
      </c>
      <c r="J29" s="24">
        <v>851.49</v>
      </c>
      <c r="K29" s="24">
        <v>756.41</v>
      </c>
      <c r="L29" s="24" t="s">
        <v>45</v>
      </c>
      <c r="M29" s="24">
        <v>2915.86</v>
      </c>
      <c r="N29" s="24">
        <v>282.75</v>
      </c>
      <c r="O29" s="24">
        <v>0</v>
      </c>
      <c r="P29" s="24">
        <v>708.5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8024</v>
      </c>
      <c r="Z29" s="24">
        <f t="shared" si="3"/>
        <v>4846.51</v>
      </c>
      <c r="AA29" s="24">
        <f t="shared" si="0"/>
        <v>3177.49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3499.1</v>
      </c>
      <c r="G30" s="24">
        <v>6577.5</v>
      </c>
      <c r="H30" s="24">
        <v>443</v>
      </c>
      <c r="I30" s="24">
        <v>295</v>
      </c>
      <c r="J30" s="24">
        <v>851.49</v>
      </c>
      <c r="K30" s="24">
        <v>756.41</v>
      </c>
      <c r="L30" s="24">
        <v>2819</v>
      </c>
      <c r="M30" s="24" t="s">
        <v>45</v>
      </c>
      <c r="N30" s="24" t="s">
        <v>45</v>
      </c>
      <c r="O30" s="24">
        <v>0</v>
      </c>
      <c r="P30" s="24">
        <v>708.5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8024</v>
      </c>
      <c r="Z30" s="24">
        <f t="shared" si="3"/>
        <v>4524.8999999999996</v>
      </c>
      <c r="AA30" s="24">
        <f t="shared" si="0"/>
        <v>3499.1000000000004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5746.22</v>
      </c>
      <c r="G31" s="24">
        <v>13813.5</v>
      </c>
      <c r="H31" s="24">
        <v>822</v>
      </c>
      <c r="I31" s="24">
        <v>552</v>
      </c>
      <c r="J31" s="24">
        <v>2573.36</v>
      </c>
      <c r="K31" s="24">
        <v>1588.55</v>
      </c>
      <c r="L31" s="24">
        <v>5250.47</v>
      </c>
      <c r="M31" s="24" t="s">
        <v>45</v>
      </c>
      <c r="N31" s="24">
        <v>137.4</v>
      </c>
      <c r="O31" s="24" t="s">
        <v>45</v>
      </c>
      <c r="P31" s="24">
        <v>708.5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>
        <v>0</v>
      </c>
      <c r="Y31" s="24">
        <f t="shared" si="2"/>
        <v>15896</v>
      </c>
      <c r="Z31" s="24">
        <f t="shared" si="3"/>
        <v>10149.780000000001</v>
      </c>
      <c r="AA31" s="24">
        <f t="shared" si="0"/>
        <v>5746.2199999999993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3661.81</v>
      </c>
      <c r="G32" s="24">
        <v>6098.55</v>
      </c>
      <c r="H32" s="24">
        <v>387.5</v>
      </c>
      <c r="I32" s="24">
        <v>248</v>
      </c>
      <c r="J32" s="24">
        <v>727.29</v>
      </c>
      <c r="K32" s="24">
        <v>701.33</v>
      </c>
      <c r="L32" s="24" t="s">
        <v>45</v>
      </c>
      <c r="M32" s="24">
        <v>1943.92</v>
      </c>
      <c r="N32" s="24">
        <v>76.5</v>
      </c>
      <c r="O32" s="24" t="s">
        <v>45</v>
      </c>
      <c r="P32" s="24">
        <v>708.5</v>
      </c>
      <c r="Q32" s="24"/>
      <c r="R32" s="24" t="s">
        <v>45</v>
      </c>
      <c r="S32" s="24">
        <v>0</v>
      </c>
      <c r="T32" s="24"/>
      <c r="U32" s="24">
        <v>233.7</v>
      </c>
      <c r="V32" s="24">
        <v>40</v>
      </c>
      <c r="W32" s="24">
        <v>58</v>
      </c>
      <c r="X32" s="24">
        <v>0</v>
      </c>
      <c r="Y32" s="24">
        <f t="shared" si="2"/>
        <v>7442.55</v>
      </c>
      <c r="Z32" s="24">
        <f t="shared" si="3"/>
        <v>3780.74</v>
      </c>
      <c r="AA32" s="24">
        <f t="shared" si="0"/>
        <v>3661.8100000000004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5326.1</v>
      </c>
      <c r="G33" s="24">
        <v>6577.5</v>
      </c>
      <c r="H33" s="24">
        <v>443</v>
      </c>
      <c r="I33" s="24">
        <v>295</v>
      </c>
      <c r="J33" s="24">
        <v>851.49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708.5</v>
      </c>
      <c r="Q33" s="24"/>
      <c r="R33" s="24">
        <v>50</v>
      </c>
      <c r="S33" s="24">
        <v>0</v>
      </c>
      <c r="T33" s="24"/>
      <c r="U33" s="24">
        <v>1000</v>
      </c>
      <c r="V33" s="24">
        <v>40</v>
      </c>
      <c r="W33" s="24" t="s">
        <v>45</v>
      </c>
      <c r="X33" s="24">
        <v>0</v>
      </c>
      <c r="Y33" s="24">
        <f t="shared" si="2"/>
        <v>8024</v>
      </c>
      <c r="Z33" s="24">
        <f t="shared" si="3"/>
        <v>2697.9</v>
      </c>
      <c r="AA33" s="24">
        <f t="shared" si="0"/>
        <v>5326.1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6318.1</v>
      </c>
      <c r="G34" s="24">
        <v>6577.5</v>
      </c>
      <c r="H34" s="24">
        <v>443</v>
      </c>
      <c r="I34" s="24">
        <v>295</v>
      </c>
      <c r="J34" s="24">
        <v>851.49</v>
      </c>
      <c r="K34" s="24">
        <v>756.41</v>
      </c>
      <c r="L34" s="24" t="s">
        <v>45</v>
      </c>
      <c r="M34" s="24" t="s">
        <v>45</v>
      </c>
      <c r="N34" s="24" t="s">
        <v>45</v>
      </c>
      <c r="O34" s="24" t="s">
        <v>45</v>
      </c>
      <c r="P34" s="24">
        <v>708.5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>
        <v>0</v>
      </c>
      <c r="Y34" s="24">
        <f t="shared" si="2"/>
        <v>8024</v>
      </c>
      <c r="Z34" s="24">
        <f t="shared" si="3"/>
        <v>1705.9</v>
      </c>
      <c r="AA34" s="24">
        <f t="shared" si="0"/>
        <v>6318.1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869.78</v>
      </c>
      <c r="G35" s="24">
        <v>6577.5</v>
      </c>
      <c r="H35" s="24">
        <v>443</v>
      </c>
      <c r="I35" s="24">
        <v>295</v>
      </c>
      <c r="J35" s="24">
        <v>851.49</v>
      </c>
      <c r="K35" s="24">
        <v>756.41</v>
      </c>
      <c r="L35" s="24" t="s">
        <v>45</v>
      </c>
      <c r="M35" s="24">
        <v>2822.02</v>
      </c>
      <c r="N35" s="24">
        <v>126.3</v>
      </c>
      <c r="O35" s="24" t="s">
        <v>45</v>
      </c>
      <c r="P35" s="24">
        <v>708.5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>
        <v>0</v>
      </c>
      <c r="Y35" s="24">
        <f t="shared" si="2"/>
        <v>8024</v>
      </c>
      <c r="Z35" s="24">
        <f t="shared" si="3"/>
        <v>7154.22</v>
      </c>
      <c r="AA35" s="24">
        <f t="shared" si="0"/>
        <v>869.77999999999975</v>
      </c>
      <c r="AB35" s="25">
        <f t="shared" si="1"/>
        <v>0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2147.5100000000002</v>
      </c>
      <c r="G36" s="24">
        <v>7142.55</v>
      </c>
      <c r="H36" s="24">
        <v>458.5</v>
      </c>
      <c r="I36" s="24">
        <v>330.5</v>
      </c>
      <c r="J36" s="24">
        <v>983.08</v>
      </c>
      <c r="K36" s="24">
        <v>821.39</v>
      </c>
      <c r="L36" s="24">
        <v>1053</v>
      </c>
      <c r="M36" s="24">
        <v>2410.4699999999998</v>
      </c>
      <c r="N36" s="24">
        <v>182</v>
      </c>
      <c r="O36" s="24" t="s">
        <v>45</v>
      </c>
      <c r="P36" s="24">
        <v>708.5</v>
      </c>
      <c r="Q36" s="24"/>
      <c r="R36" s="24" t="s">
        <v>45</v>
      </c>
      <c r="S36" s="24">
        <v>0</v>
      </c>
      <c r="T36" s="24"/>
      <c r="U36" s="24">
        <v>944.6</v>
      </c>
      <c r="V36" s="24">
        <v>40</v>
      </c>
      <c r="W36" s="24">
        <v>58</v>
      </c>
      <c r="X36" s="24">
        <v>0</v>
      </c>
      <c r="Y36" s="24">
        <f t="shared" si="2"/>
        <v>8640.0499999999993</v>
      </c>
      <c r="Z36" s="24">
        <f t="shared" si="3"/>
        <v>6492.5400000000009</v>
      </c>
      <c r="AA36" s="24">
        <f t="shared" si="0"/>
        <v>2147.5099999999984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2966.93</v>
      </c>
      <c r="G37" s="24">
        <v>6098.55</v>
      </c>
      <c r="H37" s="24">
        <v>387.5</v>
      </c>
      <c r="I37" s="24">
        <v>248</v>
      </c>
      <c r="J37" s="24">
        <v>727.29</v>
      </c>
      <c r="K37" s="24">
        <v>701.33</v>
      </c>
      <c r="L37" s="24">
        <v>2949</v>
      </c>
      <c r="M37" s="24" t="s">
        <v>45</v>
      </c>
      <c r="N37" s="24" t="s">
        <v>45</v>
      </c>
      <c r="O37" s="24" t="s">
        <v>45</v>
      </c>
      <c r="P37" s="24">
        <v>708.5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>
        <v>0</v>
      </c>
      <c r="Y37" s="24">
        <f t="shared" si="2"/>
        <v>7442.55</v>
      </c>
      <c r="Z37" s="24">
        <f t="shared" si="3"/>
        <v>4475.62</v>
      </c>
      <c r="AA37" s="24">
        <f t="shared" si="0"/>
        <v>2966.9300000000003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3097.81</v>
      </c>
      <c r="G38" s="24">
        <v>6098.55</v>
      </c>
      <c r="H38" s="24">
        <v>387.5</v>
      </c>
      <c r="I38" s="24">
        <v>248</v>
      </c>
      <c r="J38" s="24">
        <v>727.29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566.79999999999995</v>
      </c>
      <c r="Q38" s="24"/>
      <c r="R38" s="24">
        <v>0</v>
      </c>
      <c r="S38" s="24">
        <v>0</v>
      </c>
      <c r="T38" s="24"/>
      <c r="U38" s="24">
        <v>120.42</v>
      </c>
      <c r="V38" s="24">
        <v>40</v>
      </c>
      <c r="W38" s="24" t="s">
        <v>45</v>
      </c>
      <c r="X38" s="24">
        <v>0</v>
      </c>
      <c r="Y38" s="24">
        <f t="shared" si="2"/>
        <v>7300.85</v>
      </c>
      <c r="Z38" s="24">
        <f t="shared" si="3"/>
        <v>4203.04</v>
      </c>
      <c r="AA38" s="24">
        <f t="shared" si="0"/>
        <v>3097.8100000000004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1865.64</v>
      </c>
      <c r="G39" s="24">
        <v>6802.5</v>
      </c>
      <c r="H39" s="24">
        <v>450.5</v>
      </c>
      <c r="I39" s="24">
        <v>322.5</v>
      </c>
      <c r="J39" s="24">
        <v>1128.44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566.79999999999995</v>
      </c>
      <c r="Q39" s="24"/>
      <c r="R39" s="24">
        <v>400</v>
      </c>
      <c r="S39" s="24">
        <v>0</v>
      </c>
      <c r="T39" s="24"/>
      <c r="U39" s="24">
        <v>1560.5</v>
      </c>
      <c r="V39" s="24">
        <v>40</v>
      </c>
      <c r="W39" s="24" t="s">
        <v>45</v>
      </c>
      <c r="X39" s="24">
        <v>1036.57</v>
      </c>
      <c r="Y39" s="24">
        <f t="shared" si="2"/>
        <v>9178.8700000000008</v>
      </c>
      <c r="Z39" s="24">
        <f t="shared" si="3"/>
        <v>7313.23</v>
      </c>
      <c r="AA39" s="24">
        <f t="shared" si="0"/>
        <v>1865.6400000000012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2686.48</v>
      </c>
      <c r="G40" s="24">
        <v>7142.55</v>
      </c>
      <c r="H40" s="24">
        <v>458.5</v>
      </c>
      <c r="I40" s="24">
        <v>330.5</v>
      </c>
      <c r="J40" s="24">
        <v>983.08</v>
      </c>
      <c r="K40" s="24">
        <v>821.39</v>
      </c>
      <c r="L40" s="24" t="s">
        <v>45</v>
      </c>
      <c r="M40" s="24">
        <v>3253.7</v>
      </c>
      <c r="N40" s="24">
        <v>155.69999999999999</v>
      </c>
      <c r="O40" s="24" t="s">
        <v>45</v>
      </c>
      <c r="P40" s="24">
        <v>566.79999999999995</v>
      </c>
      <c r="Q40" s="24"/>
      <c r="R40" s="24">
        <v>0</v>
      </c>
      <c r="S40" s="24">
        <v>0</v>
      </c>
      <c r="T40" s="24"/>
      <c r="U40" s="24">
        <v>500</v>
      </c>
      <c r="V40" s="24">
        <v>40</v>
      </c>
      <c r="W40" s="24">
        <v>58</v>
      </c>
      <c r="X40" s="24">
        <v>0</v>
      </c>
      <c r="Y40" s="24">
        <f t="shared" si="2"/>
        <v>8498.35</v>
      </c>
      <c r="Z40" s="24">
        <f t="shared" si="3"/>
        <v>5811.87</v>
      </c>
      <c r="AA40" s="24">
        <f t="shared" si="0"/>
        <v>2686.4800000000005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8009.8</v>
      </c>
      <c r="G41" s="24">
        <v>6723.45</v>
      </c>
      <c r="H41" s="24">
        <v>529.5</v>
      </c>
      <c r="I41" s="24">
        <v>324.5</v>
      </c>
      <c r="J41" s="24">
        <v>1338.28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224.11</v>
      </c>
      <c r="P41" s="24">
        <v>566.79999999999995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1792.92</v>
      </c>
      <c r="Y41" s="24">
        <f t="shared" si="2"/>
        <v>10161.279999999999</v>
      </c>
      <c r="Z41" s="24">
        <f t="shared" si="3"/>
        <v>2151.48</v>
      </c>
      <c r="AA41" s="24">
        <f t="shared" si="0"/>
        <v>8009.7999999999993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2595.4</v>
      </c>
      <c r="G42" s="24">
        <v>6577.5</v>
      </c>
      <c r="H42" s="24">
        <v>443</v>
      </c>
      <c r="I42" s="24">
        <v>295</v>
      </c>
      <c r="J42" s="24">
        <v>851.49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566.79999999999995</v>
      </c>
      <c r="Q42" s="24"/>
      <c r="R42" s="24" t="s">
        <v>45</v>
      </c>
      <c r="S42" s="24">
        <v>0</v>
      </c>
      <c r="T42" s="24"/>
      <c r="U42" s="24">
        <v>500</v>
      </c>
      <c r="V42" s="24">
        <v>40</v>
      </c>
      <c r="W42" s="24" t="s">
        <v>45</v>
      </c>
      <c r="X42" s="24">
        <v>0</v>
      </c>
      <c r="Y42" s="24">
        <f t="shared" si="2"/>
        <v>7882.3</v>
      </c>
      <c r="Z42" s="24">
        <f t="shared" si="3"/>
        <v>5286.9</v>
      </c>
      <c r="AA42" s="24">
        <f t="shared" si="0"/>
        <v>2595.4000000000005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5774.23</v>
      </c>
      <c r="G43" s="24">
        <v>6098.55</v>
      </c>
      <c r="H43" s="24">
        <v>387.5</v>
      </c>
      <c r="I43" s="24">
        <v>248</v>
      </c>
      <c r="J43" s="24">
        <v>727.29</v>
      </c>
      <c r="K43" s="24">
        <v>701.33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566.79999999999995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>
        <v>58</v>
      </c>
      <c r="X43" s="24">
        <v>0</v>
      </c>
      <c r="Y43" s="24">
        <f t="shared" si="2"/>
        <v>7300.85</v>
      </c>
      <c r="Z43" s="24">
        <f t="shared" si="3"/>
        <v>1526.62</v>
      </c>
      <c r="AA43" s="24">
        <f t="shared" si="0"/>
        <v>5774.2300000000005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2837.03</v>
      </c>
      <c r="G44" s="24">
        <v>6098.55</v>
      </c>
      <c r="H44" s="24">
        <v>387.5</v>
      </c>
      <c r="I44" s="24">
        <v>248</v>
      </c>
      <c r="J44" s="24">
        <v>727.29</v>
      </c>
      <c r="K44" s="24">
        <v>701.33</v>
      </c>
      <c r="L44" s="24">
        <v>2428</v>
      </c>
      <c r="M44" s="24" t="s">
        <v>45</v>
      </c>
      <c r="N44" s="24" t="s">
        <v>45</v>
      </c>
      <c r="O44" s="24" t="s">
        <v>45</v>
      </c>
      <c r="P44" s="24">
        <v>566.79999999999995</v>
      </c>
      <c r="Q44" s="24"/>
      <c r="R44" s="24" t="s">
        <v>45</v>
      </c>
      <c r="S44" s="24">
        <v>0</v>
      </c>
      <c r="T44" s="24"/>
      <c r="U44" s="24">
        <v>509.2</v>
      </c>
      <c r="V44" s="24">
        <v>40</v>
      </c>
      <c r="W44" s="24">
        <v>58</v>
      </c>
      <c r="X44" s="24">
        <v>0</v>
      </c>
      <c r="Y44" s="24">
        <f t="shared" si="2"/>
        <v>7300.85</v>
      </c>
      <c r="Z44" s="24">
        <f t="shared" si="3"/>
        <v>4463.82</v>
      </c>
      <c r="AA44" s="24">
        <f t="shared" si="0"/>
        <v>2837.0300000000007</v>
      </c>
      <c r="AB44" s="25">
        <f t="shared" si="1"/>
        <v>0</v>
      </c>
    </row>
    <row r="45" spans="1:28" x14ac:dyDescent="0.25">
      <c r="A45" s="29" t="s">
        <v>135</v>
      </c>
      <c r="B45" s="20" t="s">
        <v>47</v>
      </c>
      <c r="C45" s="28" t="s">
        <v>136</v>
      </c>
      <c r="D45" s="23" t="s">
        <v>137</v>
      </c>
      <c r="E45" s="23" t="s">
        <v>54</v>
      </c>
      <c r="F45" s="24">
        <v>4286.74</v>
      </c>
      <c r="G45" s="24">
        <v>6577.5</v>
      </c>
      <c r="H45" s="24">
        <v>443</v>
      </c>
      <c r="I45" s="24">
        <v>295</v>
      </c>
      <c r="J45" s="24">
        <v>874.9</v>
      </c>
      <c r="K45" s="24">
        <v>756.41</v>
      </c>
      <c r="L45" s="24" t="s">
        <v>45</v>
      </c>
      <c r="M45" s="24">
        <v>1957.82</v>
      </c>
      <c r="N45" s="24">
        <v>76.05</v>
      </c>
      <c r="O45" s="24">
        <v>109.62</v>
      </c>
      <c r="P45" s="24">
        <v>566.79999999999995</v>
      </c>
      <c r="Q45" s="24"/>
      <c r="R45" s="24" t="s">
        <v>45</v>
      </c>
      <c r="S45" s="24">
        <v>0</v>
      </c>
      <c r="T45" s="24"/>
      <c r="U45" s="24" t="s">
        <v>45</v>
      </c>
      <c r="V45" s="24">
        <v>40</v>
      </c>
      <c r="W45" s="24" t="s">
        <v>45</v>
      </c>
      <c r="X45" s="24">
        <v>0</v>
      </c>
      <c r="Y45" s="24">
        <f t="shared" si="2"/>
        <v>7991.92</v>
      </c>
      <c r="Z45" s="24">
        <f t="shared" si="3"/>
        <v>3705.1800000000003</v>
      </c>
      <c r="AA45" s="24">
        <f t="shared" si="0"/>
        <v>4286.74</v>
      </c>
      <c r="AB45" s="25">
        <f t="shared" si="1"/>
        <v>0</v>
      </c>
    </row>
    <row r="46" spans="1:28" x14ac:dyDescent="0.25">
      <c r="A46" s="30" t="s">
        <v>138</v>
      </c>
      <c r="B46" s="20" t="s">
        <v>47</v>
      </c>
      <c r="C46" s="28" t="s">
        <v>139</v>
      </c>
      <c r="D46" s="23" t="s">
        <v>49</v>
      </c>
      <c r="E46" s="23" t="s">
        <v>50</v>
      </c>
      <c r="F46" s="24">
        <v>2704.66</v>
      </c>
      <c r="G46" s="24">
        <v>6577.5</v>
      </c>
      <c r="H46" s="24">
        <v>443</v>
      </c>
      <c r="I46" s="24">
        <v>295</v>
      </c>
      <c r="J46" s="24">
        <v>851.49</v>
      </c>
      <c r="K46" s="24">
        <v>756.41</v>
      </c>
      <c r="L46" s="24">
        <v>2819</v>
      </c>
      <c r="M46" s="24" t="s">
        <v>45</v>
      </c>
      <c r="N46" s="24" t="s">
        <v>45</v>
      </c>
      <c r="O46" s="24">
        <v>0</v>
      </c>
      <c r="P46" s="24">
        <v>425.1</v>
      </c>
      <c r="Q46" s="24"/>
      <c r="R46" s="24">
        <v>0</v>
      </c>
      <c r="S46" s="24">
        <v>0</v>
      </c>
      <c r="T46" s="24"/>
      <c r="U46" s="24">
        <v>511.04</v>
      </c>
      <c r="V46" s="24">
        <v>40</v>
      </c>
      <c r="W46" s="24">
        <v>58</v>
      </c>
      <c r="X46" s="24">
        <v>0</v>
      </c>
      <c r="Y46" s="24">
        <f t="shared" si="2"/>
        <v>7740.6</v>
      </c>
      <c r="Z46" s="24">
        <f t="shared" si="3"/>
        <v>5035.9399999999996</v>
      </c>
      <c r="AA46" s="24">
        <f t="shared" si="0"/>
        <v>2704.6600000000008</v>
      </c>
      <c r="AB46" s="25">
        <f t="shared" si="1"/>
        <v>0</v>
      </c>
    </row>
    <row r="47" spans="1:28" x14ac:dyDescent="0.25">
      <c r="A47" s="31" t="s">
        <v>140</v>
      </c>
      <c r="B47" s="20" t="s">
        <v>47</v>
      </c>
      <c r="C47" s="23" t="s">
        <v>141</v>
      </c>
      <c r="D47" s="23" t="s">
        <v>137</v>
      </c>
      <c r="E47" s="23" t="s">
        <v>54</v>
      </c>
      <c r="F47" s="24">
        <v>1687.01</v>
      </c>
      <c r="G47" s="24">
        <v>6577.5</v>
      </c>
      <c r="H47" s="24">
        <v>443</v>
      </c>
      <c r="I47" s="24">
        <v>295</v>
      </c>
      <c r="J47" s="24">
        <v>851.49</v>
      </c>
      <c r="K47" s="24">
        <v>756.41</v>
      </c>
      <c r="L47" s="24">
        <v>3288</v>
      </c>
      <c r="M47" s="24" t="s">
        <v>45</v>
      </c>
      <c r="N47" s="24" t="s">
        <v>45</v>
      </c>
      <c r="O47" s="24">
        <v>0</v>
      </c>
      <c r="P47" s="24">
        <v>425.1</v>
      </c>
      <c r="Q47" s="24">
        <v>0</v>
      </c>
      <c r="R47" s="24" t="s">
        <v>45</v>
      </c>
      <c r="S47" s="24">
        <v>0</v>
      </c>
      <c r="T47" s="24"/>
      <c r="U47" s="24">
        <v>1117.69</v>
      </c>
      <c r="V47" s="24">
        <v>40</v>
      </c>
      <c r="W47" s="24">
        <v>0</v>
      </c>
      <c r="X47" s="24">
        <v>0</v>
      </c>
      <c r="Y47" s="24">
        <f t="shared" si="2"/>
        <v>7740.6</v>
      </c>
      <c r="Z47" s="24">
        <f t="shared" si="3"/>
        <v>6053.59</v>
      </c>
      <c r="AA47" s="24">
        <f t="shared" si="0"/>
        <v>1687.0100000000002</v>
      </c>
      <c r="AB47" s="25">
        <f>+AA47-F47+Q47</f>
        <v>2.2737367544323206E-13</v>
      </c>
    </row>
    <row r="48" spans="1:28" x14ac:dyDescent="0.25">
      <c r="A48" s="31" t="s">
        <v>142</v>
      </c>
      <c r="B48" s="20" t="s">
        <v>47</v>
      </c>
      <c r="C48" s="23" t="s">
        <v>143</v>
      </c>
      <c r="D48" s="23" t="s">
        <v>49</v>
      </c>
      <c r="E48" s="23" t="s">
        <v>50</v>
      </c>
      <c r="F48" s="24">
        <v>6092.7</v>
      </c>
      <c r="G48" s="24">
        <v>6577.5</v>
      </c>
      <c r="H48" s="24">
        <v>443</v>
      </c>
      <c r="I48" s="24">
        <v>295</v>
      </c>
      <c r="J48" s="24">
        <v>851.49</v>
      </c>
      <c r="K48" s="24">
        <v>756.41</v>
      </c>
      <c r="L48" s="24" t="s">
        <v>45</v>
      </c>
      <c r="M48" s="24" t="s">
        <v>45</v>
      </c>
      <c r="N48" s="24" t="s">
        <v>45</v>
      </c>
      <c r="O48" s="24">
        <v>0</v>
      </c>
      <c r="P48" s="24">
        <v>425.1</v>
      </c>
      <c r="Q48" s="24">
        <v>0</v>
      </c>
      <c r="R48" s="24">
        <v>0</v>
      </c>
      <c r="S48" s="24">
        <v>0</v>
      </c>
      <c r="T48" s="24"/>
      <c r="U48" s="24" t="s">
        <v>45</v>
      </c>
      <c r="V48" s="24">
        <v>40</v>
      </c>
      <c r="W48" s="24" t="s">
        <v>45</v>
      </c>
      <c r="X48" s="24">
        <v>0</v>
      </c>
      <c r="Y48" s="24">
        <f>SUM(G48+H48+I48+O48+P48+Q48++X48)</f>
        <v>7740.6</v>
      </c>
      <c r="Z48" s="24">
        <f t="shared" si="3"/>
        <v>1647.9</v>
      </c>
      <c r="AA48" s="24">
        <f t="shared" si="0"/>
        <v>6092.7000000000007</v>
      </c>
      <c r="AB48" s="25">
        <f t="shared" si="1"/>
        <v>0</v>
      </c>
    </row>
    <row r="49" spans="1:28" x14ac:dyDescent="0.25">
      <c r="A49" s="31" t="s">
        <v>144</v>
      </c>
      <c r="B49" s="20" t="s">
        <v>47</v>
      </c>
      <c r="C49" s="23" t="s">
        <v>145</v>
      </c>
      <c r="D49" s="23" t="s">
        <v>146</v>
      </c>
      <c r="E49" s="23" t="s">
        <v>50</v>
      </c>
      <c r="F49" s="24">
        <v>3804.59</v>
      </c>
      <c r="G49" s="24">
        <v>13813.5</v>
      </c>
      <c r="H49" s="24">
        <v>822</v>
      </c>
      <c r="I49" s="24">
        <v>552</v>
      </c>
      <c r="J49" s="24">
        <v>2573.36</v>
      </c>
      <c r="K49" s="24">
        <v>1588.55</v>
      </c>
      <c r="L49" s="24">
        <v>5921</v>
      </c>
      <c r="M49" s="24" t="s">
        <v>45</v>
      </c>
      <c r="N49" s="24" t="s">
        <v>45</v>
      </c>
      <c r="O49" s="24">
        <v>0</v>
      </c>
      <c r="P49" s="24" t="s">
        <v>45</v>
      </c>
      <c r="Q49" s="24">
        <v>0</v>
      </c>
      <c r="R49" s="24">
        <v>800</v>
      </c>
      <c r="S49" s="24">
        <v>0</v>
      </c>
      <c r="T49" s="24"/>
      <c r="U49" s="24">
        <v>500</v>
      </c>
      <c r="V49" s="24" t="s">
        <v>45</v>
      </c>
      <c r="W49" s="24" t="s">
        <v>45</v>
      </c>
      <c r="X49" s="24">
        <v>0</v>
      </c>
      <c r="Y49" s="24">
        <f t="shared" si="2"/>
        <v>15187.5</v>
      </c>
      <c r="Z49" s="24">
        <f t="shared" si="3"/>
        <v>11382.91</v>
      </c>
      <c r="AA49" s="24">
        <f t="shared" si="0"/>
        <v>3804.59</v>
      </c>
      <c r="AB49" s="25">
        <f t="shared" si="1"/>
        <v>0</v>
      </c>
    </row>
    <row r="50" spans="1:28" ht="22.5" x14ac:dyDescent="0.25">
      <c r="A50" s="31" t="s">
        <v>147</v>
      </c>
      <c r="B50" s="20" t="s">
        <v>47</v>
      </c>
      <c r="C50" s="23" t="s">
        <v>148</v>
      </c>
      <c r="D50" s="32" t="s">
        <v>149</v>
      </c>
      <c r="E50" s="23" t="s">
        <v>50</v>
      </c>
      <c r="F50" s="24">
        <v>2354.5700000000002</v>
      </c>
      <c r="G50" s="24">
        <v>7712.4</v>
      </c>
      <c r="H50" s="24">
        <v>583.5</v>
      </c>
      <c r="I50" s="24">
        <v>357.5</v>
      </c>
      <c r="J50" s="24">
        <v>1137.27</v>
      </c>
      <c r="K50" s="24">
        <v>886.93</v>
      </c>
      <c r="L50" s="24">
        <v>3306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0</v>
      </c>
      <c r="S50" s="24">
        <v>0</v>
      </c>
      <c r="T50" s="24"/>
      <c r="U50" s="24">
        <v>968.63</v>
      </c>
      <c r="V50" s="24" t="s">
        <v>45</v>
      </c>
      <c r="W50" s="24" t="s">
        <v>45</v>
      </c>
      <c r="X50" s="24">
        <v>0</v>
      </c>
      <c r="Y50" s="24">
        <f t="shared" si="2"/>
        <v>8653.4</v>
      </c>
      <c r="Z50" s="24">
        <f t="shared" si="3"/>
        <v>6298.83</v>
      </c>
      <c r="AA50" s="24">
        <f t="shared" si="0"/>
        <v>2354.5699999999997</v>
      </c>
      <c r="AB50" s="25">
        <f t="shared" si="1"/>
        <v>0</v>
      </c>
    </row>
    <row r="51" spans="1:28" x14ac:dyDescent="0.25">
      <c r="A51" s="33" t="s">
        <v>150</v>
      </c>
      <c r="B51" s="20" t="s">
        <v>47</v>
      </c>
      <c r="C51" s="23" t="s">
        <v>151</v>
      </c>
      <c r="D51" s="23" t="s">
        <v>57</v>
      </c>
      <c r="E51" s="23" t="s">
        <v>50</v>
      </c>
      <c r="F51" s="24">
        <v>5190.53</v>
      </c>
      <c r="G51" s="24">
        <v>6098.55</v>
      </c>
      <c r="H51" s="24">
        <v>387.5</v>
      </c>
      <c r="I51" s="24">
        <v>248</v>
      </c>
      <c r="J51" s="24">
        <v>727.29</v>
      </c>
      <c r="K51" s="24">
        <v>701.33</v>
      </c>
      <c r="L51" s="24" t="s">
        <v>45</v>
      </c>
      <c r="M51" s="24" t="s">
        <v>45</v>
      </c>
      <c r="N51" s="24" t="s">
        <v>45</v>
      </c>
      <c r="O51" s="24">
        <v>0</v>
      </c>
      <c r="P51" s="24">
        <v>425.1</v>
      </c>
      <c r="Q51" s="24"/>
      <c r="R51" s="24">
        <v>0</v>
      </c>
      <c r="S51" s="24">
        <v>0</v>
      </c>
      <c r="T51" s="24"/>
      <c r="U51" s="24">
        <v>500</v>
      </c>
      <c r="V51" s="24">
        <v>40</v>
      </c>
      <c r="W51" s="24" t="s">
        <v>45</v>
      </c>
      <c r="X51" s="24" t="s">
        <v>45</v>
      </c>
      <c r="Y51" s="24">
        <f t="shared" si="2"/>
        <v>7159.1500000000005</v>
      </c>
      <c r="Z51" s="24">
        <f t="shared" si="3"/>
        <v>1968.62</v>
      </c>
      <c r="AA51" s="24">
        <f t="shared" si="0"/>
        <v>5190.5300000000007</v>
      </c>
      <c r="AB51" s="25">
        <f t="shared" si="1"/>
        <v>0</v>
      </c>
    </row>
    <row r="52" spans="1:28" ht="15.75" thickBot="1" x14ac:dyDescent="0.3">
      <c r="A52" s="34" t="s">
        <v>152</v>
      </c>
      <c r="B52" s="20" t="s">
        <v>41</v>
      </c>
      <c r="C52" s="23" t="s">
        <v>153</v>
      </c>
      <c r="D52" s="23" t="s">
        <v>154</v>
      </c>
      <c r="E52" s="23" t="s">
        <v>155</v>
      </c>
      <c r="F52" s="24">
        <v>5592.7</v>
      </c>
      <c r="G52" s="24">
        <v>6577.5</v>
      </c>
      <c r="H52" s="24">
        <v>443</v>
      </c>
      <c r="I52" s="24">
        <v>295</v>
      </c>
      <c r="J52" s="24">
        <v>851.49</v>
      </c>
      <c r="K52" s="24">
        <v>756.41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425.1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>SUM(G52+H52+I52+O52+P52+X52)</f>
        <v>7740.6</v>
      </c>
      <c r="Z52" s="24">
        <f t="shared" si="3"/>
        <v>2147.9</v>
      </c>
      <c r="AA52" s="24">
        <f>+Y52-Z52</f>
        <v>5592.7000000000007</v>
      </c>
      <c r="AB52" s="25">
        <f>+AA52-F52</f>
        <v>0</v>
      </c>
    </row>
    <row r="53" spans="1:28" ht="15.75" thickBot="1" x14ac:dyDescent="0.3">
      <c r="A53" s="34" t="s">
        <v>156</v>
      </c>
      <c r="B53" s="20" t="s">
        <v>47</v>
      </c>
      <c r="C53" s="23" t="s">
        <v>157</v>
      </c>
      <c r="D53" s="23" t="s">
        <v>158</v>
      </c>
      <c r="E53" s="23" t="s">
        <v>50</v>
      </c>
      <c r="F53" s="24">
        <v>905.47</v>
      </c>
      <c r="G53" s="24">
        <v>6098.55</v>
      </c>
      <c r="H53" s="24">
        <v>387.5</v>
      </c>
      <c r="I53" s="24">
        <v>248</v>
      </c>
      <c r="J53" s="24">
        <v>727.29</v>
      </c>
      <c r="K53" s="24">
        <v>701.33</v>
      </c>
      <c r="L53" s="24">
        <v>2614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1687.96</v>
      </c>
      <c r="V53" s="24">
        <v>40</v>
      </c>
      <c r="W53" s="24">
        <v>58</v>
      </c>
      <c r="X53" s="24" t="s">
        <v>45</v>
      </c>
      <c r="Y53" s="24">
        <f>SUM(G53+H53+I53+O53+P53+X53)</f>
        <v>6734.05</v>
      </c>
      <c r="Z53" s="24">
        <f t="shared" si="3"/>
        <v>5828.58</v>
      </c>
      <c r="AA53" s="24">
        <f>+Y53-Z53</f>
        <v>905.47000000000025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3107.43</v>
      </c>
      <c r="G54" s="24">
        <v>6098.55</v>
      </c>
      <c r="H54" s="24">
        <v>387.5</v>
      </c>
      <c r="I54" s="24">
        <v>248</v>
      </c>
      <c r="J54" s="24">
        <v>727.29</v>
      </c>
      <c r="K54" s="24">
        <v>701.33</v>
      </c>
      <c r="L54" s="24">
        <v>2000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100</v>
      </c>
      <c r="V54" s="24">
        <v>40</v>
      </c>
      <c r="W54" s="24">
        <v>58</v>
      </c>
      <c r="X54" s="24" t="s">
        <v>45</v>
      </c>
      <c r="Y54" s="24">
        <f t="shared" ref="Y54:Y57" si="4">SUM(G54+H54+I54+O54+P54+X54)</f>
        <v>6734.05</v>
      </c>
      <c r="Z54" s="24">
        <f t="shared" si="3"/>
        <v>3626.62</v>
      </c>
      <c r="AA54" s="24">
        <f t="shared" ref="AA54:AA57" si="5">+Y54-Z54</f>
        <v>3107.4300000000003</v>
      </c>
      <c r="AB54" s="25">
        <f t="shared" ref="AB54:AB57" si="6">+AA54-F54</f>
        <v>0</v>
      </c>
    </row>
    <row r="55" spans="1:28" ht="15.75" thickBot="1" x14ac:dyDescent="0.3">
      <c r="A55" s="34" t="s">
        <v>161</v>
      </c>
      <c r="B55" s="20" t="s">
        <v>47</v>
      </c>
      <c r="C55" s="35" t="s">
        <v>162</v>
      </c>
      <c r="D55" s="23" t="s">
        <v>158</v>
      </c>
      <c r="E55" s="23" t="s">
        <v>50</v>
      </c>
      <c r="F55" s="24">
        <v>3980.43</v>
      </c>
      <c r="G55" s="24">
        <v>6098.55</v>
      </c>
      <c r="H55" s="24">
        <v>387.5</v>
      </c>
      <c r="I55" s="24">
        <v>248</v>
      </c>
      <c r="J55" s="24">
        <v>727.29</v>
      </c>
      <c r="K55" s="24">
        <v>701.33</v>
      </c>
      <c r="L55" s="24">
        <v>1227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 t="s">
        <v>45</v>
      </c>
      <c r="V55" s="24">
        <v>40</v>
      </c>
      <c r="W55" s="24">
        <v>58</v>
      </c>
      <c r="X55" s="24" t="s">
        <v>45</v>
      </c>
      <c r="Y55" s="24">
        <f t="shared" si="4"/>
        <v>6734.05</v>
      </c>
      <c r="Z55" s="24">
        <f t="shared" si="3"/>
        <v>2753.62</v>
      </c>
      <c r="AA55" s="24">
        <f t="shared" si="5"/>
        <v>3980.4300000000003</v>
      </c>
      <c r="AB55" s="25">
        <f t="shared" si="6"/>
        <v>0</v>
      </c>
    </row>
    <row r="56" spans="1:28" ht="15.75" thickBot="1" x14ac:dyDescent="0.3">
      <c r="A56" s="34" t="s">
        <v>163</v>
      </c>
      <c r="B56" s="20" t="s">
        <v>47</v>
      </c>
      <c r="C56" s="35" t="s">
        <v>164</v>
      </c>
      <c r="D56" s="23" t="s">
        <v>57</v>
      </c>
      <c r="E56" s="23" t="s">
        <v>50</v>
      </c>
      <c r="F56" s="24">
        <v>5107.43</v>
      </c>
      <c r="G56" s="24">
        <v>6098.55</v>
      </c>
      <c r="H56" s="24">
        <v>387.5</v>
      </c>
      <c r="I56" s="24">
        <v>248</v>
      </c>
      <c r="J56" s="24">
        <v>727.29</v>
      </c>
      <c r="K56" s="24">
        <v>701.33</v>
      </c>
      <c r="L56" s="24" t="s">
        <v>45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100</v>
      </c>
      <c r="V56" s="24">
        <v>40</v>
      </c>
      <c r="W56" s="24">
        <v>58</v>
      </c>
      <c r="X56" s="24">
        <v>0</v>
      </c>
      <c r="Y56" s="24">
        <f t="shared" si="4"/>
        <v>6734.05</v>
      </c>
      <c r="Z56" s="24">
        <f t="shared" si="3"/>
        <v>1626.62</v>
      </c>
      <c r="AA56" s="24">
        <f t="shared" si="5"/>
        <v>5107.43</v>
      </c>
      <c r="AB56" s="25">
        <f t="shared" si="6"/>
        <v>0</v>
      </c>
    </row>
    <row r="57" spans="1:28" ht="15.75" thickBot="1" x14ac:dyDescent="0.3">
      <c r="A57" s="34" t="s">
        <v>165</v>
      </c>
      <c r="B57" s="9" t="s">
        <v>47</v>
      </c>
      <c r="C57" s="35" t="s">
        <v>166</v>
      </c>
      <c r="D57" s="23" t="s">
        <v>167</v>
      </c>
      <c r="E57" s="23" t="s">
        <v>168</v>
      </c>
      <c r="F57" s="24">
        <v>18967.95</v>
      </c>
      <c r="G57" s="24">
        <v>26289.9</v>
      </c>
      <c r="H57" s="24">
        <v>1028.5</v>
      </c>
      <c r="I57" s="24">
        <v>728</v>
      </c>
      <c r="J57" s="24">
        <v>6055.1</v>
      </c>
      <c r="K57" s="24">
        <v>3023.35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0</v>
      </c>
      <c r="V57" s="24">
        <v>0</v>
      </c>
      <c r="W57" s="24">
        <v>0</v>
      </c>
      <c r="X57" s="24" t="s">
        <v>45</v>
      </c>
      <c r="Y57" s="24">
        <f t="shared" si="4"/>
        <v>28046.400000000001</v>
      </c>
      <c r="Z57" s="24">
        <f t="shared" si="3"/>
        <v>9078.4500000000007</v>
      </c>
      <c r="AA57" s="24">
        <f t="shared" si="5"/>
        <v>18967.95</v>
      </c>
      <c r="AB57" s="25">
        <f t="shared" si="6"/>
        <v>0</v>
      </c>
    </row>
    <row r="58" spans="1:28" x14ac:dyDescent="0.25">
      <c r="R58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2021-06-08T17:21:17Z</dcterms:created>
  <dcterms:modified xsi:type="dcterms:W3CDTF">2021-06-08T17:21:48Z</dcterms:modified>
</cp:coreProperties>
</file>