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 T" sheetId="4" r:id="rId4"/>
  </sheets>
  <definedNames/>
  <calcPr fullCalcOnLoad="1"/>
</workbook>
</file>

<file path=xl/sharedStrings.xml><?xml version="1.0" encoding="utf-8"?>
<sst xmlns="http://schemas.openxmlformats.org/spreadsheetml/2006/main" count="5401" uniqueCount="1479">
  <si>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</si>
  <si>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</si>
  <si>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</si>
  <si>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</si>
  <si>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</si>
  <si>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</si>
  <si>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</si>
  <si>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</si>
  <si>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</si>
  <si>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</si>
  <si>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</si>
  <si>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</si>
  <si>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</si>
  <si>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</si>
  <si>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</si>
  <si>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</si>
  <si>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</si>
  <si>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</si>
  <si>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</si>
  <si>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</si>
  <si>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</si>
  <si>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</si>
  <si>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</si>
  <si>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</si>
  <si>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</si>
  <si>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</si>
  <si>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</si>
  <si>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</si>
  <si>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</si>
  <si>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</si>
  <si>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</si>
  <si>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</si>
  <si>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</si>
  <si>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</si>
  <si>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</si>
  <si>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</si>
  <si>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</si>
  <si>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</si>
  <si>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</si>
  <si>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</si>
  <si>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</si>
  <si>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</si>
  <si>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</si>
  <si>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</si>
  <si>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</si>
  <si>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</si>
  <si>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</si>
  <si>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</si>
  <si>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</si>
  <si>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</si>
  <si>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</si>
  <si>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</si>
  <si>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</si>
  <si>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</si>
  <si>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</si>
  <si>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Gorgonio Reyes Ermilio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</si>
  <si>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</si>
  <si>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</si>
  <si>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</si>
  <si>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</si>
  <si>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</si>
  <si>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</si>
  <si>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</si>
  <si>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</si>
  <si>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</si>
  <si>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</si>
  <si>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</si>
  <si>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</si>
  <si>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</si>
  <si>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</si>
  <si>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</si>
  <si>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</si>
  <si>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</si>
  <si>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Intendente Ecolog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</si>
  <si>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</si>
  <si>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</si>
  <si>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</si>
  <si>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</si>
  <si>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</si>
  <si>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</si>
  <si>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</si>
  <si>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</si>
  <si>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</si>
  <si>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</si>
  <si>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</si>
  <si>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</si>
  <si>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</si>
  <si>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</si>
  <si>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</si>
  <si>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</si>
  <si>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</si>
  <si>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</si>
  <si>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</si>
  <si>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</si>
  <si>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</si>
  <si>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</si>
  <si>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</si>
  <si>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</si>
  <si>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</si>
  <si>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</si>
  <si>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</si>
  <si>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</si>
  <si>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</si>
  <si>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</si>
  <si>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</si>
  <si>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</si>
  <si>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</si>
  <si>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</si>
  <si>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</si>
  <si>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</si>
  <si>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</si>
  <si>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</si>
  <si>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</si>
  <si>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</si>
  <si>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</si>
  <si>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</si>
  <si>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</si>
  <si>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</si>
  <si>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</si>
  <si>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</si>
  <si>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</si>
  <si>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</si>
  <si>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</si>
  <si>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</si>
  <si>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</si>
  <si>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</si>
  <si>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</si>
  <si>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</si>
  <si>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</si>
  <si>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</si>
  <si>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</si>
  <si>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</si>
  <si>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</si>
  <si>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</si>
  <si>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</si>
  <si>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</si>
  <si>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</si>
  <si>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</si>
  <si>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</si>
  <si>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</si>
  <si>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</si>
  <si>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</si>
  <si>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</si>
  <si>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</si>
  <si>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</si>
  <si>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</si>
  <si>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</si>
  <si>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</si>
  <si>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</si>
  <si>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</si>
  <si>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</si>
  <si>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</si>
  <si>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</si>
  <si>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</si>
  <si>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</si>
  <si>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</si>
  <si>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</si>
  <si>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</si>
  <si>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</si>
  <si>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</si>
  <si>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</si>
  <si>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</si>
  <si>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</si>
  <si>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</si>
  <si>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</si>
  <si>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</si>
  <si>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</si>
  <si>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</si>
  <si>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</si>
  <si>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</si>
  <si>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</si>
  <si>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</si>
  <si>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</si>
  <si>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</si>
  <si>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</si>
  <si>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</si>
  <si>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</si>
  <si>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</si>
  <si>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</si>
  <si>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</si>
  <si>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</si>
  <si>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</si>
  <si>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</si>
  <si>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</si>
  <si>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</si>
  <si>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</si>
  <si>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</si>
  <si>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</si>
  <si>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</si>
  <si>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</si>
  <si>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</si>
  <si>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</si>
  <si>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</si>
  <si>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</si>
  <si>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</si>
  <si>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</si>
  <si>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</si>
  <si>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</si>
  <si>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</si>
  <si>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</si>
  <si>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</si>
  <si>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</si>
  <si>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</si>
  <si>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</si>
  <si>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</si>
  <si>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</si>
  <si>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</si>
  <si>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</si>
  <si>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</si>
  <si>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</si>
  <si>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</si>
  <si>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</si>
  <si>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</si>
  <si>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</si>
  <si>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</si>
  <si>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</si>
  <si>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</si>
  <si>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</si>
  <si>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</si>
  <si>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</si>
  <si>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</si>
  <si>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</si>
  <si>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</si>
  <si>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</si>
  <si>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</si>
  <si>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</si>
  <si>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</si>
  <si>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</si>
  <si>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</si>
  <si>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</si>
  <si>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</si>
  <si>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</si>
  <si>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</si>
  <si>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</si>
  <si>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</si>
  <si>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</si>
  <si>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</si>
  <si>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</si>
  <si>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</si>
  <si>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</si>
  <si>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</si>
  <si>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</si>
  <si>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</si>
  <si>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</si>
  <si>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</si>
  <si>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</si>
  <si>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</si>
  <si>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</si>
  <si>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</si>
  <si>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</si>
  <si>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</si>
  <si>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</si>
  <si>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</si>
  <si>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</si>
  <si>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</si>
  <si>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</si>
  <si>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</si>
  <si>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</si>
  <si>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</si>
  <si>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</si>
  <si>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</si>
  <si>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</si>
  <si>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</si>
  <si>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</si>
  <si>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</si>
  <si>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</si>
  <si>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</si>
  <si>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</si>
  <si>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</si>
  <si>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</si>
  <si>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</si>
  <si>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</si>
  <si>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</si>
  <si>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</si>
  <si>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</si>
  <si>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</si>
  <si>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</si>
  <si>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</si>
  <si>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</si>
  <si>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</si>
  <si>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</si>
  <si>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</si>
  <si>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</si>
  <si>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</si>
  <si>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</si>
  <si>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</si>
  <si>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</si>
  <si>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</si>
  <si>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</si>
  <si>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</si>
  <si>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</si>
  <si>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</si>
  <si>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</si>
  <si>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</si>
  <si>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</si>
  <si>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</si>
  <si>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</si>
  <si>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</si>
  <si>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</si>
  <si>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</si>
  <si>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</si>
  <si>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</si>
  <si>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</si>
  <si>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</si>
  <si>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</si>
  <si>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</si>
  <si>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</si>
  <si>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</si>
  <si>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</si>
  <si>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</si>
  <si>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</si>
  <si>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</si>
  <si>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</si>
  <si>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</si>
  <si>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</si>
  <si>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</si>
  <si>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</si>
  <si>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</si>
  <si>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</si>
  <si>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</si>
  <si>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</si>
  <si>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</si>
  <si>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</si>
  <si>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</si>
  <si>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</si>
  <si>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</si>
  <si>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</si>
  <si>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</si>
  <si>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</si>
  <si>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Diaz Negrete Monica Patricia</t>
  </si>
  <si>
    <t>Rodriguez Mendoza Luis Eduardo</t>
  </si>
  <si>
    <t>Robles Esteves Martin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</si>
  <si>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</si>
  <si>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</si>
  <si>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</si>
  <si>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</si>
  <si>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</si>
  <si>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</si>
  <si>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</si>
  <si>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</si>
  <si>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</si>
  <si>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</si>
  <si>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</si>
  <si>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</si>
  <si>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</si>
  <si>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</si>
  <si>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</si>
  <si>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</si>
  <si>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</si>
  <si>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</si>
  <si>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</si>
  <si>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</si>
  <si>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</si>
  <si>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</si>
  <si>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</si>
  <si>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</si>
  <si>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</si>
  <si>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</si>
  <si>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</si>
  <si>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</si>
  <si>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</si>
  <si>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</si>
  <si>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</si>
  <si>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</si>
  <si>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</si>
  <si>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</si>
  <si>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</si>
  <si>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</si>
  <si>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</si>
  <si>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</si>
  <si>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</si>
  <si>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</si>
  <si>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</si>
  <si>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</si>
  <si>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</si>
  <si>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</si>
  <si>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</si>
  <si>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</si>
  <si>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</si>
  <si>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</si>
  <si>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</si>
  <si>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</si>
  <si>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</si>
  <si>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</si>
  <si>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</si>
  <si>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</si>
  <si>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</si>
  <si>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</si>
  <si>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</si>
  <si>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</si>
  <si>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</si>
  <si>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</si>
  <si>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</si>
  <si>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</si>
  <si>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</si>
  <si>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</si>
  <si>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</si>
  <si>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</si>
  <si>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</si>
  <si>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</si>
  <si>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</si>
  <si>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</si>
  <si>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</si>
  <si>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</si>
  <si>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</si>
  <si>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</si>
  <si>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</si>
  <si>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</si>
  <si>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</si>
  <si>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</si>
  <si>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</si>
  <si>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</si>
  <si>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</si>
  <si>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</si>
  <si>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</si>
  <si>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</si>
  <si>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</si>
  <si>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</si>
  <si>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</si>
  <si>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</si>
  <si>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</si>
  <si>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</si>
  <si>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</si>
  <si>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</si>
  <si>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</si>
  <si>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</si>
  <si>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</si>
  <si>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</si>
  <si>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</si>
  <si>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</si>
  <si>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</si>
  <si>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Coordinador Agencias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</si>
  <si>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</si>
  <si>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</si>
  <si>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</si>
  <si>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</si>
  <si>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</si>
  <si>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</si>
  <si>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</si>
  <si>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</si>
  <si>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</si>
  <si>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</si>
  <si>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</si>
  <si>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</si>
  <si>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</si>
  <si>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</si>
  <si>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</si>
  <si>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</si>
  <si>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</si>
  <si>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</si>
  <si>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</si>
  <si>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</si>
  <si>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</si>
  <si>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</si>
  <si>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</si>
  <si>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</si>
  <si>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</si>
  <si>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COMPENSACION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</si>
  <si>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</si>
  <si>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</si>
  <si>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</si>
  <si>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</si>
  <si>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</si>
  <si>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</si>
  <si>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</si>
  <si>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</si>
  <si>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</si>
  <si>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</si>
  <si>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</si>
  <si>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</si>
  <si>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</si>
  <si>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</si>
  <si>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</si>
  <si>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</si>
  <si>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</si>
  <si>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</si>
  <si>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ROEM-711119</t>
  </si>
  <si>
    <t>TAME-8701088D3</t>
  </si>
  <si>
    <t>GUDH-591114</t>
  </si>
  <si>
    <t>Cervantes Caballero Pedro</t>
  </si>
  <si>
    <t>CECP-400602</t>
  </si>
  <si>
    <t>VACE-540817</t>
  </si>
  <si>
    <t>GORE-410113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</si>
  <si>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</si>
  <si>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</si>
  <si>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</si>
  <si>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</si>
  <si>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</si>
  <si>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</si>
  <si>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</si>
  <si>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</si>
  <si>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</si>
  <si>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</si>
  <si>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</si>
  <si>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</si>
  <si>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</si>
  <si>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</si>
  <si>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</si>
  <si>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</si>
  <si>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</si>
  <si>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DIA FESTIVO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</si>
  <si>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</si>
  <si>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</si>
  <si>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</si>
  <si>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</si>
  <si>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</si>
  <si>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</si>
  <si>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</si>
  <si>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</si>
  <si>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</si>
  <si>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</si>
  <si>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</si>
  <si>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</si>
  <si>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</si>
  <si>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</si>
  <si>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</si>
  <si>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</si>
  <si>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</si>
  <si>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</si>
  <si>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</si>
  <si>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</si>
  <si>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</si>
  <si>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</si>
  <si>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</si>
  <si>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</si>
  <si>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</si>
  <si>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</si>
  <si>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</si>
  <si>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</si>
  <si>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</si>
  <si>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</si>
  <si>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</si>
  <si>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</si>
  <si>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</si>
  <si>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</si>
  <si>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</si>
  <si>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</si>
  <si>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</si>
  <si>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</si>
  <si>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</si>
  <si>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</si>
  <si>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</si>
  <si>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</si>
  <si>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</si>
  <si>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</si>
  <si>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</si>
  <si>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</si>
  <si>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</si>
  <si>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</si>
  <si>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</si>
  <si>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</si>
  <si>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</si>
  <si>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</si>
  <si>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</si>
  <si>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</si>
  <si>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</si>
  <si>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</si>
  <si>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</si>
  <si>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</si>
  <si>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</si>
  <si>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</si>
  <si>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</si>
  <si>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Moreno Martinez Mario</t>
  </si>
  <si>
    <t>MOMM850908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</si>
  <si>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</si>
  <si>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</si>
  <si>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</si>
  <si>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</si>
  <si>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</si>
  <si>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</si>
  <si>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Villegas Zamora Martin</t>
  </si>
  <si>
    <t>VIZM-860521</t>
  </si>
  <si>
    <t>018</t>
  </si>
  <si>
    <t>Torres A la Torre J Refugio</t>
  </si>
  <si>
    <t>TOAJ-400801</t>
  </si>
  <si>
    <t>TOSP690427</t>
  </si>
  <si>
    <t>Bautista Quintero Jose Angel</t>
  </si>
  <si>
    <t>BAQA-750703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</si>
  <si>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</si>
  <si>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</si>
  <si>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</si>
  <si>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</si>
  <si>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</si>
  <si>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</si>
  <si>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</si>
  <si>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</si>
  <si>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</si>
  <si>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</si>
  <si>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</si>
  <si>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CREDITO QUINCE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</si>
  <si>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</si>
  <si>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</si>
  <si>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</si>
  <si>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</si>
  <si>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</si>
  <si>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</si>
  <si>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</si>
  <si>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</si>
  <si>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</si>
  <si>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</si>
  <si>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</si>
  <si>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</si>
  <si>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</si>
  <si>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</si>
  <si>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</si>
  <si>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</si>
  <si>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</si>
  <si>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</si>
  <si>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Carrillo Dorado Miguel Angel</t>
  </si>
  <si>
    <t>CADM870106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</si>
  <si>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</si>
  <si>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</si>
  <si>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</si>
  <si>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</si>
  <si>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</si>
  <si>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</si>
  <si>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</si>
  <si>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</si>
  <si>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</si>
  <si>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</si>
  <si>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</si>
  <si>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</si>
  <si>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</si>
  <si>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</si>
  <si>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</si>
  <si>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</si>
  <si>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</si>
  <si>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</si>
  <si>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</si>
  <si>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</si>
  <si>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</si>
  <si>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</si>
  <si>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</si>
  <si>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</si>
  <si>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</si>
  <si>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</si>
  <si>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</si>
  <si>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</si>
  <si>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</si>
  <si>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</si>
  <si>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</si>
  <si>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</si>
  <si>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</si>
  <si>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</si>
  <si>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</si>
  <si>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</si>
  <si>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</si>
  <si>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</si>
  <si>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</si>
  <si>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</si>
  <si>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</si>
  <si>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</si>
  <si>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</si>
  <si>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Lara Fernandez Santiago Ulises</t>
  </si>
  <si>
    <t>LAFS810726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</si>
  <si>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</si>
  <si>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</si>
  <si>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</si>
  <si>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</si>
  <si>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</si>
  <si>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</si>
  <si>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</si>
  <si>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</si>
  <si>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</si>
  <si>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</si>
  <si>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</si>
  <si>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</si>
  <si>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</si>
  <si>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</si>
  <si>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</si>
  <si>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</si>
  <si>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</si>
  <si>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</si>
  <si>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</si>
  <si>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</si>
  <si>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</si>
  <si>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</si>
  <si>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Moya Diaz Gustavo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</si>
  <si>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</si>
  <si>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</si>
  <si>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</si>
  <si>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</si>
  <si>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</si>
  <si>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</si>
  <si>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</si>
  <si>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</si>
  <si>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</si>
  <si>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</si>
  <si>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</si>
  <si>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</si>
  <si>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</si>
  <si>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</si>
  <si>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</si>
  <si>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</si>
  <si>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</si>
  <si>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</si>
  <si>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</si>
  <si>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</si>
  <si>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</si>
  <si>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</si>
  <si>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Guzman Zamora Jose Luis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</si>
  <si>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</si>
  <si>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</si>
  <si>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</si>
  <si>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</si>
  <si>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</si>
  <si>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</si>
  <si>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</si>
  <si>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</si>
  <si>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</si>
  <si>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</si>
  <si>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</si>
  <si>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</si>
  <si>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</si>
  <si>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</si>
  <si>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</si>
  <si>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</si>
  <si>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Garavito Espinoza Jorge Luis</t>
  </si>
  <si>
    <t>Director de Salud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</si>
  <si>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</si>
  <si>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</si>
  <si>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</si>
  <si>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</si>
  <si>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</si>
  <si>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</si>
  <si>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</si>
  <si>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</si>
  <si>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</si>
  <si>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</si>
  <si>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</si>
  <si>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</si>
  <si>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</si>
  <si>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</si>
  <si>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</si>
  <si>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</si>
  <si>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</si>
  <si>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</si>
  <si>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</si>
  <si>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</si>
  <si>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</si>
  <si>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</si>
  <si>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</si>
  <si>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</si>
  <si>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</si>
  <si>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</si>
  <si>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</si>
  <si>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</si>
  <si>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GUZL710826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</si>
  <si>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</si>
  <si>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</si>
  <si>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</si>
  <si>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</si>
  <si>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</si>
  <si>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</si>
  <si>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</si>
  <si>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</si>
  <si>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</si>
  <si>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</si>
  <si>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</si>
  <si>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GAEJ821102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</si>
  <si>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</si>
  <si>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</si>
  <si>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</si>
  <si>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</si>
  <si>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</si>
  <si>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</si>
  <si>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</si>
  <si>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</si>
  <si>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</si>
  <si>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</si>
  <si>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</si>
  <si>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</si>
  <si>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</si>
  <si>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 xml:space="preserve">Rocha Olmos Ruben </t>
  </si>
  <si>
    <t>ROOR-720503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</si>
  <si>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</si>
  <si>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</si>
  <si>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</si>
  <si>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</si>
  <si>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</si>
  <si>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</si>
  <si>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</si>
  <si>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</si>
  <si>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</si>
  <si>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</si>
  <si>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</si>
  <si>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</si>
  <si>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</si>
  <si>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</si>
  <si>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</si>
  <si>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</si>
  <si>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</si>
  <si>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</si>
  <si>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</si>
  <si>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</si>
  <si>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</si>
  <si>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</si>
  <si>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</si>
  <si>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</si>
  <si>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</si>
  <si>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</si>
  <si>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</si>
  <si>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</si>
  <si>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</si>
  <si>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</si>
  <si>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</si>
  <si>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</si>
  <si>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</si>
  <si>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</si>
  <si>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</si>
  <si>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</si>
  <si>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</si>
  <si>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</si>
  <si>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</si>
  <si>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</si>
  <si>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</si>
  <si>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</si>
  <si>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</si>
  <si>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</si>
  <si>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</si>
  <si>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</si>
  <si>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</si>
  <si>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</si>
  <si>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</si>
  <si>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</si>
  <si>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</si>
  <si>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</si>
  <si>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</si>
  <si>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</si>
  <si>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</si>
  <si>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</si>
  <si>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</si>
  <si>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</si>
  <si>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</si>
  <si>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</si>
  <si>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</si>
  <si>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</si>
  <si>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</si>
  <si>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</si>
  <si>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</si>
  <si>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</si>
  <si>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</si>
  <si>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</si>
  <si>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</si>
  <si>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</si>
  <si>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</si>
  <si>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</si>
  <si>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</si>
  <si>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</si>
  <si>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</si>
  <si>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</si>
  <si>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</si>
  <si>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</si>
  <si>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</si>
  <si>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</si>
  <si>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</si>
  <si>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</si>
  <si>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</si>
  <si>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</si>
  <si>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</si>
  <si>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</si>
  <si>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</si>
  <si>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</si>
  <si>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</si>
  <si>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</si>
  <si>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</si>
  <si>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</si>
  <si>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</si>
  <si>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</si>
  <si>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</si>
  <si>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</si>
  <si>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Guzman Cardenas Arturo</t>
  </si>
  <si>
    <t>GUCA670707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</si>
  <si>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</si>
  <si>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</si>
  <si>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</si>
  <si>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</si>
  <si>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</si>
  <si>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</si>
  <si>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</si>
  <si>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</si>
  <si>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</si>
  <si>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</si>
  <si>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</si>
  <si>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</si>
  <si>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</si>
  <si>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</si>
  <si>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</si>
  <si>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</si>
  <si>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</si>
  <si>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</si>
  <si>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</si>
  <si>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</si>
  <si>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</si>
  <si>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DINM710415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</si>
  <si>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</si>
  <si>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</si>
  <si>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</si>
  <si>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</si>
  <si>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</si>
  <si>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</si>
  <si>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</si>
  <si>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</si>
  <si>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</si>
  <si>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</si>
  <si>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</si>
  <si>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</si>
  <si>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</si>
  <si>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</si>
  <si>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</si>
  <si>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</si>
  <si>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</si>
  <si>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</si>
  <si>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</si>
  <si>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</si>
  <si>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</si>
  <si>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</si>
  <si>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</si>
  <si>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</si>
  <si>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</si>
  <si>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</si>
  <si>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</si>
  <si>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</si>
  <si>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</si>
  <si>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</si>
  <si>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</si>
  <si>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</si>
  <si>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</si>
  <si>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</si>
  <si>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</si>
  <si>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</si>
  <si>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</si>
  <si>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</si>
  <si>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</si>
  <si>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</si>
  <si>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</si>
  <si>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</si>
  <si>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</si>
  <si>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</si>
  <si>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</si>
  <si>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</si>
  <si>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</si>
  <si>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</si>
  <si>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</si>
  <si>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</si>
  <si>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</si>
  <si>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</si>
  <si>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</si>
  <si>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</si>
  <si>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</si>
  <si>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</si>
  <si>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</si>
  <si>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</si>
  <si>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</si>
  <si>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FRACC PAN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</si>
  <si>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</si>
  <si>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</si>
  <si>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</si>
  <si>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</si>
  <si>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</si>
  <si>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</si>
  <si>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</si>
  <si>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</si>
  <si>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</si>
  <si>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</si>
  <si>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</si>
  <si>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</si>
  <si>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</si>
  <si>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</si>
  <si>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</si>
  <si>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</si>
  <si>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</si>
  <si>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</si>
  <si>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</si>
  <si>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</si>
  <si>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</si>
  <si>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</si>
  <si>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</si>
  <si>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</si>
  <si>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</si>
  <si>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</si>
  <si>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</si>
  <si>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</si>
  <si>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</si>
  <si>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</si>
  <si>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</si>
  <si>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</si>
  <si>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</si>
  <si>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</si>
  <si>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</si>
  <si>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</si>
  <si>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</si>
  <si>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</si>
  <si>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</si>
  <si>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</si>
  <si>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</si>
  <si>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</si>
  <si>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</si>
  <si>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</si>
  <si>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</si>
  <si>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</si>
  <si>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</si>
  <si>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</si>
  <si>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</si>
  <si>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</si>
  <si>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</si>
  <si>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</si>
  <si>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</si>
  <si>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</si>
  <si>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</si>
  <si>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</si>
  <si>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</si>
  <si>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</si>
  <si>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</si>
  <si>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</si>
  <si>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</si>
  <si>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</si>
  <si>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</si>
  <si>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</si>
  <si>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</si>
  <si>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</si>
  <si>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</si>
  <si>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</si>
  <si>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</si>
  <si>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</si>
  <si>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</si>
  <si>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</si>
  <si>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</si>
  <si>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</si>
  <si>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</si>
  <si>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</si>
  <si>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</si>
  <si>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</si>
  <si>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</si>
  <si>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</si>
  <si>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</si>
  <si>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</si>
  <si>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</si>
  <si>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</si>
  <si>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</si>
  <si>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</si>
  <si>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</si>
  <si>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</si>
  <si>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</si>
  <si>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</si>
  <si>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</si>
  <si>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</si>
  <si>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</si>
  <si>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</si>
  <si>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</si>
  <si>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</si>
  <si>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</si>
  <si>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</si>
  <si>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</si>
  <si>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</si>
  <si>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</si>
  <si>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</si>
  <si>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</si>
  <si>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</si>
  <si>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</si>
  <si>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</si>
  <si>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</si>
  <si>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Garcia Arredondo Daniel</t>
  </si>
  <si>
    <t>GAAD510314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</si>
  <si>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</si>
  <si>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</si>
  <si>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</si>
  <si>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</si>
  <si>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</si>
  <si>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</si>
  <si>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</si>
  <si>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</si>
  <si>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</si>
  <si>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</si>
  <si>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</si>
  <si>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</si>
  <si>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</si>
  <si>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</si>
  <si>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</si>
  <si>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</si>
  <si>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</si>
  <si>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</si>
  <si>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</si>
  <si>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</si>
  <si>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</si>
  <si>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</si>
  <si>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</si>
  <si>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</si>
  <si>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</si>
  <si>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</si>
  <si>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</si>
  <si>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</si>
  <si>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</si>
  <si>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</si>
  <si>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</si>
  <si>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</si>
  <si>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</si>
  <si>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</si>
  <si>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</si>
  <si>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</si>
  <si>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</si>
  <si>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</si>
  <si>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</si>
  <si>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</si>
  <si>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</si>
  <si>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</si>
  <si>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</si>
  <si>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</si>
  <si>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</si>
  <si>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</si>
  <si>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</si>
  <si>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</si>
  <si>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</si>
  <si>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</si>
  <si>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</si>
  <si>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</si>
  <si>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</si>
  <si>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</si>
  <si>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</si>
  <si>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</si>
  <si>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</si>
  <si>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</si>
  <si>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</si>
  <si>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</si>
  <si>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</si>
  <si>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</si>
  <si>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</si>
  <si>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</si>
  <si>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</si>
  <si>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</si>
  <si>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</si>
  <si>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</si>
  <si>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</si>
  <si>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</si>
  <si>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</si>
  <si>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</si>
  <si>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</si>
  <si>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</si>
  <si>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</si>
  <si>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</si>
  <si>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</si>
  <si>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</si>
  <si>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</si>
  <si>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</si>
  <si>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</si>
  <si>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</si>
  <si>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</si>
  <si>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</si>
  <si>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</si>
  <si>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</si>
  <si>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</si>
  <si>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</si>
  <si>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</si>
  <si>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Lopez Hernandez Luis Alberto</t>
  </si>
  <si>
    <t>LOHL900519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</si>
  <si>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</si>
  <si>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</si>
  <si>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</si>
  <si>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</si>
  <si>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</si>
  <si>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</si>
  <si>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</si>
  <si>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</si>
  <si>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</si>
  <si>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</si>
  <si>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</si>
  <si>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</si>
  <si>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</si>
  <si>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</si>
  <si>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</si>
  <si>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</si>
  <si>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</si>
  <si>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</si>
  <si>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</si>
  <si>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</si>
  <si>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</si>
  <si>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</si>
  <si>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</si>
  <si>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</si>
  <si>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</si>
  <si>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</si>
  <si>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</si>
  <si>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</si>
  <si>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</si>
  <si>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</si>
  <si>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</si>
  <si>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</si>
  <si>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</si>
  <si>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</si>
  <si>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</si>
  <si>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</si>
  <si>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</si>
  <si>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</si>
  <si>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</si>
  <si>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</si>
  <si>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</si>
  <si>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</si>
  <si>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</si>
  <si>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Lopez Aguilar Jessica Leticia</t>
  </si>
  <si>
    <t>LOAJ920212</t>
  </si>
  <si>
    <t>Departamento 100 REGIDORES DEL H. AYUNTAMIENTO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</si>
  <si>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</si>
  <si>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</si>
  <si>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</si>
  <si>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</si>
  <si>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</si>
  <si>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</si>
  <si>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</si>
  <si>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</si>
  <si>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</si>
  <si>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</si>
  <si>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</si>
  <si>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</si>
  <si>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</si>
  <si>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</si>
  <si>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</si>
  <si>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</si>
  <si>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</si>
  <si>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</si>
  <si>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</si>
  <si>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</si>
  <si>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</si>
  <si>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</si>
  <si>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</si>
  <si>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</si>
  <si>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</si>
  <si>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</si>
  <si>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</si>
  <si>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</si>
  <si>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</si>
  <si>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</si>
  <si>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</si>
  <si>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</si>
  <si>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</si>
  <si>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</si>
  <si>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</si>
  <si>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</si>
  <si>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</si>
  <si>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</si>
  <si>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</si>
  <si>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</si>
  <si>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</si>
  <si>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</si>
  <si>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</si>
  <si>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</si>
  <si>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</si>
  <si>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</si>
  <si>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</si>
  <si>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</si>
  <si>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</si>
  <si>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</si>
  <si>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</si>
  <si>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</si>
  <si>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</si>
  <si>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</si>
  <si>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</si>
  <si>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</si>
  <si>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</si>
  <si>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</si>
  <si>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</si>
  <si>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</si>
  <si>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</si>
  <si>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</si>
  <si>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</si>
  <si>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</si>
  <si>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</si>
  <si>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</si>
  <si>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</si>
  <si>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Rocha Perfecto Ruben Eduardo</t>
  </si>
  <si>
    <t>ROPR920725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</si>
  <si>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</si>
  <si>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</si>
  <si>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</si>
  <si>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</si>
  <si>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</si>
  <si>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</si>
  <si>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</si>
  <si>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</si>
  <si>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</si>
  <si>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</si>
  <si>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</si>
  <si>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</si>
  <si>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</si>
  <si>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</si>
  <si>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</si>
  <si>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</si>
  <si>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</si>
  <si>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</si>
  <si>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</si>
  <si>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</si>
  <si>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</si>
  <si>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</si>
  <si>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</si>
  <si>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</si>
  <si>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</si>
  <si>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</si>
  <si>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</si>
  <si>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</si>
  <si>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</si>
  <si>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</si>
  <si>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</si>
  <si>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</si>
  <si>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</si>
  <si>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</si>
  <si>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</si>
  <si>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</si>
  <si>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</si>
  <si>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</si>
  <si>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Saucedo Loma Jose Vicente</t>
  </si>
  <si>
    <t>SALV670811</t>
  </si>
  <si>
    <t>Operador de Agua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</si>
  <si>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</si>
  <si>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</si>
  <si>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</si>
  <si>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</si>
  <si>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</si>
  <si>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</si>
  <si>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</si>
  <si>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</si>
  <si>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</si>
  <si>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</si>
  <si>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</si>
  <si>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</si>
  <si>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</si>
  <si>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</si>
  <si>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</si>
  <si>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</si>
  <si>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</si>
  <si>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</si>
  <si>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</si>
  <si>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</si>
  <si>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</si>
  <si>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</si>
  <si>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</si>
  <si>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</si>
  <si>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</si>
  <si>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</si>
  <si>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</si>
  <si>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</si>
  <si>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</si>
  <si>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</si>
  <si>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</si>
  <si>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</si>
  <si>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</si>
  <si>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</si>
  <si>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</si>
  <si>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</si>
  <si>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</si>
  <si>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</si>
  <si>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</si>
  <si>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</si>
  <si>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</si>
  <si>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</si>
  <si>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</si>
  <si>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</si>
  <si>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</si>
  <si>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</si>
  <si>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</si>
  <si>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</si>
  <si>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</si>
  <si>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</si>
  <si>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</si>
  <si>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</si>
  <si>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Director Planeacion</t>
  </si>
  <si>
    <t>Jefe de Proyectos</t>
  </si>
  <si>
    <t>Vega Ibañez Ignacio Alejandro</t>
  </si>
  <si>
    <t>VEII851224</t>
  </si>
  <si>
    <t>Renteria Ibarra Jesus</t>
  </si>
  <si>
    <t>REIJ700102</t>
  </si>
  <si>
    <t>Macias Haro Jaime</t>
  </si>
  <si>
    <t>MAHJ-730425-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</si>
  <si>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</si>
  <si>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</si>
  <si>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</si>
  <si>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</si>
  <si>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</si>
  <si>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</si>
  <si>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</si>
  <si>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</si>
  <si>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</si>
  <si>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</si>
  <si>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</si>
  <si>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</si>
  <si>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</si>
  <si>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HIGL640819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</si>
  <si>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</si>
  <si>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</si>
  <si>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</si>
  <si>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</si>
  <si>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</si>
  <si>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</si>
  <si>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</si>
  <si>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</si>
  <si>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</si>
  <si>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</si>
  <si>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Higuera Garcia Luis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</si>
  <si>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</si>
  <si>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</si>
  <si>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</si>
  <si>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</si>
  <si>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</si>
  <si>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</si>
  <si>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</si>
  <si>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</si>
  <si>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</si>
  <si>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</si>
  <si>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</si>
  <si>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</si>
  <si>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</si>
  <si>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</si>
  <si>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</si>
  <si>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</si>
  <si>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</si>
  <si>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</si>
  <si>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</si>
  <si>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</si>
  <si>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</si>
  <si>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</si>
  <si>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</si>
  <si>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</si>
  <si>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</si>
  <si>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</si>
  <si>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</si>
  <si>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</si>
  <si>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</si>
  <si>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</si>
  <si>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</si>
  <si>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</si>
  <si>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</si>
  <si>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</si>
  <si>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</si>
  <si>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</si>
  <si>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</si>
  <si>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</si>
  <si>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</si>
  <si>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</si>
  <si>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</si>
  <si>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</si>
  <si>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</si>
  <si>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</si>
  <si>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</si>
  <si>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</si>
  <si>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</si>
  <si>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</si>
  <si>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Napoles Negrete Daniela Sarai</t>
  </si>
  <si>
    <t>NAND</t>
  </si>
  <si>
    <t>Napoles Negrete Daniela Sarahi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</si>
  <si>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</si>
  <si>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</si>
  <si>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</si>
  <si>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</si>
  <si>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</si>
  <si>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</si>
  <si>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</si>
  <si>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</si>
  <si>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</si>
  <si>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</si>
  <si>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</si>
  <si>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</si>
  <si>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</si>
  <si>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</si>
  <si>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 xml:space="preserve">       ENCARGADO DE HACIENDA MUNICIPAL</t>
  </si>
  <si>
    <t xml:space="preserve">            PRESIDENTE MUNICIPAL</t>
  </si>
  <si>
    <t>velador</t>
  </si>
  <si>
    <t>Lazcano Flores Miguel</t>
  </si>
  <si>
    <t>LAFM560406</t>
  </si>
  <si>
    <t>LOEA780724</t>
  </si>
  <si>
    <t>Delgadillo Alonzo Lorenzo</t>
  </si>
  <si>
    <t>Trejo Ortiz Eriko Eduardo</t>
  </si>
  <si>
    <t>TEOE761209</t>
  </si>
  <si>
    <t>BACL8603068Y8</t>
  </si>
  <si>
    <t>BIPM-710201</t>
  </si>
  <si>
    <t>NOMINA CORRESPONDIENTE A LA 1 ER QUINCENA DE ENERO 2015</t>
  </si>
  <si>
    <t>Herrera Lopez Griselda</t>
  </si>
  <si>
    <t>HELG920118</t>
  </si>
  <si>
    <t>Ibañez Rosales Juan Carlos</t>
  </si>
  <si>
    <t>IARJ651104</t>
  </si>
  <si>
    <t>AQUÍ LO AJUSTO EL PESO DE MAS DE KATY</t>
  </si>
  <si>
    <t>EL CH SE HIZ POR UN PESO 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</si>
</sst>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3" fillId="29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02" fillId="0" borderId="8" applyNumberFormat="0" applyFill="0" applyAlignment="0" applyProtection="0"/>
    <xf numFmtId="0" fontId="114" fillId="0" borderId="9" applyNumberFormat="0" applyFill="0" applyAlignment="0" applyProtection="0"/>
  </cellStyleXfs>
  <cellXfs count="984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 wrapText="1"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1" xfId="0" applyNumberFormat="1" applyFon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 wrapText="1"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4" fillId="35" borderId="22" xfId="0" applyNumberFormat="1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0" fillId="35" borderId="20" xfId="0" applyNumberFormat="1" applyFill="1" applyBorder="1" applyAlignment="1">
      <alignment wrapText="1"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60" fillId="33" borderId="41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0" fillId="35" borderId="46" xfId="0" applyNumberFormat="1" applyFill="1" applyBorder="1" applyAlignment="1">
      <alignment wrapText="1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164" fontId="9" fillId="33" borderId="25" xfId="0" applyNumberFormat="1" applyFont="1" applyFill="1" applyBorder="1" applyAlignment="1">
      <alignment horizontal="centerContinuous" wrapText="1"/>
    </xf>
    <xf numFmtId="0" fontId="23" fillId="35" borderId="25" xfId="0" applyFont="1" applyFill="1" applyBorder="1" applyAlignment="1">
      <alignment/>
    </xf>
    <xf numFmtId="164" fontId="0" fillId="35" borderId="25" xfId="0" applyNumberFormat="1" applyFill="1" applyBorder="1" applyAlignment="1">
      <alignment wrapText="1"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47" fillId="35" borderId="25" xfId="0" applyNumberFormat="1" applyFont="1" applyFill="1" applyBorder="1" applyAlignment="1">
      <alignment wrapText="1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10" fillId="6" borderId="25" xfId="0" applyNumberFormat="1" applyFont="1" applyFill="1" applyBorder="1" applyAlignment="1">
      <alignment/>
    </xf>
    <xf numFmtId="164" fontId="64" fillId="6" borderId="25" xfId="0" applyNumberFormat="1" applyFont="1" applyFill="1" applyBorder="1" applyAlignment="1">
      <alignment/>
    </xf>
    <xf numFmtId="164" fontId="4" fillId="6" borderId="25" xfId="0" applyNumberFormat="1" applyFont="1" applyFill="1" applyBorder="1" applyAlignment="1">
      <alignment/>
    </xf>
    <xf numFmtId="0" fontId="4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6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33" fillId="0" borderId="25" xfId="53" applyFont="1" applyFill="1" applyBorder="1" applyAlignment="1">
      <alignment horizontal="left"/>
      <protection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44" fontId="0" fillId="0" borderId="0" xfId="50" applyFont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3" fillId="0" borderId="58" xfId="0" applyFont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47" fillId="0" borderId="22" xfId="0" applyNumberFormat="1" applyFont="1" applyFill="1" applyBorder="1" applyAlignment="1">
      <alignment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59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3" fillId="0" borderId="14" xfId="0" applyNumberFormat="1" applyFont="1" applyFill="1" applyBorder="1" applyAlignment="1">
      <alignment/>
    </xf>
    <xf numFmtId="164" fontId="4" fillId="33" borderId="60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3" fillId="0" borderId="13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75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0" fontId="0" fillId="0" borderId="58" xfId="0" applyBorder="1" applyAlignment="1">
      <alignment/>
    </xf>
    <xf numFmtId="164" fontId="12" fillId="0" borderId="19" xfId="0" applyNumberFormat="1" applyFont="1" applyFill="1" applyBorder="1" applyAlignment="1">
      <alignment/>
    </xf>
    <xf numFmtId="44" fontId="0" fillId="0" borderId="58" xfId="50" applyFont="1" applyBorder="1" applyAlignment="1">
      <alignment/>
    </xf>
    <xf numFmtId="0" fontId="0" fillId="43" borderId="58" xfId="0" applyFill="1" applyBorder="1" applyAlignment="1">
      <alignment/>
    </xf>
    <xf numFmtId="44" fontId="0" fillId="43" borderId="58" xfId="50" applyFont="1" applyFill="1" applyBorder="1" applyAlignment="1">
      <alignment/>
    </xf>
    <xf numFmtId="0" fontId="1" fillId="43" borderId="58" xfId="0" applyFont="1" applyFill="1" applyBorder="1" applyAlignment="1">
      <alignment/>
    </xf>
    <xf numFmtId="44" fontId="1" fillId="43" borderId="58" xfId="50" applyFont="1" applyFill="1" applyBorder="1" applyAlignment="1">
      <alignment/>
    </xf>
    <xf numFmtId="0" fontId="1" fillId="41" borderId="0" xfId="0" applyFont="1" applyFill="1" applyAlignment="1">
      <alignment/>
    </xf>
    <xf numFmtId="44" fontId="1" fillId="41" borderId="0" xfId="50" applyFont="1" applyFill="1" applyAlignment="1">
      <alignment/>
    </xf>
    <xf numFmtId="44" fontId="0" fillId="0" borderId="0" xfId="50" applyFont="1" applyAlignment="1">
      <alignment/>
    </xf>
    <xf numFmtId="0" fontId="4" fillId="43" borderId="58" xfId="0" applyFont="1" applyFill="1" applyBorder="1" applyAlignment="1">
      <alignment/>
    </xf>
    <xf numFmtId="0" fontId="3" fillId="43" borderId="58" xfId="0" applyFont="1" applyFill="1" applyBorder="1" applyAlignment="1">
      <alignment/>
    </xf>
    <xf numFmtId="0" fontId="3" fillId="0" borderId="0" xfId="0" applyFont="1" applyAlignment="1">
      <alignment/>
    </xf>
    <xf numFmtId="0" fontId="4" fillId="41" borderId="0" xfId="0" applyFont="1" applyFill="1" applyAlignment="1">
      <alignment/>
    </xf>
    <xf numFmtId="44" fontId="0" fillId="0" borderId="58" xfId="50" applyFont="1" applyBorder="1" applyAlignment="1">
      <alignment/>
    </xf>
    <xf numFmtId="44" fontId="0" fillId="43" borderId="58" xfId="50" applyFont="1" applyFill="1" applyBorder="1" applyAlignment="1">
      <alignment/>
    </xf>
    <xf numFmtId="0" fontId="4" fillId="0" borderId="58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6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14" fillId="11" borderId="25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1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2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776"/>
  <sheetViews>
    <sheetView zoomScaleSheetLayoutView="100" workbookViewId="0" topLeftCell="A136">
      <selection activeCell="P143" sqref="P143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26" customWidth="1"/>
    <col min="4" max="4" width="12.140625" style="1" customWidth="1"/>
    <col min="5" max="5" width="4.421875" style="330" customWidth="1"/>
    <col min="6" max="6" width="13.421875" style="1" customWidth="1"/>
    <col min="7" max="7" width="11.8515625" style="1" customWidth="1"/>
    <col min="8" max="8" width="12.421875" style="1" hidden="1" customWidth="1"/>
    <col min="9" max="9" width="12.57421875" style="1" customWidth="1"/>
    <col min="10" max="10" width="12.140625" style="1" customWidth="1"/>
    <col min="11" max="11" width="12.57421875" style="1" customWidth="1"/>
    <col min="12" max="12" width="11.421875" style="1" customWidth="1"/>
    <col min="13" max="13" width="12.140625" style="1" customWidth="1"/>
    <col min="14" max="14" width="11.140625" style="19" hidden="1" customWidth="1"/>
    <col min="15" max="15" width="5.7109375" style="1" hidden="1" customWidth="1"/>
    <col min="16" max="16" width="8.28125" style="1" customWidth="1"/>
    <col min="17" max="17" width="14.57421875" style="1" customWidth="1"/>
    <col min="18" max="18" width="32.7109375" style="30" customWidth="1"/>
    <col min="19" max="16384" width="11.421875" style="2" customWidth="1"/>
  </cols>
  <sheetData>
    <row r="1" spans="1:18" ht="30.75">
      <c r="A1" s="187" t="s">
        <v>0</v>
      </c>
      <c r="B1" s="112"/>
      <c r="C1" s="755" t="s">
        <v>888</v>
      </c>
      <c r="D1" s="4"/>
      <c r="E1" s="323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  <c r="R1" s="27"/>
    </row>
    <row r="2" spans="1:18" ht="20.25">
      <c r="A2" s="6"/>
      <c r="B2" s="97" t="s">
        <v>75</v>
      </c>
      <c r="C2" s="421"/>
      <c r="D2" s="7"/>
      <c r="E2" s="324"/>
      <c r="F2" s="7"/>
      <c r="G2" s="7"/>
      <c r="H2" s="7"/>
      <c r="I2" s="7"/>
      <c r="J2" s="8"/>
      <c r="K2" s="9"/>
      <c r="L2" s="7"/>
      <c r="M2" s="8"/>
      <c r="N2" s="7"/>
      <c r="O2" s="7"/>
      <c r="P2" s="7"/>
      <c r="Q2" s="7"/>
      <c r="R2" s="410" t="s">
        <v>1316</v>
      </c>
    </row>
    <row r="3" spans="1:18" ht="21" customHeight="1">
      <c r="A3" s="10"/>
      <c r="B3" s="44"/>
      <c r="C3" s="422"/>
      <c r="D3" s="96" t="s">
        <v>1472</v>
      </c>
      <c r="E3" s="325"/>
      <c r="F3" s="12"/>
      <c r="G3" s="12"/>
      <c r="H3" s="12"/>
      <c r="I3" s="12"/>
      <c r="J3" s="12"/>
      <c r="K3" s="13"/>
      <c r="L3" s="12"/>
      <c r="M3" s="12"/>
      <c r="N3" s="12"/>
      <c r="O3" s="12"/>
      <c r="P3" s="12"/>
      <c r="Q3" s="12"/>
      <c r="R3" s="28"/>
    </row>
    <row r="4" spans="1:18" s="297" customFormat="1" ht="28.5" customHeight="1" thickBot="1">
      <c r="A4" s="294" t="s">
        <v>512</v>
      </c>
      <c r="B4" s="295" t="s">
        <v>513</v>
      </c>
      <c r="C4" s="423" t="s">
        <v>1</v>
      </c>
      <c r="D4" s="295" t="s">
        <v>511</v>
      </c>
      <c r="E4" s="322" t="s">
        <v>522</v>
      </c>
      <c r="F4" s="42" t="s">
        <v>507</v>
      </c>
      <c r="G4" s="42" t="s">
        <v>508</v>
      </c>
      <c r="H4" s="42" t="s">
        <v>500</v>
      </c>
      <c r="I4" s="26" t="s">
        <v>35</v>
      </c>
      <c r="J4" s="26" t="s">
        <v>509</v>
      </c>
      <c r="K4" s="42" t="s">
        <v>18</v>
      </c>
      <c r="L4" s="42" t="s">
        <v>19</v>
      </c>
      <c r="M4" s="42" t="s">
        <v>518</v>
      </c>
      <c r="N4" s="42" t="s">
        <v>589</v>
      </c>
      <c r="O4" s="42" t="s">
        <v>510</v>
      </c>
      <c r="P4" s="42" t="s">
        <v>31</v>
      </c>
      <c r="Q4" s="42" t="s">
        <v>514</v>
      </c>
      <c r="R4" s="296" t="s">
        <v>20</v>
      </c>
    </row>
    <row r="5" spans="1:18" ht="30" customHeight="1" thickTop="1">
      <c r="A5" s="100" t="s">
        <v>1200</v>
      </c>
      <c r="B5" s="81"/>
      <c r="C5" s="424"/>
      <c r="D5" s="81"/>
      <c r="E5" s="326"/>
      <c r="F5" s="114"/>
      <c r="G5" s="115"/>
      <c r="H5" s="114"/>
      <c r="I5" s="114"/>
      <c r="J5" s="114"/>
      <c r="K5" s="114"/>
      <c r="L5" s="114"/>
      <c r="M5" s="114"/>
      <c r="N5" s="116"/>
      <c r="O5" s="114"/>
      <c r="P5" s="114"/>
      <c r="Q5" s="114"/>
      <c r="R5" s="117"/>
    </row>
    <row r="6" spans="1:18" ht="38.25" customHeight="1">
      <c r="A6" s="200">
        <v>110007</v>
      </c>
      <c r="B6" s="193" t="s">
        <v>657</v>
      </c>
      <c r="C6" s="292" t="s">
        <v>793</v>
      </c>
      <c r="D6" s="476" t="s">
        <v>78</v>
      </c>
      <c r="E6" s="328">
        <v>15</v>
      </c>
      <c r="F6" s="195">
        <v>14325</v>
      </c>
      <c r="G6" s="195">
        <v>0</v>
      </c>
      <c r="H6" s="195">
        <v>0</v>
      </c>
      <c r="I6" s="195">
        <v>0</v>
      </c>
      <c r="J6" s="195">
        <v>0</v>
      </c>
      <c r="K6" s="195">
        <v>2601</v>
      </c>
      <c r="L6" s="195">
        <v>0</v>
      </c>
      <c r="M6" s="195">
        <v>1500</v>
      </c>
      <c r="N6" s="195">
        <v>0</v>
      </c>
      <c r="O6" s="195">
        <v>0</v>
      </c>
      <c r="P6" s="195">
        <v>0</v>
      </c>
      <c r="Q6" s="195">
        <f aca="true" t="shared" si="0" ref="Q6:Q14">F6+G6+H6+J6-M6-O6-K6-N6+L6-P6</f>
        <v>10224</v>
      </c>
      <c r="R6" s="29"/>
    </row>
    <row r="7" spans="1:18" ht="38.25" customHeight="1">
      <c r="A7" s="200">
        <v>110008</v>
      </c>
      <c r="B7" s="193" t="s">
        <v>658</v>
      </c>
      <c r="C7" s="292" t="s">
        <v>794</v>
      </c>
      <c r="D7" s="476" t="s">
        <v>78</v>
      </c>
      <c r="E7" s="328">
        <v>15</v>
      </c>
      <c r="F7" s="195">
        <v>14325</v>
      </c>
      <c r="G7" s="195">
        <v>0</v>
      </c>
      <c r="H7" s="195">
        <v>0</v>
      </c>
      <c r="I7" s="195">
        <v>0</v>
      </c>
      <c r="J7" s="195">
        <v>0</v>
      </c>
      <c r="K7" s="195">
        <v>2601</v>
      </c>
      <c r="L7" s="195">
        <v>0</v>
      </c>
      <c r="M7" s="195">
        <v>3000</v>
      </c>
      <c r="N7" s="195">
        <v>0</v>
      </c>
      <c r="O7" s="195">
        <v>0</v>
      </c>
      <c r="P7" s="195">
        <v>0</v>
      </c>
      <c r="Q7" s="195">
        <f t="shared" si="0"/>
        <v>8724</v>
      </c>
      <c r="R7" s="29"/>
    </row>
    <row r="8" spans="1:18" ht="38.25" customHeight="1">
      <c r="A8" s="200">
        <v>110009</v>
      </c>
      <c r="B8" s="193" t="s">
        <v>661</v>
      </c>
      <c r="C8" s="292" t="s">
        <v>795</v>
      </c>
      <c r="D8" s="476" t="s">
        <v>78</v>
      </c>
      <c r="E8" s="328">
        <v>15</v>
      </c>
      <c r="F8" s="195">
        <v>14325</v>
      </c>
      <c r="G8" s="195">
        <v>0</v>
      </c>
      <c r="H8" s="195">
        <v>0</v>
      </c>
      <c r="I8" s="195">
        <v>0</v>
      </c>
      <c r="J8" s="195">
        <v>0</v>
      </c>
      <c r="K8" s="195">
        <v>2601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f t="shared" si="0"/>
        <v>11724</v>
      </c>
      <c r="R8" s="29"/>
    </row>
    <row r="9" spans="1:18" ht="38.25" customHeight="1">
      <c r="A9" s="200">
        <v>110010</v>
      </c>
      <c r="B9" s="193" t="s">
        <v>659</v>
      </c>
      <c r="C9" s="292" t="s">
        <v>660</v>
      </c>
      <c r="D9" s="476" t="s">
        <v>78</v>
      </c>
      <c r="E9" s="328">
        <v>15</v>
      </c>
      <c r="F9" s="195">
        <v>14325</v>
      </c>
      <c r="G9" s="195">
        <v>0</v>
      </c>
      <c r="H9" s="195">
        <v>0</v>
      </c>
      <c r="I9" s="195">
        <v>0</v>
      </c>
      <c r="J9" s="195">
        <v>0</v>
      </c>
      <c r="K9" s="195">
        <v>2601</v>
      </c>
      <c r="L9" s="195">
        <v>0</v>
      </c>
      <c r="M9" s="195">
        <v>1000</v>
      </c>
      <c r="N9" s="195">
        <v>0</v>
      </c>
      <c r="O9" s="195">
        <v>0</v>
      </c>
      <c r="P9" s="195">
        <v>0</v>
      </c>
      <c r="Q9" s="195">
        <f t="shared" si="0"/>
        <v>10724</v>
      </c>
      <c r="R9" s="29"/>
    </row>
    <row r="10" spans="1:18" ht="38.25" customHeight="1">
      <c r="A10" s="200">
        <v>110011</v>
      </c>
      <c r="B10" s="193" t="s">
        <v>664</v>
      </c>
      <c r="C10" s="292" t="s">
        <v>665</v>
      </c>
      <c r="D10" s="476" t="s">
        <v>78</v>
      </c>
      <c r="E10" s="328">
        <v>15</v>
      </c>
      <c r="F10" s="195">
        <v>14325</v>
      </c>
      <c r="G10" s="195">
        <v>0</v>
      </c>
      <c r="H10" s="195">
        <v>0</v>
      </c>
      <c r="I10" s="195">
        <v>0</v>
      </c>
      <c r="J10" s="195">
        <v>0</v>
      </c>
      <c r="K10" s="195">
        <v>2601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f t="shared" si="0"/>
        <v>11724</v>
      </c>
      <c r="R10" s="29"/>
    </row>
    <row r="11" spans="1:18" ht="38.25" customHeight="1">
      <c r="A11" s="200">
        <v>110012</v>
      </c>
      <c r="B11" s="193" t="s">
        <v>662</v>
      </c>
      <c r="C11" s="292" t="s">
        <v>796</v>
      </c>
      <c r="D11" s="476" t="s">
        <v>78</v>
      </c>
      <c r="E11" s="328">
        <v>15</v>
      </c>
      <c r="F11" s="195">
        <v>14325</v>
      </c>
      <c r="G11" s="195">
        <v>0</v>
      </c>
      <c r="H11" s="195">
        <v>0</v>
      </c>
      <c r="I11" s="195">
        <v>0</v>
      </c>
      <c r="J11" s="195">
        <v>0</v>
      </c>
      <c r="K11" s="195">
        <v>2601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f t="shared" si="0"/>
        <v>11724</v>
      </c>
      <c r="R11" s="14"/>
    </row>
    <row r="12" spans="1:18" ht="38.25" customHeight="1">
      <c r="A12" s="200">
        <v>110013</v>
      </c>
      <c r="B12" s="193" t="s">
        <v>663</v>
      </c>
      <c r="C12" s="292" t="s">
        <v>797</v>
      </c>
      <c r="D12" s="476" t="s">
        <v>78</v>
      </c>
      <c r="E12" s="328">
        <v>15</v>
      </c>
      <c r="F12" s="195">
        <v>14325</v>
      </c>
      <c r="G12" s="195">
        <v>0</v>
      </c>
      <c r="H12" s="195">
        <v>0</v>
      </c>
      <c r="I12" s="195">
        <v>0</v>
      </c>
      <c r="J12" s="195">
        <v>0</v>
      </c>
      <c r="K12" s="195">
        <v>2601</v>
      </c>
      <c r="L12" s="195">
        <v>0</v>
      </c>
      <c r="M12" s="195">
        <v>2500</v>
      </c>
      <c r="N12" s="195">
        <v>0</v>
      </c>
      <c r="O12" s="195">
        <v>0</v>
      </c>
      <c r="P12" s="195">
        <v>0</v>
      </c>
      <c r="Q12" s="195">
        <f t="shared" si="0"/>
        <v>9224</v>
      </c>
      <c r="R12" s="14"/>
    </row>
    <row r="13" spans="1:18" ht="38.25" customHeight="1">
      <c r="A13" s="173">
        <v>110014</v>
      </c>
      <c r="B13" s="193" t="s">
        <v>656</v>
      </c>
      <c r="C13" s="292" t="s">
        <v>791</v>
      </c>
      <c r="D13" s="416" t="s">
        <v>76</v>
      </c>
      <c r="E13" s="321">
        <v>15</v>
      </c>
      <c r="F13" s="195">
        <v>14325</v>
      </c>
      <c r="G13" s="195">
        <v>0</v>
      </c>
      <c r="H13" s="195">
        <v>0</v>
      </c>
      <c r="I13" s="195">
        <v>0</v>
      </c>
      <c r="J13" s="195">
        <v>0</v>
      </c>
      <c r="K13" s="195">
        <v>2601</v>
      </c>
      <c r="L13" s="195">
        <v>0</v>
      </c>
      <c r="M13" s="195">
        <v>3200</v>
      </c>
      <c r="N13" s="195">
        <v>0</v>
      </c>
      <c r="O13" s="195">
        <v>0</v>
      </c>
      <c r="P13" s="195">
        <v>0</v>
      </c>
      <c r="Q13" s="195">
        <f t="shared" si="0"/>
        <v>8524</v>
      </c>
      <c r="R13" s="29"/>
    </row>
    <row r="14" spans="1:18" ht="38.25" customHeight="1">
      <c r="A14" s="173">
        <v>110015</v>
      </c>
      <c r="B14" s="193" t="s">
        <v>611</v>
      </c>
      <c r="C14" s="292" t="s">
        <v>792</v>
      </c>
      <c r="D14" s="416" t="s">
        <v>76</v>
      </c>
      <c r="E14" s="321">
        <v>15</v>
      </c>
      <c r="F14" s="195">
        <v>14325</v>
      </c>
      <c r="G14" s="195">
        <v>0</v>
      </c>
      <c r="H14" s="195">
        <v>0</v>
      </c>
      <c r="I14" s="195">
        <v>0</v>
      </c>
      <c r="J14" s="195">
        <v>0</v>
      </c>
      <c r="K14" s="195">
        <v>2601</v>
      </c>
      <c r="L14" s="195">
        <v>0</v>
      </c>
      <c r="M14" s="195">
        <v>2500</v>
      </c>
      <c r="N14" s="195">
        <v>0</v>
      </c>
      <c r="O14" s="195">
        <v>0</v>
      </c>
      <c r="P14" s="195">
        <v>0</v>
      </c>
      <c r="Q14" s="195">
        <f t="shared" si="0"/>
        <v>9224</v>
      </c>
      <c r="R14" s="14"/>
    </row>
    <row r="15" spans="1:18" ht="24.75" customHeight="1">
      <c r="A15" s="618" t="s">
        <v>72</v>
      </c>
      <c r="B15" s="631"/>
      <c r="C15" s="620"/>
      <c r="D15" s="636"/>
      <c r="E15" s="637"/>
      <c r="F15" s="635">
        <f aca="true" t="shared" si="1" ref="F15:Q15">SUM(F6:F14)</f>
        <v>128925</v>
      </c>
      <c r="G15" s="635">
        <f t="shared" si="1"/>
        <v>0</v>
      </c>
      <c r="H15" s="635">
        <f t="shared" si="1"/>
        <v>0</v>
      </c>
      <c r="I15" s="635">
        <f t="shared" si="1"/>
        <v>0</v>
      </c>
      <c r="J15" s="635">
        <f t="shared" si="1"/>
        <v>0</v>
      </c>
      <c r="K15" s="635">
        <f t="shared" si="1"/>
        <v>23409</v>
      </c>
      <c r="L15" s="635">
        <f t="shared" si="1"/>
        <v>0</v>
      </c>
      <c r="M15" s="635">
        <f t="shared" si="1"/>
        <v>13700</v>
      </c>
      <c r="N15" s="635">
        <f t="shared" si="1"/>
        <v>0</v>
      </c>
      <c r="O15" s="635">
        <f t="shared" si="1"/>
        <v>0</v>
      </c>
      <c r="P15" s="635">
        <f t="shared" si="1"/>
        <v>0</v>
      </c>
      <c r="Q15" s="635">
        <f t="shared" si="1"/>
        <v>91816</v>
      </c>
      <c r="R15" s="624"/>
    </row>
    <row r="16" spans="1:18" s="23" customFormat="1" ht="24.75" customHeight="1">
      <c r="A16" s="56"/>
      <c r="B16" s="185" t="s">
        <v>32</v>
      </c>
      <c r="C16" s="427"/>
      <c r="D16" s="199"/>
      <c r="E16" s="331"/>
      <c r="F16" s="211">
        <f aca="true" t="shared" si="2" ref="F16:Q16">F15</f>
        <v>128925</v>
      </c>
      <c r="G16" s="211">
        <f t="shared" si="2"/>
        <v>0</v>
      </c>
      <c r="H16" s="211">
        <f t="shared" si="2"/>
        <v>0</v>
      </c>
      <c r="I16" s="211">
        <f t="shared" si="2"/>
        <v>0</v>
      </c>
      <c r="J16" s="211">
        <f t="shared" si="2"/>
        <v>0</v>
      </c>
      <c r="K16" s="211">
        <f t="shared" si="2"/>
        <v>23409</v>
      </c>
      <c r="L16" s="211">
        <f t="shared" si="2"/>
        <v>0</v>
      </c>
      <c r="M16" s="211">
        <f t="shared" si="2"/>
        <v>13700</v>
      </c>
      <c r="N16" s="211">
        <f t="shared" si="2"/>
        <v>0</v>
      </c>
      <c r="O16" s="211">
        <f t="shared" si="2"/>
        <v>0</v>
      </c>
      <c r="P16" s="211">
        <f t="shared" si="2"/>
        <v>0</v>
      </c>
      <c r="Q16" s="211">
        <f t="shared" si="2"/>
        <v>91816</v>
      </c>
      <c r="R16" s="58"/>
    </row>
    <row r="17" spans="1:18" ht="20.25" customHeight="1">
      <c r="A17" s="459"/>
      <c r="B17" s="460"/>
      <c r="C17" s="460"/>
      <c r="D17" s="460" t="s">
        <v>551</v>
      </c>
      <c r="E17" s="461"/>
      <c r="F17" s="460"/>
      <c r="G17" s="460"/>
      <c r="H17" s="460"/>
      <c r="I17" s="460"/>
      <c r="K17" s="465" t="s">
        <v>552</v>
      </c>
      <c r="L17" s="460"/>
      <c r="M17" s="460"/>
      <c r="N17" s="460"/>
      <c r="O17" s="460"/>
      <c r="Q17" s="460" t="s">
        <v>552</v>
      </c>
      <c r="R17" s="462"/>
    </row>
    <row r="18" spans="1:18" s="191" customFormat="1" ht="10.5" customHeight="1">
      <c r="A18" s="459"/>
      <c r="B18" s="460"/>
      <c r="C18" s="460"/>
      <c r="D18" s="460"/>
      <c r="E18" s="461"/>
      <c r="F18" s="460"/>
      <c r="G18" s="460"/>
      <c r="H18" s="460"/>
      <c r="I18" s="460"/>
      <c r="J18" s="460"/>
      <c r="K18" s="459"/>
      <c r="L18" s="460"/>
      <c r="M18" s="459"/>
      <c r="N18" s="460"/>
      <c r="O18" s="460"/>
      <c r="P18" s="460"/>
      <c r="Q18" s="460"/>
      <c r="R18" s="463"/>
    </row>
    <row r="19" spans="1:18" s="191" customFormat="1" ht="20.25" customHeight="1">
      <c r="A19" s="459" t="s">
        <v>560</v>
      </c>
      <c r="B19" s="460"/>
      <c r="C19" s="460" t="s">
        <v>848</v>
      </c>
      <c r="D19" s="460"/>
      <c r="E19" s="461"/>
      <c r="F19" s="460"/>
      <c r="G19" s="460"/>
      <c r="H19" s="460"/>
      <c r="I19" s="460"/>
      <c r="K19" s="465" t="s">
        <v>645</v>
      </c>
      <c r="L19" s="460"/>
      <c r="M19" s="459"/>
      <c r="N19" s="460"/>
      <c r="O19" s="460"/>
      <c r="P19" s="460" t="s">
        <v>646</v>
      </c>
      <c r="Q19" s="460"/>
      <c r="R19" s="463"/>
    </row>
    <row r="20" spans="1:18" ht="20.25" customHeight="1">
      <c r="A20" s="459"/>
      <c r="B20" s="460"/>
      <c r="C20" s="460" t="s">
        <v>850</v>
      </c>
      <c r="D20" s="460"/>
      <c r="E20" s="461"/>
      <c r="F20" s="460"/>
      <c r="G20" s="460"/>
      <c r="H20" s="460"/>
      <c r="I20" s="460"/>
      <c r="K20" s="464" t="s">
        <v>549</v>
      </c>
      <c r="L20" s="460"/>
      <c r="M20" s="460"/>
      <c r="N20" s="460"/>
      <c r="O20" s="460"/>
      <c r="P20" s="460" t="s">
        <v>550</v>
      </c>
      <c r="Q20" s="460"/>
      <c r="R20" s="462"/>
    </row>
    <row r="21" spans="1:18" ht="33.75" customHeight="1">
      <c r="A21" s="187" t="s">
        <v>0</v>
      </c>
      <c r="B21" s="20"/>
      <c r="C21" s="172" t="s">
        <v>888</v>
      </c>
      <c r="D21" s="172"/>
      <c r="E21" s="33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7"/>
    </row>
    <row r="22" spans="1:18" ht="20.25">
      <c r="A22" s="6"/>
      <c r="B22" s="97" t="s">
        <v>79</v>
      </c>
      <c r="C22" s="421"/>
      <c r="D22" s="7"/>
      <c r="E22" s="324"/>
      <c r="F22" s="7"/>
      <c r="G22" s="7"/>
      <c r="H22" s="7"/>
      <c r="I22" s="7"/>
      <c r="J22" s="8"/>
      <c r="K22" s="7"/>
      <c r="L22" s="7"/>
      <c r="M22" s="8"/>
      <c r="N22" s="9"/>
      <c r="O22" s="7"/>
      <c r="P22" s="7"/>
      <c r="Q22" s="7"/>
      <c r="R22" s="410" t="s">
        <v>1317</v>
      </c>
    </row>
    <row r="23" spans="1:18" ht="24.75">
      <c r="A23" s="10"/>
      <c r="B23" s="11"/>
      <c r="C23" s="422"/>
      <c r="D23" s="96" t="s">
        <v>1472</v>
      </c>
      <c r="E23" s="325"/>
      <c r="F23" s="12"/>
      <c r="G23" s="12"/>
      <c r="H23" s="12"/>
      <c r="I23" s="12"/>
      <c r="J23" s="12"/>
      <c r="K23" s="12"/>
      <c r="L23" s="12"/>
      <c r="M23" s="12"/>
      <c r="N23" s="13"/>
      <c r="O23" s="12"/>
      <c r="P23" s="12"/>
      <c r="Q23" s="12"/>
      <c r="R23" s="28"/>
    </row>
    <row r="24" spans="1:18" s="297" customFormat="1" ht="37.5" customHeight="1" thickBot="1">
      <c r="A24" s="294" t="s">
        <v>512</v>
      </c>
      <c r="B24" s="295" t="s">
        <v>513</v>
      </c>
      <c r="C24" s="423" t="s">
        <v>1</v>
      </c>
      <c r="D24" s="295" t="s">
        <v>511</v>
      </c>
      <c r="E24" s="335" t="s">
        <v>522</v>
      </c>
      <c r="F24" s="42" t="s">
        <v>507</v>
      </c>
      <c r="G24" s="42" t="s">
        <v>508</v>
      </c>
      <c r="H24" s="42" t="s">
        <v>500</v>
      </c>
      <c r="I24" s="26" t="s">
        <v>35</v>
      </c>
      <c r="J24" s="26" t="s">
        <v>509</v>
      </c>
      <c r="K24" s="42" t="s">
        <v>18</v>
      </c>
      <c r="L24" s="42" t="s">
        <v>19</v>
      </c>
      <c r="M24" s="26" t="s">
        <v>518</v>
      </c>
      <c r="N24" s="42" t="s">
        <v>589</v>
      </c>
      <c r="O24" s="42" t="s">
        <v>510</v>
      </c>
      <c r="P24" s="42" t="s">
        <v>31</v>
      </c>
      <c r="Q24" s="42" t="s">
        <v>514</v>
      </c>
      <c r="R24" s="296" t="s">
        <v>20</v>
      </c>
    </row>
    <row r="25" spans="1:18" ht="32.25" customHeight="1" thickTop="1">
      <c r="A25" s="101" t="s">
        <v>80</v>
      </c>
      <c r="B25" s="81"/>
      <c r="C25" s="424"/>
      <c r="D25" s="81"/>
      <c r="E25" s="336"/>
      <c r="F25" s="81"/>
      <c r="G25" s="81"/>
      <c r="H25" s="81"/>
      <c r="I25" s="81"/>
      <c r="J25" s="81"/>
      <c r="K25" s="81"/>
      <c r="L25" s="81"/>
      <c r="M25" s="81"/>
      <c r="N25" s="83"/>
      <c r="O25" s="81"/>
      <c r="P25" s="81"/>
      <c r="Q25" s="81"/>
      <c r="R25" s="81"/>
    </row>
    <row r="26" spans="1:18" ht="44.25" customHeight="1">
      <c r="A26" s="201">
        <v>300000</v>
      </c>
      <c r="B26" s="195" t="s">
        <v>666</v>
      </c>
      <c r="C26" s="292" t="s">
        <v>789</v>
      </c>
      <c r="D26" s="416" t="s">
        <v>81</v>
      </c>
      <c r="E26" s="321">
        <v>15</v>
      </c>
      <c r="F26" s="195">
        <v>30570</v>
      </c>
      <c r="G26" s="195">
        <v>0</v>
      </c>
      <c r="H26" s="195">
        <v>0</v>
      </c>
      <c r="I26" s="195">
        <v>0</v>
      </c>
      <c r="J26" s="195">
        <v>0</v>
      </c>
      <c r="K26" s="195">
        <v>7356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f>F26+G26+H26+J26-M26-O26-K26-N26+L26-P26</f>
        <v>23214</v>
      </c>
      <c r="R26" s="29"/>
    </row>
    <row r="27" spans="1:18" ht="44.25" customHeight="1">
      <c r="A27" s="201">
        <v>2100101</v>
      </c>
      <c r="B27" s="195" t="s">
        <v>82</v>
      </c>
      <c r="C27" s="292" t="s">
        <v>798</v>
      </c>
      <c r="D27" s="416" t="s">
        <v>2</v>
      </c>
      <c r="E27" s="321">
        <v>15</v>
      </c>
      <c r="F27" s="193">
        <v>3820</v>
      </c>
      <c r="G27" s="193">
        <v>0</v>
      </c>
      <c r="H27" s="193">
        <v>0</v>
      </c>
      <c r="I27" s="193">
        <v>0</v>
      </c>
      <c r="J27" s="193">
        <v>0</v>
      </c>
      <c r="K27" s="193">
        <v>320</v>
      </c>
      <c r="L27" s="193">
        <v>0</v>
      </c>
      <c r="M27" s="193">
        <v>250</v>
      </c>
      <c r="N27" s="193">
        <v>0</v>
      </c>
      <c r="O27" s="193">
        <v>0</v>
      </c>
      <c r="P27" s="193">
        <v>0</v>
      </c>
      <c r="Q27" s="193">
        <f>F27+G27+H27+J27-M27-O27-K27-N27+L27-P27</f>
        <v>3250</v>
      </c>
      <c r="R27" s="14"/>
    </row>
    <row r="28" spans="1:18" ht="44.25" customHeight="1">
      <c r="A28" s="201">
        <v>4100101</v>
      </c>
      <c r="B28" s="193" t="s">
        <v>347</v>
      </c>
      <c r="C28" s="292" t="s">
        <v>799</v>
      </c>
      <c r="D28" s="416" t="s">
        <v>2</v>
      </c>
      <c r="E28" s="321">
        <v>15</v>
      </c>
      <c r="F28" s="193">
        <v>3820</v>
      </c>
      <c r="G28" s="193">
        <v>0</v>
      </c>
      <c r="H28" s="193">
        <v>0</v>
      </c>
      <c r="I28" s="193">
        <v>0</v>
      </c>
      <c r="J28" s="193">
        <v>0</v>
      </c>
      <c r="K28" s="193">
        <v>320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f>F28+G28+H28+J28-M28-O28-K28-N28+L28-P28</f>
        <v>3500</v>
      </c>
      <c r="R28" s="43"/>
    </row>
    <row r="29" spans="1:18" ht="25.5" customHeight="1">
      <c r="A29" s="618" t="s">
        <v>72</v>
      </c>
      <c r="B29" s="638"/>
      <c r="C29" s="620"/>
      <c r="D29" s="639"/>
      <c r="E29" s="640"/>
      <c r="F29" s="641">
        <f aca="true" t="shared" si="3" ref="F29:Q29">SUM(F26:F28)</f>
        <v>38210</v>
      </c>
      <c r="G29" s="641">
        <f t="shared" si="3"/>
        <v>0</v>
      </c>
      <c r="H29" s="641">
        <f t="shared" si="3"/>
        <v>0</v>
      </c>
      <c r="I29" s="641">
        <f t="shared" si="3"/>
        <v>0</v>
      </c>
      <c r="J29" s="641">
        <f t="shared" si="3"/>
        <v>0</v>
      </c>
      <c r="K29" s="641">
        <f t="shared" si="3"/>
        <v>7996</v>
      </c>
      <c r="L29" s="641">
        <f t="shared" si="3"/>
        <v>0</v>
      </c>
      <c r="M29" s="641">
        <f t="shared" si="3"/>
        <v>250</v>
      </c>
      <c r="N29" s="641">
        <f t="shared" si="3"/>
        <v>0</v>
      </c>
      <c r="O29" s="641">
        <f t="shared" si="3"/>
        <v>0</v>
      </c>
      <c r="P29" s="641">
        <f t="shared" si="3"/>
        <v>0</v>
      </c>
      <c r="Q29" s="641">
        <f t="shared" si="3"/>
        <v>29964</v>
      </c>
      <c r="R29" s="631"/>
    </row>
    <row r="30" spans="1:18" ht="32.25" customHeight="1">
      <c r="A30" s="101" t="s">
        <v>85</v>
      </c>
      <c r="B30" s="197"/>
      <c r="C30" s="425"/>
      <c r="D30" s="207"/>
      <c r="E30" s="33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81"/>
    </row>
    <row r="31" spans="1:18" ht="44.25" customHeight="1">
      <c r="A31" s="200">
        <v>210002</v>
      </c>
      <c r="B31" s="195" t="s">
        <v>667</v>
      </c>
      <c r="C31" s="292" t="s">
        <v>790</v>
      </c>
      <c r="D31" s="477" t="s">
        <v>86</v>
      </c>
      <c r="E31" s="338">
        <v>15</v>
      </c>
      <c r="F31" s="195">
        <v>12070</v>
      </c>
      <c r="G31" s="195">
        <v>0</v>
      </c>
      <c r="H31" s="195">
        <v>0</v>
      </c>
      <c r="I31" s="195">
        <v>0</v>
      </c>
      <c r="J31" s="195">
        <v>0</v>
      </c>
      <c r="K31" s="195">
        <v>2070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f>F31+G31+H31+J31-M31-O31-K31-N31+L31-P31</f>
        <v>10000</v>
      </c>
      <c r="R31" s="14"/>
    </row>
    <row r="32" spans="1:18" ht="25.5" customHeight="1">
      <c r="A32" s="618" t="s">
        <v>72</v>
      </c>
      <c r="B32" s="638"/>
      <c r="C32" s="620"/>
      <c r="D32" s="638"/>
      <c r="E32" s="640"/>
      <c r="F32" s="641">
        <f aca="true" t="shared" si="4" ref="F32:Q32">F31</f>
        <v>12070</v>
      </c>
      <c r="G32" s="641">
        <f t="shared" si="4"/>
        <v>0</v>
      </c>
      <c r="H32" s="641">
        <f t="shared" si="4"/>
        <v>0</v>
      </c>
      <c r="I32" s="641">
        <f t="shared" si="4"/>
        <v>0</v>
      </c>
      <c r="J32" s="641">
        <f t="shared" si="4"/>
        <v>0</v>
      </c>
      <c r="K32" s="641">
        <f t="shared" si="4"/>
        <v>2070</v>
      </c>
      <c r="L32" s="641">
        <f t="shared" si="4"/>
        <v>0</v>
      </c>
      <c r="M32" s="641">
        <f t="shared" si="4"/>
        <v>0</v>
      </c>
      <c r="N32" s="641">
        <f t="shared" si="4"/>
        <v>0</v>
      </c>
      <c r="O32" s="641">
        <f t="shared" si="4"/>
        <v>0</v>
      </c>
      <c r="P32" s="641">
        <f t="shared" si="4"/>
        <v>0</v>
      </c>
      <c r="Q32" s="641">
        <f t="shared" si="4"/>
        <v>10000</v>
      </c>
      <c r="R32" s="631"/>
    </row>
    <row r="33" spans="1:18" ht="25.5" customHeight="1">
      <c r="A33" s="118"/>
      <c r="B33" s="185" t="s">
        <v>32</v>
      </c>
      <c r="C33" s="430"/>
      <c r="D33" s="119"/>
      <c r="E33" s="339"/>
      <c r="F33" s="211">
        <f aca="true" t="shared" si="5" ref="F33:Q33">F29+F32</f>
        <v>50280</v>
      </c>
      <c r="G33" s="211">
        <f t="shared" si="5"/>
        <v>0</v>
      </c>
      <c r="H33" s="211">
        <f t="shared" si="5"/>
        <v>0</v>
      </c>
      <c r="I33" s="211">
        <f t="shared" si="5"/>
        <v>0</v>
      </c>
      <c r="J33" s="211">
        <f t="shared" si="5"/>
        <v>0</v>
      </c>
      <c r="K33" s="211">
        <f t="shared" si="5"/>
        <v>10066</v>
      </c>
      <c r="L33" s="211">
        <f t="shared" si="5"/>
        <v>0</v>
      </c>
      <c r="M33" s="211">
        <f t="shared" si="5"/>
        <v>250</v>
      </c>
      <c r="N33" s="211">
        <f t="shared" si="5"/>
        <v>0</v>
      </c>
      <c r="O33" s="211">
        <f t="shared" si="5"/>
        <v>0</v>
      </c>
      <c r="P33" s="211">
        <f t="shared" si="5"/>
        <v>0</v>
      </c>
      <c r="Q33" s="211">
        <f t="shared" si="5"/>
        <v>39964</v>
      </c>
      <c r="R33" s="119"/>
    </row>
    <row r="34" spans="1:18" ht="25.5" customHeight="1">
      <c r="A34" s="120"/>
      <c r="B34" s="121"/>
      <c r="C34" s="431"/>
      <c r="D34" s="121"/>
      <c r="E34" s="34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8" ht="25.5" customHeight="1">
      <c r="A35" s="459"/>
      <c r="B35" s="460"/>
      <c r="C35" s="460"/>
      <c r="D35" s="460" t="s">
        <v>551</v>
      </c>
      <c r="E35" s="461"/>
      <c r="F35" s="460"/>
      <c r="G35" s="460"/>
      <c r="H35" s="460"/>
      <c r="I35" s="460"/>
      <c r="K35" s="465" t="s">
        <v>552</v>
      </c>
      <c r="L35" s="460"/>
      <c r="M35" s="460"/>
      <c r="N35" s="460"/>
      <c r="O35" s="460"/>
      <c r="P35" s="460"/>
      <c r="Q35" s="460" t="s">
        <v>552</v>
      </c>
      <c r="R35" s="462"/>
    </row>
    <row r="36" spans="1:18" ht="18.75">
      <c r="A36" s="459"/>
      <c r="B36" s="460"/>
      <c r="C36" s="460"/>
      <c r="D36" s="460"/>
      <c r="E36" s="461"/>
      <c r="F36" s="460"/>
      <c r="G36" s="460"/>
      <c r="H36" s="460"/>
      <c r="I36" s="460"/>
      <c r="K36" s="474"/>
      <c r="L36" s="460"/>
      <c r="M36" s="459"/>
      <c r="N36" s="460"/>
      <c r="O36" s="460"/>
      <c r="P36" s="460"/>
      <c r="Q36" s="460"/>
      <c r="R36" s="463"/>
    </row>
    <row r="37" spans="1:18" s="191" customFormat="1" ht="18.75">
      <c r="A37" s="459" t="s">
        <v>560</v>
      </c>
      <c r="B37" s="460"/>
      <c r="C37" s="460" t="s">
        <v>848</v>
      </c>
      <c r="D37" s="460"/>
      <c r="E37" s="461"/>
      <c r="F37" s="460"/>
      <c r="G37" s="460"/>
      <c r="H37" s="460"/>
      <c r="I37" s="460"/>
      <c r="K37" s="465" t="s">
        <v>645</v>
      </c>
      <c r="L37" s="460"/>
      <c r="M37" s="459"/>
      <c r="N37" s="460"/>
      <c r="O37" s="460"/>
      <c r="P37" s="460" t="s">
        <v>646</v>
      </c>
      <c r="Q37" s="460"/>
      <c r="R37" s="463"/>
    </row>
    <row r="38" spans="1:18" s="191" customFormat="1" ht="18.75">
      <c r="A38" s="459"/>
      <c r="B38" s="460"/>
      <c r="C38" s="460" t="s">
        <v>850</v>
      </c>
      <c r="D38" s="460"/>
      <c r="E38" s="461"/>
      <c r="F38" s="460"/>
      <c r="G38" s="460"/>
      <c r="H38" s="460"/>
      <c r="I38" s="460"/>
      <c r="K38" s="464" t="s">
        <v>549</v>
      </c>
      <c r="L38" s="460"/>
      <c r="M38" s="460"/>
      <c r="N38" s="460"/>
      <c r="O38" s="460"/>
      <c r="P38" s="460" t="s">
        <v>550</v>
      </c>
      <c r="Q38" s="460"/>
      <c r="R38" s="462"/>
    </row>
    <row r="39" spans="1:18" s="191" customFormat="1" ht="18.75">
      <c r="A39" s="188"/>
      <c r="B39" s="189"/>
      <c r="C39" s="428"/>
      <c r="D39" s="189"/>
      <c r="E39" s="332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/>
    </row>
    <row r="40" spans="1:18" ht="33.75" customHeight="1">
      <c r="A40" s="187" t="s">
        <v>0</v>
      </c>
      <c r="B40" s="20"/>
      <c r="C40" s="172" t="s">
        <v>888</v>
      </c>
      <c r="D40" s="172"/>
      <c r="E40" s="33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7"/>
    </row>
    <row r="41" spans="1:18" ht="20.25">
      <c r="A41" s="6"/>
      <c r="B41" s="97" t="s">
        <v>21</v>
      </c>
      <c r="C41" s="421"/>
      <c r="D41" s="7"/>
      <c r="E41" s="324"/>
      <c r="F41" s="7"/>
      <c r="G41" s="7"/>
      <c r="H41" s="7"/>
      <c r="I41" s="7"/>
      <c r="J41" s="8"/>
      <c r="K41" s="7"/>
      <c r="L41" s="7"/>
      <c r="M41" s="8"/>
      <c r="N41" s="9"/>
      <c r="O41" s="7"/>
      <c r="P41" s="7"/>
      <c r="Q41" s="7"/>
      <c r="R41" s="410" t="s">
        <v>1318</v>
      </c>
    </row>
    <row r="42" spans="1:18" ht="24.75">
      <c r="A42" s="10"/>
      <c r="B42" s="11"/>
      <c r="C42" s="422"/>
      <c r="D42" s="96" t="s">
        <v>1472</v>
      </c>
      <c r="E42" s="325"/>
      <c r="F42" s="12"/>
      <c r="G42" s="12"/>
      <c r="H42" s="12"/>
      <c r="I42" s="12"/>
      <c r="J42" s="12"/>
      <c r="K42" s="12"/>
      <c r="L42" s="12"/>
      <c r="M42" s="12"/>
      <c r="N42" s="13"/>
      <c r="O42" s="12"/>
      <c r="P42" s="12"/>
      <c r="Q42" s="12"/>
      <c r="R42" s="28"/>
    </row>
    <row r="43" spans="1:18" s="297" customFormat="1" ht="37.5" customHeight="1" thickBot="1">
      <c r="A43" s="294" t="s">
        <v>512</v>
      </c>
      <c r="B43" s="295" t="s">
        <v>513</v>
      </c>
      <c r="C43" s="423" t="s">
        <v>1</v>
      </c>
      <c r="D43" s="295" t="s">
        <v>511</v>
      </c>
      <c r="E43" s="385" t="s">
        <v>522</v>
      </c>
      <c r="F43" s="42" t="s">
        <v>507</v>
      </c>
      <c r="G43" s="42" t="s">
        <v>508</v>
      </c>
      <c r="H43" s="42" t="s">
        <v>500</v>
      </c>
      <c r="I43" s="26" t="s">
        <v>35</v>
      </c>
      <c r="J43" s="26" t="s">
        <v>509</v>
      </c>
      <c r="K43" s="42" t="s">
        <v>18</v>
      </c>
      <c r="L43" s="42" t="s">
        <v>19</v>
      </c>
      <c r="M43" s="411" t="s">
        <v>518</v>
      </c>
      <c r="N43" s="42" t="s">
        <v>589</v>
      </c>
      <c r="O43" s="42" t="s">
        <v>510</v>
      </c>
      <c r="P43" s="42" t="s">
        <v>31</v>
      </c>
      <c r="Q43" s="42" t="s">
        <v>514</v>
      </c>
      <c r="R43" s="296" t="s">
        <v>20</v>
      </c>
    </row>
    <row r="44" spans="1:18" ht="26.25" customHeight="1" thickTop="1">
      <c r="A44" s="287" t="s">
        <v>3</v>
      </c>
      <c r="B44" s="288"/>
      <c r="C44" s="432"/>
      <c r="D44" s="288"/>
      <c r="E44" s="341"/>
      <c r="F44" s="288"/>
      <c r="G44" s="288"/>
      <c r="H44" s="288"/>
      <c r="I44" s="288"/>
      <c r="J44" s="288"/>
      <c r="K44" s="288"/>
      <c r="L44" s="288"/>
      <c r="M44" s="288"/>
      <c r="N44" s="289"/>
      <c r="O44" s="288"/>
      <c r="P44" s="288"/>
      <c r="Q44" s="288"/>
      <c r="R44" s="290"/>
    </row>
    <row r="45" spans="1:18" ht="45" customHeight="1">
      <c r="A45" s="173">
        <v>300000</v>
      </c>
      <c r="B45" s="763" t="s">
        <v>1079</v>
      </c>
      <c r="C45" s="43" t="s">
        <v>1080</v>
      </c>
      <c r="D45" s="416" t="s">
        <v>414</v>
      </c>
      <c r="E45" s="321">
        <v>15</v>
      </c>
      <c r="F45" s="195">
        <v>14325</v>
      </c>
      <c r="G45" s="193">
        <v>0</v>
      </c>
      <c r="H45" s="193">
        <v>0</v>
      </c>
      <c r="I45" s="193">
        <v>0</v>
      </c>
      <c r="J45" s="193">
        <v>0</v>
      </c>
      <c r="K45" s="193">
        <v>2601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f>F45+G45+H45+J45-M45-O45-K45-N45+L45-P45</f>
        <v>11724</v>
      </c>
      <c r="R45" s="29"/>
    </row>
    <row r="46" spans="1:18" ht="45" customHeight="1">
      <c r="A46" s="173">
        <v>420002</v>
      </c>
      <c r="B46" s="195" t="s">
        <v>1217</v>
      </c>
      <c r="C46" s="695" t="s">
        <v>1218</v>
      </c>
      <c r="D46" s="416" t="s">
        <v>1219</v>
      </c>
      <c r="E46" s="321">
        <v>15</v>
      </c>
      <c r="F46" s="193">
        <v>5662</v>
      </c>
      <c r="G46" s="193">
        <v>0</v>
      </c>
      <c r="H46" s="193"/>
      <c r="I46" s="193">
        <v>0</v>
      </c>
      <c r="J46" s="193">
        <v>0</v>
      </c>
      <c r="K46" s="193">
        <v>662</v>
      </c>
      <c r="L46" s="193">
        <v>0</v>
      </c>
      <c r="M46" s="193">
        <v>1000</v>
      </c>
      <c r="N46" s="193"/>
      <c r="O46" s="193"/>
      <c r="P46" s="193">
        <v>0</v>
      </c>
      <c r="Q46" s="193">
        <f>F46+G46+H46+J46-M46-O46-K46-N46+L46-P46</f>
        <v>4000</v>
      </c>
      <c r="R46" s="696"/>
    </row>
    <row r="47" spans="1:18" ht="32.25" customHeight="1">
      <c r="A47" s="618" t="s">
        <v>72</v>
      </c>
      <c r="B47" s="619"/>
      <c r="C47" s="620"/>
      <c r="D47" s="621"/>
      <c r="E47" s="622"/>
      <c r="F47" s="623">
        <f aca="true" t="shared" si="6" ref="F47:Q47">SUM(F45:F46)</f>
        <v>19987</v>
      </c>
      <c r="G47" s="623">
        <f t="shared" si="6"/>
        <v>0</v>
      </c>
      <c r="H47" s="623">
        <f t="shared" si="6"/>
        <v>0</v>
      </c>
      <c r="I47" s="623">
        <f t="shared" si="6"/>
        <v>0</v>
      </c>
      <c r="J47" s="623">
        <f t="shared" si="6"/>
        <v>0</v>
      </c>
      <c r="K47" s="623">
        <f t="shared" si="6"/>
        <v>3263</v>
      </c>
      <c r="L47" s="623">
        <f t="shared" si="6"/>
        <v>0</v>
      </c>
      <c r="M47" s="623">
        <f t="shared" si="6"/>
        <v>1000</v>
      </c>
      <c r="N47" s="623">
        <f t="shared" si="6"/>
        <v>0</v>
      </c>
      <c r="O47" s="623">
        <f t="shared" si="6"/>
        <v>0</v>
      </c>
      <c r="P47" s="623">
        <f t="shared" si="6"/>
        <v>0</v>
      </c>
      <c r="Q47" s="623">
        <f t="shared" si="6"/>
        <v>15724</v>
      </c>
      <c r="R47" s="624"/>
    </row>
    <row r="48" spans="1:18" ht="25.5" customHeight="1">
      <c r="A48" s="118"/>
      <c r="B48" s="185" t="s">
        <v>32</v>
      </c>
      <c r="C48" s="430"/>
      <c r="D48" s="119"/>
      <c r="E48" s="339"/>
      <c r="F48" s="211">
        <f aca="true" t="shared" si="7" ref="F48:Q48">F47</f>
        <v>19987</v>
      </c>
      <c r="G48" s="211">
        <f t="shared" si="7"/>
        <v>0</v>
      </c>
      <c r="H48" s="211">
        <f t="shared" si="7"/>
        <v>0</v>
      </c>
      <c r="I48" s="211">
        <f t="shared" si="7"/>
        <v>0</v>
      </c>
      <c r="J48" s="211">
        <f t="shared" si="7"/>
        <v>0</v>
      </c>
      <c r="K48" s="211">
        <f t="shared" si="7"/>
        <v>3263</v>
      </c>
      <c r="L48" s="211">
        <f t="shared" si="7"/>
        <v>0</v>
      </c>
      <c r="M48" s="211">
        <f t="shared" si="7"/>
        <v>1000</v>
      </c>
      <c r="N48" s="211">
        <f t="shared" si="7"/>
        <v>0</v>
      </c>
      <c r="O48" s="211">
        <f t="shared" si="7"/>
        <v>0</v>
      </c>
      <c r="P48" s="211">
        <f t="shared" si="7"/>
        <v>0</v>
      </c>
      <c r="Q48" s="211">
        <f t="shared" si="7"/>
        <v>15724</v>
      </c>
      <c r="R48" s="119"/>
    </row>
    <row r="49" spans="1:18" ht="25.5" customHeight="1">
      <c r="A49" s="120"/>
      <c r="B49" s="121"/>
      <c r="C49" s="431"/>
      <c r="D49" s="121"/>
      <c r="E49" s="34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</row>
    <row r="50" ht="25.5" customHeight="1"/>
    <row r="52" spans="1:18" s="191" customFormat="1" ht="18.75">
      <c r="A52" s="459"/>
      <c r="B52" s="460"/>
      <c r="C52" s="460"/>
      <c r="D52" s="460"/>
      <c r="E52" s="461"/>
      <c r="F52" s="460"/>
      <c r="G52" s="460"/>
      <c r="H52" s="460"/>
      <c r="I52" s="460"/>
      <c r="J52" s="492"/>
      <c r="K52" s="494"/>
      <c r="L52" s="460"/>
      <c r="M52" s="459"/>
      <c r="N52" s="460"/>
      <c r="O52" s="460"/>
      <c r="P52" s="460"/>
      <c r="Q52" s="460" t="s">
        <v>552</v>
      </c>
      <c r="R52" s="463"/>
    </row>
    <row r="53" spans="1:18" s="191" customFormat="1" ht="18.75">
      <c r="A53" s="459" t="s">
        <v>560</v>
      </c>
      <c r="B53" s="460"/>
      <c r="C53" s="460" t="s">
        <v>848</v>
      </c>
      <c r="D53" s="460"/>
      <c r="E53" s="461"/>
      <c r="F53" s="460"/>
      <c r="G53" s="460"/>
      <c r="H53" s="460"/>
      <c r="I53" s="460"/>
      <c r="K53" s="465" t="s">
        <v>645</v>
      </c>
      <c r="L53" s="460"/>
      <c r="M53" s="459"/>
      <c r="N53" s="460"/>
      <c r="O53" s="460"/>
      <c r="P53" s="460" t="s">
        <v>646</v>
      </c>
      <c r="Q53" s="460"/>
      <c r="R53" s="463"/>
    </row>
    <row r="54" spans="1:18" ht="18.75">
      <c r="A54" s="459"/>
      <c r="B54" s="460"/>
      <c r="C54" s="460" t="s">
        <v>850</v>
      </c>
      <c r="D54" s="460"/>
      <c r="E54" s="461"/>
      <c r="F54" s="460"/>
      <c r="G54" s="460"/>
      <c r="H54" s="460"/>
      <c r="I54" s="460"/>
      <c r="K54" s="464" t="s">
        <v>549</v>
      </c>
      <c r="L54" s="460"/>
      <c r="M54" s="460"/>
      <c r="N54" s="460"/>
      <c r="O54" s="460"/>
      <c r="P54" s="460" t="s">
        <v>550</v>
      </c>
      <c r="Q54" s="460"/>
      <c r="R54" s="462"/>
    </row>
    <row r="55" spans="1:18" ht="24.75" customHeight="1">
      <c r="A55" s="187" t="s">
        <v>0</v>
      </c>
      <c r="B55" s="33"/>
      <c r="C55" s="172" t="s">
        <v>888</v>
      </c>
      <c r="D55" s="172"/>
      <c r="E55" s="33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7"/>
    </row>
    <row r="56" spans="1:18" ht="20.25" customHeight="1">
      <c r="A56" s="298"/>
      <c r="B56" s="97" t="s">
        <v>21</v>
      </c>
      <c r="C56" s="421"/>
      <c r="D56" s="299"/>
      <c r="E56" s="342"/>
      <c r="F56" s="7"/>
      <c r="G56" s="7"/>
      <c r="H56" s="7"/>
      <c r="I56" s="7"/>
      <c r="J56" s="7"/>
      <c r="K56" s="7"/>
      <c r="L56" s="7"/>
      <c r="M56" s="7"/>
      <c r="N56" s="9"/>
      <c r="O56" s="7"/>
      <c r="P56" s="7"/>
      <c r="Q56" s="7"/>
      <c r="R56" s="410" t="s">
        <v>1319</v>
      </c>
    </row>
    <row r="57" spans="1:18" ht="19.5" customHeight="1">
      <c r="A57" s="210"/>
      <c r="B57" s="97"/>
      <c r="C57" s="422"/>
      <c r="D57" s="96" t="s">
        <v>1472</v>
      </c>
      <c r="E57" s="325"/>
      <c r="F57" s="12"/>
      <c r="G57" s="12"/>
      <c r="H57" s="12"/>
      <c r="I57" s="12"/>
      <c r="J57" s="12"/>
      <c r="K57" s="12"/>
      <c r="L57" s="12"/>
      <c r="M57" s="12"/>
      <c r="N57" s="13"/>
      <c r="O57" s="12"/>
      <c r="P57" s="12"/>
      <c r="Q57" s="12"/>
      <c r="R57" s="28"/>
    </row>
    <row r="58" spans="1:18" s="414" customFormat="1" ht="25.5" customHeight="1" thickBot="1">
      <c r="A58" s="301" t="s">
        <v>512</v>
      </c>
      <c r="B58" s="302" t="s">
        <v>513</v>
      </c>
      <c r="C58" s="433" t="s">
        <v>1</v>
      </c>
      <c r="D58" s="302" t="s">
        <v>511</v>
      </c>
      <c r="E58" s="343" t="s">
        <v>522</v>
      </c>
      <c r="F58" s="242" t="s">
        <v>507</v>
      </c>
      <c r="G58" s="242" t="s">
        <v>508</v>
      </c>
      <c r="H58" s="242" t="s">
        <v>500</v>
      </c>
      <c r="I58" s="243" t="s">
        <v>35</v>
      </c>
      <c r="J58" s="242" t="s">
        <v>509</v>
      </c>
      <c r="K58" s="242" t="s">
        <v>18</v>
      </c>
      <c r="L58" s="242" t="s">
        <v>19</v>
      </c>
      <c r="M58" s="303" t="s">
        <v>518</v>
      </c>
      <c r="N58" s="242" t="s">
        <v>589</v>
      </c>
      <c r="O58" s="42" t="s">
        <v>510</v>
      </c>
      <c r="P58" s="242" t="s">
        <v>31</v>
      </c>
      <c r="Q58" s="242" t="s">
        <v>514</v>
      </c>
      <c r="R58" s="304" t="s">
        <v>20</v>
      </c>
    </row>
    <row r="59" spans="1:18" ht="18" customHeight="1" thickTop="1">
      <c r="A59" s="100" t="s">
        <v>29</v>
      </c>
      <c r="B59" s="77"/>
      <c r="C59" s="424"/>
      <c r="D59" s="75"/>
      <c r="E59" s="344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6"/>
    </row>
    <row r="60" spans="1:18" ht="33" customHeight="1">
      <c r="A60" s="742">
        <v>3110103</v>
      </c>
      <c r="B60" s="195" t="s">
        <v>1220</v>
      </c>
      <c r="C60" s="292" t="s">
        <v>1221</v>
      </c>
      <c r="D60" s="194" t="s">
        <v>2</v>
      </c>
      <c r="E60" s="321">
        <v>15</v>
      </c>
      <c r="F60" s="195">
        <v>1923</v>
      </c>
      <c r="G60" s="195">
        <v>0</v>
      </c>
      <c r="H60" s="195">
        <v>0</v>
      </c>
      <c r="I60" s="195">
        <v>0</v>
      </c>
      <c r="J60" s="195">
        <v>0</v>
      </c>
      <c r="K60" s="195">
        <v>0</v>
      </c>
      <c r="L60" s="195">
        <v>77</v>
      </c>
      <c r="M60" s="195">
        <v>0</v>
      </c>
      <c r="N60" s="195">
        <v>0</v>
      </c>
      <c r="O60" s="195">
        <v>0</v>
      </c>
      <c r="P60" s="195">
        <v>0</v>
      </c>
      <c r="Q60" s="195">
        <f>F60+G60+H60+J60-M60-O60-K60-N60+L60-P60</f>
        <v>2000</v>
      </c>
      <c r="R60" s="29"/>
    </row>
    <row r="61" spans="1:18" ht="33" customHeight="1" hidden="1">
      <c r="A61" s="122">
        <v>3113012</v>
      </c>
      <c r="B61" s="195"/>
      <c r="C61" s="292"/>
      <c r="D61" s="194" t="s">
        <v>87</v>
      </c>
      <c r="E61" s="321">
        <v>0</v>
      </c>
      <c r="F61" s="195">
        <v>0</v>
      </c>
      <c r="G61" s="195">
        <v>0</v>
      </c>
      <c r="H61" s="195">
        <v>0</v>
      </c>
      <c r="I61" s="195">
        <v>0</v>
      </c>
      <c r="J61" s="195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5">
        <f>F61+G61+H61+J61-M61-O61-K61-N61+L61-P61</f>
        <v>0</v>
      </c>
      <c r="R61" s="29"/>
    </row>
    <row r="62" spans="1:18" ht="33" customHeight="1">
      <c r="A62" s="122">
        <v>3113013</v>
      </c>
      <c r="B62" s="195" t="s">
        <v>1378</v>
      </c>
      <c r="C62" s="292" t="s">
        <v>1379</v>
      </c>
      <c r="D62" s="194" t="s">
        <v>87</v>
      </c>
      <c r="E62" s="321">
        <v>15</v>
      </c>
      <c r="F62" s="195">
        <v>3221</v>
      </c>
      <c r="G62" s="195">
        <v>0</v>
      </c>
      <c r="H62" s="195"/>
      <c r="I62" s="195">
        <v>0</v>
      </c>
      <c r="J62" s="195">
        <v>0</v>
      </c>
      <c r="K62" s="195">
        <v>121</v>
      </c>
      <c r="L62" s="195">
        <v>0</v>
      </c>
      <c r="M62" s="195">
        <v>0</v>
      </c>
      <c r="N62" s="195"/>
      <c r="O62" s="195"/>
      <c r="P62" s="195">
        <v>0</v>
      </c>
      <c r="Q62" s="195">
        <f>F62+G62+H62+J62-M62-O62-K62-N62+L62-P62</f>
        <v>3100</v>
      </c>
      <c r="R62" s="29"/>
    </row>
    <row r="63" spans="1:18" ht="13.5" customHeight="1">
      <c r="A63" s="618" t="s">
        <v>72</v>
      </c>
      <c r="B63" s="619"/>
      <c r="C63" s="620"/>
      <c r="D63" s="621"/>
      <c r="E63" s="622"/>
      <c r="F63" s="623">
        <f aca="true" t="shared" si="8" ref="F63:Q63">SUM(F60:F62)</f>
        <v>5144</v>
      </c>
      <c r="G63" s="623">
        <f t="shared" si="8"/>
        <v>0</v>
      </c>
      <c r="H63" s="623">
        <f t="shared" si="8"/>
        <v>0</v>
      </c>
      <c r="I63" s="623">
        <f t="shared" si="8"/>
        <v>0</v>
      </c>
      <c r="J63" s="623">
        <f t="shared" si="8"/>
        <v>0</v>
      </c>
      <c r="K63" s="623">
        <f t="shared" si="8"/>
        <v>121</v>
      </c>
      <c r="L63" s="623">
        <f t="shared" si="8"/>
        <v>77</v>
      </c>
      <c r="M63" s="623">
        <f t="shared" si="8"/>
        <v>0</v>
      </c>
      <c r="N63" s="623">
        <f t="shared" si="8"/>
        <v>0</v>
      </c>
      <c r="O63" s="623">
        <f t="shared" si="8"/>
        <v>0</v>
      </c>
      <c r="P63" s="623">
        <f t="shared" si="8"/>
        <v>0</v>
      </c>
      <c r="Q63" s="623">
        <f t="shared" si="8"/>
        <v>5100</v>
      </c>
      <c r="R63" s="624"/>
    </row>
    <row r="64" spans="1:18" ht="18" customHeight="1">
      <c r="A64" s="100" t="s">
        <v>88</v>
      </c>
      <c r="B64" s="77"/>
      <c r="C64" s="424"/>
      <c r="D64" s="75"/>
      <c r="E64" s="344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6"/>
    </row>
    <row r="65" spans="1:18" ht="33" customHeight="1">
      <c r="A65" s="122">
        <v>3110102</v>
      </c>
      <c r="B65" s="195" t="s">
        <v>89</v>
      </c>
      <c r="C65" s="292" t="s">
        <v>90</v>
      </c>
      <c r="D65" s="194" t="s">
        <v>2</v>
      </c>
      <c r="E65" s="321">
        <v>15</v>
      </c>
      <c r="F65" s="195">
        <v>1549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112</v>
      </c>
      <c r="M65" s="195">
        <v>0</v>
      </c>
      <c r="N65" s="195">
        <v>0</v>
      </c>
      <c r="O65" s="195">
        <v>0</v>
      </c>
      <c r="P65" s="195">
        <v>0</v>
      </c>
      <c r="Q65" s="195">
        <f>F65+G65+H65+J65-M65-O65-K65-N65+L65-P65</f>
        <v>1661</v>
      </c>
      <c r="R65" s="29"/>
    </row>
    <row r="66" spans="1:18" ht="33" customHeight="1">
      <c r="A66" s="122">
        <v>3113022</v>
      </c>
      <c r="B66" s="195" t="s">
        <v>1062</v>
      </c>
      <c r="C66" s="292" t="s">
        <v>1063</v>
      </c>
      <c r="D66" s="194" t="s">
        <v>87</v>
      </c>
      <c r="E66" s="321">
        <v>15</v>
      </c>
      <c r="F66" s="195">
        <v>2625</v>
      </c>
      <c r="G66" s="195">
        <v>0</v>
      </c>
      <c r="H66" s="195"/>
      <c r="I66" s="195">
        <v>0</v>
      </c>
      <c r="J66" s="195">
        <v>0</v>
      </c>
      <c r="K66" s="195">
        <v>21</v>
      </c>
      <c r="L66" s="195">
        <v>0</v>
      </c>
      <c r="M66" s="195">
        <v>0</v>
      </c>
      <c r="N66" s="195"/>
      <c r="O66" s="195"/>
      <c r="P66" s="195">
        <v>0</v>
      </c>
      <c r="Q66" s="195">
        <f>F66+G66+H66+J66-M66-O66-K66-N66+L66-P66</f>
        <v>2604</v>
      </c>
      <c r="R66" s="29"/>
    </row>
    <row r="67" spans="1:18" ht="13.5" customHeight="1">
      <c r="A67" s="618" t="s">
        <v>72</v>
      </c>
      <c r="B67" s="619"/>
      <c r="C67" s="620"/>
      <c r="D67" s="621"/>
      <c r="E67" s="622"/>
      <c r="F67" s="623">
        <f aca="true" t="shared" si="9" ref="F67:Q67">SUM(F65:F66)</f>
        <v>4174</v>
      </c>
      <c r="G67" s="623">
        <f t="shared" si="9"/>
        <v>0</v>
      </c>
      <c r="H67" s="623">
        <f t="shared" si="9"/>
        <v>0</v>
      </c>
      <c r="I67" s="623">
        <f t="shared" si="9"/>
        <v>0</v>
      </c>
      <c r="J67" s="623">
        <f t="shared" si="9"/>
        <v>0</v>
      </c>
      <c r="K67" s="623">
        <f t="shared" si="9"/>
        <v>21</v>
      </c>
      <c r="L67" s="623">
        <f t="shared" si="9"/>
        <v>112</v>
      </c>
      <c r="M67" s="623">
        <f t="shared" si="9"/>
        <v>0</v>
      </c>
      <c r="N67" s="623">
        <f t="shared" si="9"/>
        <v>0</v>
      </c>
      <c r="O67" s="623">
        <f t="shared" si="9"/>
        <v>0</v>
      </c>
      <c r="P67" s="623">
        <f t="shared" si="9"/>
        <v>0</v>
      </c>
      <c r="Q67" s="623">
        <f t="shared" si="9"/>
        <v>4265</v>
      </c>
      <c r="R67" s="624"/>
    </row>
    <row r="68" spans="1:18" ht="18" customHeight="1">
      <c r="A68" s="100" t="s">
        <v>4</v>
      </c>
      <c r="B68" s="77"/>
      <c r="C68" s="424"/>
      <c r="D68" s="75"/>
      <c r="E68" s="344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6"/>
    </row>
    <row r="69" spans="1:18" ht="33" customHeight="1">
      <c r="A69" s="122">
        <v>3113032</v>
      </c>
      <c r="B69" s="195" t="s">
        <v>1064</v>
      </c>
      <c r="C69" s="292" t="s">
        <v>1065</v>
      </c>
      <c r="D69" s="194" t="s">
        <v>87</v>
      </c>
      <c r="E69" s="321">
        <v>15</v>
      </c>
      <c r="F69" s="195">
        <v>2625</v>
      </c>
      <c r="G69" s="195">
        <v>0</v>
      </c>
      <c r="H69" s="195"/>
      <c r="I69" s="195">
        <v>0</v>
      </c>
      <c r="J69" s="195">
        <v>0</v>
      </c>
      <c r="K69" s="195">
        <v>21</v>
      </c>
      <c r="L69" s="195">
        <v>0</v>
      </c>
      <c r="M69" s="195">
        <v>0</v>
      </c>
      <c r="N69" s="195"/>
      <c r="O69" s="195"/>
      <c r="P69" s="195">
        <v>0</v>
      </c>
      <c r="Q69" s="195">
        <f>F69+G69+H69+J69-M69-O69-K69-N69+L69-P69</f>
        <v>2604</v>
      </c>
      <c r="R69" s="29"/>
    </row>
    <row r="70" spans="1:18" ht="13.5" customHeight="1">
      <c r="A70" s="618" t="s">
        <v>72</v>
      </c>
      <c r="B70" s="619"/>
      <c r="C70" s="620"/>
      <c r="D70" s="621"/>
      <c r="E70" s="622"/>
      <c r="F70" s="623">
        <f aca="true" t="shared" si="10" ref="F70:Q70">SUM(F69:F69)</f>
        <v>2625</v>
      </c>
      <c r="G70" s="623">
        <f t="shared" si="10"/>
        <v>0</v>
      </c>
      <c r="H70" s="623">
        <f t="shared" si="10"/>
        <v>0</v>
      </c>
      <c r="I70" s="623">
        <f t="shared" si="10"/>
        <v>0</v>
      </c>
      <c r="J70" s="623">
        <f t="shared" si="10"/>
        <v>0</v>
      </c>
      <c r="K70" s="623">
        <f t="shared" si="10"/>
        <v>21</v>
      </c>
      <c r="L70" s="623">
        <f t="shared" si="10"/>
        <v>0</v>
      </c>
      <c r="M70" s="623">
        <f t="shared" si="10"/>
        <v>0</v>
      </c>
      <c r="N70" s="623">
        <f t="shared" si="10"/>
        <v>0</v>
      </c>
      <c r="O70" s="623">
        <f t="shared" si="10"/>
        <v>0</v>
      </c>
      <c r="P70" s="623">
        <f t="shared" si="10"/>
        <v>0</v>
      </c>
      <c r="Q70" s="623">
        <f t="shared" si="10"/>
        <v>2604</v>
      </c>
      <c r="R70" s="624"/>
    </row>
    <row r="71" spans="1:18" ht="18" customHeight="1">
      <c r="A71" s="100" t="s">
        <v>91</v>
      </c>
      <c r="B71" s="77"/>
      <c r="C71" s="424"/>
      <c r="D71" s="75"/>
      <c r="E71" s="344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6"/>
    </row>
    <row r="72" spans="1:18" ht="33" customHeight="1">
      <c r="A72" s="122">
        <v>3113042</v>
      </c>
      <c r="B72" s="195" t="s">
        <v>1066</v>
      </c>
      <c r="C72" s="292" t="s">
        <v>1067</v>
      </c>
      <c r="D72" s="194" t="s">
        <v>87</v>
      </c>
      <c r="E72" s="321">
        <v>15</v>
      </c>
      <c r="F72" s="195">
        <v>2625</v>
      </c>
      <c r="G72" s="195">
        <v>0</v>
      </c>
      <c r="H72" s="195"/>
      <c r="I72" s="195">
        <v>0</v>
      </c>
      <c r="J72" s="195">
        <v>0</v>
      </c>
      <c r="K72" s="195">
        <v>21</v>
      </c>
      <c r="L72" s="195">
        <v>0</v>
      </c>
      <c r="M72" s="195">
        <v>0</v>
      </c>
      <c r="N72" s="195"/>
      <c r="O72" s="195"/>
      <c r="P72" s="195">
        <v>0</v>
      </c>
      <c r="Q72" s="195">
        <f>F72+G72+H72+J72-M72-O72-K72-N72+L72-P72</f>
        <v>2604</v>
      </c>
      <c r="R72" s="29"/>
    </row>
    <row r="73" spans="1:18" ht="13.5" customHeight="1">
      <c r="A73" s="618" t="s">
        <v>72</v>
      </c>
      <c r="B73" s="619"/>
      <c r="C73" s="620"/>
      <c r="D73" s="621"/>
      <c r="E73" s="622"/>
      <c r="F73" s="623">
        <f aca="true" t="shared" si="11" ref="F73:Q73">SUM(F72:F72)</f>
        <v>2625</v>
      </c>
      <c r="G73" s="623">
        <f t="shared" si="11"/>
        <v>0</v>
      </c>
      <c r="H73" s="623">
        <f t="shared" si="11"/>
        <v>0</v>
      </c>
      <c r="I73" s="623">
        <f t="shared" si="11"/>
        <v>0</v>
      </c>
      <c r="J73" s="623">
        <f t="shared" si="11"/>
        <v>0</v>
      </c>
      <c r="K73" s="623">
        <f t="shared" si="11"/>
        <v>21</v>
      </c>
      <c r="L73" s="623">
        <f t="shared" si="11"/>
        <v>0</v>
      </c>
      <c r="M73" s="623">
        <f t="shared" si="11"/>
        <v>0</v>
      </c>
      <c r="N73" s="623">
        <f t="shared" si="11"/>
        <v>0</v>
      </c>
      <c r="O73" s="623">
        <f t="shared" si="11"/>
        <v>0</v>
      </c>
      <c r="P73" s="623">
        <f t="shared" si="11"/>
        <v>0</v>
      </c>
      <c r="Q73" s="623">
        <f t="shared" si="11"/>
        <v>2604</v>
      </c>
      <c r="R73" s="624"/>
    </row>
    <row r="74" spans="1:18" ht="18" customHeight="1" hidden="1">
      <c r="A74" s="100" t="s">
        <v>92</v>
      </c>
      <c r="B74" s="77"/>
      <c r="C74" s="424"/>
      <c r="D74" s="75"/>
      <c r="E74" s="344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6"/>
    </row>
    <row r="75" spans="1:18" ht="33" customHeight="1" hidden="1">
      <c r="A75" s="122"/>
      <c r="B75" s="195"/>
      <c r="C75" s="292"/>
      <c r="D75" s="194" t="s">
        <v>87</v>
      </c>
      <c r="E75" s="321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>
        <f>F75+G75+H75+J75-M75-O75-K75-N75+L75-P75</f>
        <v>0</v>
      </c>
      <c r="R75" s="29"/>
    </row>
    <row r="76" spans="1:18" ht="13.5" customHeight="1" hidden="1">
      <c r="A76" s="618" t="s">
        <v>72</v>
      </c>
      <c r="B76" s="619"/>
      <c r="C76" s="620"/>
      <c r="D76" s="621"/>
      <c r="E76" s="622"/>
      <c r="F76" s="623">
        <f aca="true" t="shared" si="12" ref="F76:Q76">SUM(F75:F75)</f>
        <v>0</v>
      </c>
      <c r="G76" s="623">
        <f t="shared" si="12"/>
        <v>0</v>
      </c>
      <c r="H76" s="623">
        <f t="shared" si="12"/>
        <v>0</v>
      </c>
      <c r="I76" s="623">
        <f t="shared" si="12"/>
        <v>0</v>
      </c>
      <c r="J76" s="623">
        <f t="shared" si="12"/>
        <v>0</v>
      </c>
      <c r="K76" s="623">
        <f t="shared" si="12"/>
        <v>0</v>
      </c>
      <c r="L76" s="623">
        <f t="shared" si="12"/>
        <v>0</v>
      </c>
      <c r="M76" s="623">
        <f t="shared" si="12"/>
        <v>0</v>
      </c>
      <c r="N76" s="623">
        <f t="shared" si="12"/>
        <v>0</v>
      </c>
      <c r="O76" s="623">
        <f t="shared" si="12"/>
        <v>0</v>
      </c>
      <c r="P76" s="623">
        <f t="shared" si="12"/>
        <v>0</v>
      </c>
      <c r="Q76" s="623">
        <f t="shared" si="12"/>
        <v>0</v>
      </c>
      <c r="R76" s="624"/>
    </row>
    <row r="77" spans="1:18" ht="18" customHeight="1">
      <c r="A77" s="100" t="s">
        <v>94</v>
      </c>
      <c r="B77" s="77"/>
      <c r="C77" s="424"/>
      <c r="D77" s="75"/>
      <c r="E77" s="344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6"/>
    </row>
    <row r="78" spans="1:18" ht="33.75" customHeight="1">
      <c r="A78" s="122">
        <v>3110101</v>
      </c>
      <c r="B78" s="195" t="s">
        <v>95</v>
      </c>
      <c r="C78" s="292" t="s">
        <v>1234</v>
      </c>
      <c r="D78" s="194" t="s">
        <v>87</v>
      </c>
      <c r="E78" s="321">
        <v>15</v>
      </c>
      <c r="F78" s="195">
        <v>2625</v>
      </c>
      <c r="G78" s="195">
        <v>0</v>
      </c>
      <c r="H78" s="195">
        <v>0</v>
      </c>
      <c r="I78" s="195">
        <v>0</v>
      </c>
      <c r="J78" s="195">
        <v>0</v>
      </c>
      <c r="K78" s="195">
        <v>21</v>
      </c>
      <c r="L78" s="195">
        <v>0</v>
      </c>
      <c r="M78" s="195">
        <v>0</v>
      </c>
      <c r="N78" s="195">
        <v>0</v>
      </c>
      <c r="O78" s="195">
        <v>0</v>
      </c>
      <c r="P78" s="195">
        <v>0</v>
      </c>
      <c r="Q78" s="195">
        <f>F78+G78+H78+J78-M78-O78-K78-N78+L78-P78</f>
        <v>2604</v>
      </c>
      <c r="R78" s="409"/>
    </row>
    <row r="79" spans="1:18" ht="33.75" customHeight="1" hidden="1">
      <c r="A79" s="122">
        <v>3113062</v>
      </c>
      <c r="B79" s="195"/>
      <c r="C79" s="292"/>
      <c r="D79" s="194" t="s">
        <v>87</v>
      </c>
      <c r="E79" s="321"/>
      <c r="F79" s="195"/>
      <c r="G79" s="195">
        <v>0</v>
      </c>
      <c r="H79" s="195"/>
      <c r="I79" s="195">
        <v>0</v>
      </c>
      <c r="J79" s="195">
        <v>0</v>
      </c>
      <c r="K79" s="195"/>
      <c r="L79" s="195">
        <v>0</v>
      </c>
      <c r="M79" s="195">
        <v>0</v>
      </c>
      <c r="N79" s="195"/>
      <c r="O79" s="195"/>
      <c r="P79" s="195">
        <v>0</v>
      </c>
      <c r="Q79" s="195">
        <f>F79+G79+H79+J79-M79-O79-K79-N79+L79-P79</f>
        <v>0</v>
      </c>
      <c r="R79" s="29"/>
    </row>
    <row r="80" spans="1:18" ht="13.5" customHeight="1">
      <c r="A80" s="618" t="s">
        <v>72</v>
      </c>
      <c r="B80" s="619"/>
      <c r="C80" s="620"/>
      <c r="D80" s="621"/>
      <c r="E80" s="622"/>
      <c r="F80" s="623">
        <f aca="true" t="shared" si="13" ref="F80:Q80">SUM(F78:F79)</f>
        <v>2625</v>
      </c>
      <c r="G80" s="623">
        <f t="shared" si="13"/>
        <v>0</v>
      </c>
      <c r="H80" s="623">
        <f t="shared" si="13"/>
        <v>0</v>
      </c>
      <c r="I80" s="623">
        <f t="shared" si="13"/>
        <v>0</v>
      </c>
      <c r="J80" s="623">
        <f t="shared" si="13"/>
        <v>0</v>
      </c>
      <c r="K80" s="623">
        <f t="shared" si="13"/>
        <v>21</v>
      </c>
      <c r="L80" s="623">
        <f t="shared" si="13"/>
        <v>0</v>
      </c>
      <c r="M80" s="623">
        <f t="shared" si="13"/>
        <v>0</v>
      </c>
      <c r="N80" s="623">
        <f t="shared" si="13"/>
        <v>0</v>
      </c>
      <c r="O80" s="623">
        <f t="shared" si="13"/>
        <v>0</v>
      </c>
      <c r="P80" s="623">
        <f t="shared" si="13"/>
        <v>0</v>
      </c>
      <c r="Q80" s="623">
        <f t="shared" si="13"/>
        <v>2604</v>
      </c>
      <c r="R80" s="624"/>
    </row>
    <row r="81" spans="1:18" s="23" customFormat="1" ht="18" customHeight="1">
      <c r="A81" s="56"/>
      <c r="B81" s="185" t="s">
        <v>32</v>
      </c>
      <c r="C81" s="434"/>
      <c r="D81" s="57"/>
      <c r="E81" s="345"/>
      <c r="F81" s="199">
        <f aca="true" t="shared" si="14" ref="F81:Q81">F63+F67+F70+F73+F76+F80</f>
        <v>17193</v>
      </c>
      <c r="G81" s="199">
        <f t="shared" si="14"/>
        <v>0</v>
      </c>
      <c r="H81" s="199">
        <f t="shared" si="14"/>
        <v>0</v>
      </c>
      <c r="I81" s="199">
        <f t="shared" si="14"/>
        <v>0</v>
      </c>
      <c r="J81" s="199">
        <f t="shared" si="14"/>
        <v>0</v>
      </c>
      <c r="K81" s="199">
        <f t="shared" si="14"/>
        <v>205</v>
      </c>
      <c r="L81" s="199">
        <f t="shared" si="14"/>
        <v>189</v>
      </c>
      <c r="M81" s="199">
        <f t="shared" si="14"/>
        <v>0</v>
      </c>
      <c r="N81" s="199">
        <f t="shared" si="14"/>
        <v>0</v>
      </c>
      <c r="O81" s="199">
        <f t="shared" si="14"/>
        <v>0</v>
      </c>
      <c r="P81" s="199">
        <f t="shared" si="14"/>
        <v>0</v>
      </c>
      <c r="Q81" s="199">
        <f t="shared" si="14"/>
        <v>17177</v>
      </c>
      <c r="R81" s="58"/>
    </row>
    <row r="82" spans="1:18" s="23" customFormat="1" ht="11.25" customHeight="1">
      <c r="A82" s="459"/>
      <c r="B82" s="460"/>
      <c r="C82" s="460"/>
      <c r="D82" s="460" t="s">
        <v>551</v>
      </c>
      <c r="E82" s="461"/>
      <c r="F82" s="460"/>
      <c r="G82" s="460"/>
      <c r="H82" s="460"/>
      <c r="I82" s="460"/>
      <c r="K82" s="492" t="s">
        <v>552</v>
      </c>
      <c r="L82" s="460"/>
      <c r="M82" s="460"/>
      <c r="N82" s="460"/>
      <c r="O82" s="460"/>
      <c r="P82" s="460"/>
      <c r="Q82" s="460" t="s">
        <v>552</v>
      </c>
      <c r="R82" s="462"/>
    </row>
    <row r="83" spans="1:18" s="191" customFormat="1" ht="16.5" customHeight="1">
      <c r="A83" s="459"/>
      <c r="B83" s="460"/>
      <c r="C83" s="460"/>
      <c r="D83" s="460"/>
      <c r="E83" s="461"/>
      <c r="F83" s="460"/>
      <c r="G83" s="460"/>
      <c r="H83" s="460"/>
      <c r="I83" s="460"/>
      <c r="J83" s="492"/>
      <c r="K83" s="494"/>
      <c r="L83" s="460"/>
      <c r="M83" s="459"/>
      <c r="N83" s="460"/>
      <c r="O83" s="460"/>
      <c r="P83" s="460"/>
      <c r="Q83" s="460"/>
      <c r="R83" s="463"/>
    </row>
    <row r="84" spans="1:18" s="191" customFormat="1" ht="13.5" customHeight="1">
      <c r="A84" s="459" t="s">
        <v>560</v>
      </c>
      <c r="B84" s="460"/>
      <c r="C84" s="460" t="s">
        <v>848</v>
      </c>
      <c r="D84" s="460"/>
      <c r="E84" s="461"/>
      <c r="F84" s="460"/>
      <c r="G84" s="460"/>
      <c r="H84" s="460"/>
      <c r="I84" s="460"/>
      <c r="K84" s="465" t="s">
        <v>645</v>
      </c>
      <c r="L84" s="460"/>
      <c r="M84" s="459"/>
      <c r="N84" s="460"/>
      <c r="O84" s="460"/>
      <c r="P84" s="460" t="s">
        <v>646</v>
      </c>
      <c r="Q84" s="460"/>
      <c r="R84" s="463"/>
    </row>
    <row r="85" spans="1:18" s="37" customFormat="1" ht="18" customHeight="1">
      <c r="A85" s="459"/>
      <c r="B85" s="460"/>
      <c r="C85" s="460" t="s">
        <v>850</v>
      </c>
      <c r="D85" s="460"/>
      <c r="E85" s="461"/>
      <c r="F85" s="460"/>
      <c r="G85" s="460"/>
      <c r="H85" s="460"/>
      <c r="I85" s="460"/>
      <c r="K85" s="464" t="s">
        <v>549</v>
      </c>
      <c r="L85" s="460"/>
      <c r="M85" s="460"/>
      <c r="N85" s="460"/>
      <c r="O85" s="460"/>
      <c r="P85" s="460" t="s">
        <v>550</v>
      </c>
      <c r="Q85" s="460"/>
      <c r="R85" s="462"/>
    </row>
    <row r="86" spans="1:18" ht="33.75">
      <c r="A86" s="187" t="s">
        <v>0</v>
      </c>
      <c r="B86" s="20"/>
      <c r="C86" s="172" t="s">
        <v>888</v>
      </c>
      <c r="D86" s="172"/>
      <c r="E86" s="33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7" t="s">
        <v>545</v>
      </c>
    </row>
    <row r="87" spans="1:18" ht="20.25">
      <c r="A87" s="6"/>
      <c r="B87" s="97" t="s">
        <v>21</v>
      </c>
      <c r="C87" s="421"/>
      <c r="D87" s="7"/>
      <c r="E87" s="324"/>
      <c r="F87" s="7"/>
      <c r="G87" s="7"/>
      <c r="H87" s="7"/>
      <c r="I87" s="7"/>
      <c r="J87" s="8"/>
      <c r="K87" s="7"/>
      <c r="L87" s="7"/>
      <c r="M87" s="8"/>
      <c r="N87" s="9"/>
      <c r="O87" s="7"/>
      <c r="P87" s="7"/>
      <c r="Q87" s="7"/>
      <c r="R87" s="410" t="s">
        <v>1320</v>
      </c>
    </row>
    <row r="88" spans="1:18" ht="24.75">
      <c r="A88" s="10"/>
      <c r="B88" s="44"/>
      <c r="C88" s="422"/>
      <c r="D88" s="96" t="s">
        <v>1472</v>
      </c>
      <c r="E88" s="325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28"/>
    </row>
    <row r="89" spans="1:18" s="70" customFormat="1" ht="24" customHeight="1" thickBot="1">
      <c r="A89" s="46" t="s">
        <v>512</v>
      </c>
      <c r="B89" s="62" t="s">
        <v>513</v>
      </c>
      <c r="C89" s="423" t="s">
        <v>1</v>
      </c>
      <c r="D89" s="62" t="s">
        <v>511</v>
      </c>
      <c r="E89" s="346" t="s">
        <v>522</v>
      </c>
      <c r="F89" s="26" t="s">
        <v>507</v>
      </c>
      <c r="G89" s="26" t="s">
        <v>508</v>
      </c>
      <c r="H89" s="26" t="s">
        <v>500</v>
      </c>
      <c r="I89" s="26" t="s">
        <v>35</v>
      </c>
      <c r="J89" s="26" t="s">
        <v>509</v>
      </c>
      <c r="K89" s="26" t="s">
        <v>18</v>
      </c>
      <c r="L89" s="26" t="s">
        <v>19</v>
      </c>
      <c r="M89" s="26" t="s">
        <v>17</v>
      </c>
      <c r="N89" s="26" t="s">
        <v>589</v>
      </c>
      <c r="O89" s="26" t="s">
        <v>510</v>
      </c>
      <c r="P89" s="26" t="s">
        <v>31</v>
      </c>
      <c r="Q89" s="26" t="s">
        <v>514</v>
      </c>
      <c r="R89" s="63" t="s">
        <v>20</v>
      </c>
    </row>
    <row r="90" spans="1:18" ht="18" customHeight="1" thickTop="1">
      <c r="A90" s="100" t="s">
        <v>96</v>
      </c>
      <c r="B90" s="77"/>
      <c r="C90" s="424"/>
      <c r="D90" s="77"/>
      <c r="E90" s="347"/>
      <c r="F90" s="77"/>
      <c r="G90" s="77"/>
      <c r="H90" s="77"/>
      <c r="I90" s="77"/>
      <c r="J90" s="77"/>
      <c r="K90" s="77"/>
      <c r="L90" s="77"/>
      <c r="M90" s="77"/>
      <c r="N90" s="78"/>
      <c r="O90" s="77"/>
      <c r="P90" s="77"/>
      <c r="Q90" s="77"/>
      <c r="R90" s="76"/>
    </row>
    <row r="91" spans="1:18" ht="30.75" customHeight="1">
      <c r="A91" s="122">
        <v>3123072</v>
      </c>
      <c r="B91" s="193" t="s">
        <v>1147</v>
      </c>
      <c r="C91" s="194" t="s">
        <v>1148</v>
      </c>
      <c r="D91" s="196" t="s">
        <v>97</v>
      </c>
      <c r="E91" s="328">
        <v>15</v>
      </c>
      <c r="F91" s="193">
        <v>2205</v>
      </c>
      <c r="G91" s="193">
        <v>0</v>
      </c>
      <c r="H91" s="193">
        <v>0</v>
      </c>
      <c r="I91" s="193">
        <v>0</v>
      </c>
      <c r="J91" s="195">
        <v>0</v>
      </c>
      <c r="K91" s="193">
        <v>0</v>
      </c>
      <c r="L91" s="193">
        <v>39</v>
      </c>
      <c r="M91" s="193">
        <v>700</v>
      </c>
      <c r="N91" s="193">
        <v>0</v>
      </c>
      <c r="O91" s="193">
        <v>0</v>
      </c>
      <c r="P91" s="193">
        <v>0</v>
      </c>
      <c r="Q91" s="193">
        <f>F91+G91+H91+J91-M91-O91-K91-N91+L91-P91</f>
        <v>1544</v>
      </c>
      <c r="R91" s="29"/>
    </row>
    <row r="92" spans="1:18" s="204" customFormat="1" ht="16.5" customHeight="1">
      <c r="A92" s="529" t="s">
        <v>72</v>
      </c>
      <c r="B92" s="611"/>
      <c r="C92" s="525"/>
      <c r="D92" s="611"/>
      <c r="E92" s="612"/>
      <c r="F92" s="536">
        <f aca="true" t="shared" si="15" ref="F92:Q92">SUM(F91)</f>
        <v>2205</v>
      </c>
      <c r="G92" s="536">
        <f t="shared" si="15"/>
        <v>0</v>
      </c>
      <c r="H92" s="536">
        <f t="shared" si="15"/>
        <v>0</v>
      </c>
      <c r="I92" s="536">
        <f t="shared" si="15"/>
        <v>0</v>
      </c>
      <c r="J92" s="536">
        <f t="shared" si="15"/>
        <v>0</v>
      </c>
      <c r="K92" s="536">
        <f t="shared" si="15"/>
        <v>0</v>
      </c>
      <c r="L92" s="536">
        <f t="shared" si="15"/>
        <v>39</v>
      </c>
      <c r="M92" s="536">
        <f t="shared" si="15"/>
        <v>700</v>
      </c>
      <c r="N92" s="536">
        <f t="shared" si="15"/>
        <v>0</v>
      </c>
      <c r="O92" s="536">
        <f t="shared" si="15"/>
        <v>0</v>
      </c>
      <c r="P92" s="536">
        <f t="shared" si="15"/>
        <v>0</v>
      </c>
      <c r="Q92" s="536">
        <f t="shared" si="15"/>
        <v>1544</v>
      </c>
      <c r="R92" s="613"/>
    </row>
    <row r="93" spans="1:18" ht="18" customHeight="1">
      <c r="A93" s="100" t="s">
        <v>98</v>
      </c>
      <c r="B93" s="202"/>
      <c r="C93" s="425"/>
      <c r="D93" s="198"/>
      <c r="E93" s="329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76"/>
    </row>
    <row r="94" spans="1:18" ht="30.75" customHeight="1">
      <c r="A94" s="122">
        <v>3123082</v>
      </c>
      <c r="B94" s="193" t="s">
        <v>1068</v>
      </c>
      <c r="C94" s="194" t="s">
        <v>1069</v>
      </c>
      <c r="D94" s="196" t="s">
        <v>97</v>
      </c>
      <c r="E94" s="328">
        <v>15</v>
      </c>
      <c r="F94" s="193">
        <v>2205</v>
      </c>
      <c r="G94" s="193">
        <v>0</v>
      </c>
      <c r="H94" s="193">
        <v>0</v>
      </c>
      <c r="I94" s="193">
        <v>0</v>
      </c>
      <c r="J94" s="193">
        <v>0</v>
      </c>
      <c r="K94" s="193">
        <v>0</v>
      </c>
      <c r="L94" s="193">
        <v>39</v>
      </c>
      <c r="M94" s="193">
        <v>0</v>
      </c>
      <c r="N94" s="193">
        <v>0</v>
      </c>
      <c r="O94" s="193">
        <v>0</v>
      </c>
      <c r="P94" s="193">
        <v>0</v>
      </c>
      <c r="Q94" s="193">
        <f>F94+G94+H94+J94-M94-O94-K94-N94+L94-P94</f>
        <v>2244</v>
      </c>
      <c r="R94" s="123"/>
    </row>
    <row r="95" spans="1:18" s="205" customFormat="1" ht="16.5" customHeight="1">
      <c r="A95" s="529" t="s">
        <v>72</v>
      </c>
      <c r="B95" s="536"/>
      <c r="C95" s="756"/>
      <c r="D95" s="536"/>
      <c r="E95" s="614"/>
      <c r="F95" s="536">
        <f aca="true" t="shared" si="16" ref="F95:Q95">F94</f>
        <v>2205</v>
      </c>
      <c r="G95" s="536">
        <f t="shared" si="16"/>
        <v>0</v>
      </c>
      <c r="H95" s="536">
        <f t="shared" si="16"/>
        <v>0</v>
      </c>
      <c r="I95" s="536">
        <f t="shared" si="16"/>
        <v>0</v>
      </c>
      <c r="J95" s="536">
        <f t="shared" si="16"/>
        <v>0</v>
      </c>
      <c r="K95" s="536">
        <f t="shared" si="16"/>
        <v>0</v>
      </c>
      <c r="L95" s="536">
        <f t="shared" si="16"/>
        <v>39</v>
      </c>
      <c r="M95" s="536">
        <f t="shared" si="16"/>
        <v>0</v>
      </c>
      <c r="N95" s="536">
        <f t="shared" si="16"/>
        <v>0</v>
      </c>
      <c r="O95" s="536">
        <f t="shared" si="16"/>
        <v>0</v>
      </c>
      <c r="P95" s="536">
        <f t="shared" si="16"/>
        <v>0</v>
      </c>
      <c r="Q95" s="536">
        <f t="shared" si="16"/>
        <v>2244</v>
      </c>
      <c r="R95" s="615"/>
    </row>
    <row r="96" spans="1:18" ht="18" customHeight="1">
      <c r="A96" s="100" t="s">
        <v>99</v>
      </c>
      <c r="B96" s="202"/>
      <c r="C96" s="203"/>
      <c r="D96" s="198"/>
      <c r="E96" s="329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76"/>
    </row>
    <row r="97" spans="1:18" ht="30.75" customHeight="1">
      <c r="A97" s="122">
        <v>3123093</v>
      </c>
      <c r="B97" s="193" t="s">
        <v>1380</v>
      </c>
      <c r="C97" s="194" t="s">
        <v>1381</v>
      </c>
      <c r="D97" s="196" t="s">
        <v>97</v>
      </c>
      <c r="E97" s="328">
        <v>15</v>
      </c>
      <c r="F97" s="193">
        <v>2205</v>
      </c>
      <c r="G97" s="193">
        <v>0</v>
      </c>
      <c r="H97" s="193">
        <v>0</v>
      </c>
      <c r="I97" s="193">
        <v>0</v>
      </c>
      <c r="J97" s="193">
        <v>0</v>
      </c>
      <c r="K97" s="193">
        <v>0</v>
      </c>
      <c r="L97" s="193">
        <v>39</v>
      </c>
      <c r="M97" s="193">
        <v>0</v>
      </c>
      <c r="N97" s="193">
        <v>0</v>
      </c>
      <c r="O97" s="193">
        <v>0</v>
      </c>
      <c r="P97" s="193">
        <v>0</v>
      </c>
      <c r="Q97" s="193">
        <f>F97+G97+H97+J97-M97-O97-K97-N97+L97-P97</f>
        <v>2244</v>
      </c>
      <c r="R97" s="29"/>
    </row>
    <row r="98" spans="1:18" s="204" customFormat="1" ht="16.5" customHeight="1">
      <c r="A98" s="529" t="s">
        <v>72</v>
      </c>
      <c r="B98" s="611"/>
      <c r="C98" s="757"/>
      <c r="D98" s="611"/>
      <c r="E98" s="612"/>
      <c r="F98" s="536">
        <f aca="true" t="shared" si="17" ref="F98:Q98">F97</f>
        <v>2205</v>
      </c>
      <c r="G98" s="536">
        <f t="shared" si="17"/>
        <v>0</v>
      </c>
      <c r="H98" s="536">
        <f t="shared" si="17"/>
        <v>0</v>
      </c>
      <c r="I98" s="536">
        <f t="shared" si="17"/>
        <v>0</v>
      </c>
      <c r="J98" s="536">
        <f t="shared" si="17"/>
        <v>0</v>
      </c>
      <c r="K98" s="536">
        <f t="shared" si="17"/>
        <v>0</v>
      </c>
      <c r="L98" s="536">
        <f t="shared" si="17"/>
        <v>39</v>
      </c>
      <c r="M98" s="536">
        <f t="shared" si="17"/>
        <v>0</v>
      </c>
      <c r="N98" s="536">
        <f t="shared" si="17"/>
        <v>0</v>
      </c>
      <c r="O98" s="536">
        <f t="shared" si="17"/>
        <v>0</v>
      </c>
      <c r="P98" s="536">
        <f t="shared" si="17"/>
        <v>0</v>
      </c>
      <c r="Q98" s="536">
        <f t="shared" si="17"/>
        <v>2244</v>
      </c>
      <c r="R98" s="613"/>
    </row>
    <row r="99" spans="1:18" ht="18" customHeight="1">
      <c r="A99" s="100" t="s">
        <v>100</v>
      </c>
      <c r="B99" s="202"/>
      <c r="C99" s="203"/>
      <c r="D99" s="198"/>
      <c r="E99" s="329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76"/>
    </row>
    <row r="100" spans="1:18" ht="30.75" customHeight="1">
      <c r="A100" s="122">
        <v>3120201</v>
      </c>
      <c r="B100" s="193" t="s">
        <v>101</v>
      </c>
      <c r="C100" s="194" t="s">
        <v>891</v>
      </c>
      <c r="D100" s="476" t="s">
        <v>56</v>
      </c>
      <c r="E100" s="328">
        <v>15</v>
      </c>
      <c r="F100" s="193">
        <v>1310</v>
      </c>
      <c r="G100" s="193">
        <v>0</v>
      </c>
      <c r="H100" s="193">
        <v>0</v>
      </c>
      <c r="I100" s="193">
        <v>0</v>
      </c>
      <c r="J100" s="193">
        <v>0</v>
      </c>
      <c r="K100" s="193">
        <v>0</v>
      </c>
      <c r="L100" s="193">
        <v>128</v>
      </c>
      <c r="M100" s="193">
        <v>0</v>
      </c>
      <c r="N100" s="193">
        <v>0</v>
      </c>
      <c r="O100" s="193">
        <v>0</v>
      </c>
      <c r="P100" s="193">
        <v>0</v>
      </c>
      <c r="Q100" s="193">
        <f>F100+G100+H100+J100-M100-O100-K100-N100+L100-P100</f>
        <v>1438</v>
      </c>
      <c r="R100" s="29"/>
    </row>
    <row r="101" spans="1:18" ht="30.75" customHeight="1">
      <c r="A101" s="122">
        <v>3123102</v>
      </c>
      <c r="B101" s="193" t="s">
        <v>1070</v>
      </c>
      <c r="C101" s="194" t="s">
        <v>1071</v>
      </c>
      <c r="D101" s="196" t="s">
        <v>97</v>
      </c>
      <c r="E101" s="328">
        <v>15</v>
      </c>
      <c r="F101" s="193">
        <v>2205</v>
      </c>
      <c r="G101" s="193">
        <v>0</v>
      </c>
      <c r="H101" s="193">
        <v>0</v>
      </c>
      <c r="I101" s="193">
        <v>0</v>
      </c>
      <c r="J101" s="193">
        <v>0</v>
      </c>
      <c r="K101" s="193">
        <v>0</v>
      </c>
      <c r="L101" s="193">
        <v>39</v>
      </c>
      <c r="M101" s="193">
        <v>0</v>
      </c>
      <c r="N101" s="193">
        <v>0</v>
      </c>
      <c r="O101" s="193">
        <v>0</v>
      </c>
      <c r="P101" s="193">
        <v>0</v>
      </c>
      <c r="Q101" s="193">
        <f>F101+G101+H101+J101-M101-O101-K101-N101+L101-P101</f>
        <v>2244</v>
      </c>
      <c r="R101" s="29"/>
    </row>
    <row r="102" spans="1:18" s="205" customFormat="1" ht="16.5" customHeight="1">
      <c r="A102" s="529" t="s">
        <v>72</v>
      </c>
      <c r="B102" s="536"/>
      <c r="C102" s="756"/>
      <c r="D102" s="536"/>
      <c r="E102" s="614"/>
      <c r="F102" s="536">
        <f aca="true" t="shared" si="18" ref="F102:Q102">SUM(F100:F101)</f>
        <v>3515</v>
      </c>
      <c r="G102" s="536">
        <f t="shared" si="18"/>
        <v>0</v>
      </c>
      <c r="H102" s="536">
        <f t="shared" si="18"/>
        <v>0</v>
      </c>
      <c r="I102" s="536">
        <f t="shared" si="18"/>
        <v>0</v>
      </c>
      <c r="J102" s="536">
        <f t="shared" si="18"/>
        <v>0</v>
      </c>
      <c r="K102" s="536">
        <f t="shared" si="18"/>
        <v>0</v>
      </c>
      <c r="L102" s="536">
        <f t="shared" si="18"/>
        <v>167</v>
      </c>
      <c r="M102" s="536">
        <f t="shared" si="18"/>
        <v>0</v>
      </c>
      <c r="N102" s="536">
        <f t="shared" si="18"/>
        <v>0</v>
      </c>
      <c r="O102" s="536">
        <f t="shared" si="18"/>
        <v>0</v>
      </c>
      <c r="P102" s="536">
        <f t="shared" si="18"/>
        <v>0</v>
      </c>
      <c r="Q102" s="536">
        <f t="shared" si="18"/>
        <v>3682</v>
      </c>
      <c r="R102" s="615"/>
    </row>
    <row r="103" spans="1:18" ht="18" customHeight="1">
      <c r="A103" s="100" t="s">
        <v>102</v>
      </c>
      <c r="B103" s="202"/>
      <c r="C103" s="203"/>
      <c r="D103" s="198"/>
      <c r="E103" s="329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76"/>
    </row>
    <row r="104" spans="1:18" ht="30.75" customHeight="1">
      <c r="A104" s="122">
        <v>3123112</v>
      </c>
      <c r="B104" s="193" t="s">
        <v>1072</v>
      </c>
      <c r="C104" s="194" t="s">
        <v>1073</v>
      </c>
      <c r="D104" s="196" t="s">
        <v>97</v>
      </c>
      <c r="E104" s="328">
        <v>15</v>
      </c>
      <c r="F104" s="193">
        <v>2205</v>
      </c>
      <c r="G104" s="193">
        <v>0</v>
      </c>
      <c r="H104" s="193">
        <v>0</v>
      </c>
      <c r="I104" s="193">
        <v>0</v>
      </c>
      <c r="J104" s="193">
        <v>0</v>
      </c>
      <c r="K104" s="193">
        <v>0</v>
      </c>
      <c r="L104" s="193">
        <v>39</v>
      </c>
      <c r="M104" s="193">
        <v>0</v>
      </c>
      <c r="N104" s="193">
        <v>0</v>
      </c>
      <c r="O104" s="193">
        <v>0</v>
      </c>
      <c r="P104" s="193">
        <v>0</v>
      </c>
      <c r="Q104" s="193">
        <f>F104+G104+H104+J104-M104-O104-K104-N104+L104-P104</f>
        <v>2244</v>
      </c>
      <c r="R104" s="29"/>
    </row>
    <row r="105" spans="1:18" s="204" customFormat="1" ht="16.5" customHeight="1">
      <c r="A105" s="529" t="s">
        <v>72</v>
      </c>
      <c r="B105" s="611"/>
      <c r="C105" s="757"/>
      <c r="D105" s="611"/>
      <c r="E105" s="612"/>
      <c r="F105" s="536">
        <f aca="true" t="shared" si="19" ref="F105:Q105">F104</f>
        <v>2205</v>
      </c>
      <c r="G105" s="536">
        <f t="shared" si="19"/>
        <v>0</v>
      </c>
      <c r="H105" s="536">
        <f t="shared" si="19"/>
        <v>0</v>
      </c>
      <c r="I105" s="536">
        <f t="shared" si="19"/>
        <v>0</v>
      </c>
      <c r="J105" s="536">
        <f t="shared" si="19"/>
        <v>0</v>
      </c>
      <c r="K105" s="536">
        <f t="shared" si="19"/>
        <v>0</v>
      </c>
      <c r="L105" s="536">
        <f t="shared" si="19"/>
        <v>39</v>
      </c>
      <c r="M105" s="536">
        <f t="shared" si="19"/>
        <v>0</v>
      </c>
      <c r="N105" s="536">
        <f t="shared" si="19"/>
        <v>0</v>
      </c>
      <c r="O105" s="536">
        <f t="shared" si="19"/>
        <v>0</v>
      </c>
      <c r="P105" s="536">
        <f t="shared" si="19"/>
        <v>0</v>
      </c>
      <c r="Q105" s="536">
        <f t="shared" si="19"/>
        <v>2244</v>
      </c>
      <c r="R105" s="613"/>
    </row>
    <row r="106" spans="1:18" ht="18" customHeight="1">
      <c r="A106" s="100" t="s">
        <v>103</v>
      </c>
      <c r="B106" s="202"/>
      <c r="C106" s="203"/>
      <c r="D106" s="198"/>
      <c r="E106" s="329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76"/>
    </row>
    <row r="107" spans="1:18" ht="30.75" customHeight="1">
      <c r="A107" s="122">
        <v>3123121</v>
      </c>
      <c r="B107" s="193" t="s">
        <v>497</v>
      </c>
      <c r="C107" s="194" t="s">
        <v>890</v>
      </c>
      <c r="D107" s="196" t="s">
        <v>97</v>
      </c>
      <c r="E107" s="328">
        <v>15</v>
      </c>
      <c r="F107" s="193">
        <v>2205</v>
      </c>
      <c r="G107" s="193">
        <v>0</v>
      </c>
      <c r="H107" s="193">
        <v>0</v>
      </c>
      <c r="I107" s="193">
        <v>0</v>
      </c>
      <c r="J107" s="193">
        <v>0</v>
      </c>
      <c r="K107" s="193">
        <v>0</v>
      </c>
      <c r="L107" s="193">
        <v>39</v>
      </c>
      <c r="M107" s="193">
        <v>0</v>
      </c>
      <c r="N107" s="193">
        <v>0</v>
      </c>
      <c r="O107" s="193">
        <v>0</v>
      </c>
      <c r="P107" s="193">
        <v>0.2</v>
      </c>
      <c r="Q107" s="193">
        <f>F107+G107+H107+J107-M107-O107-K107-N107+L107-P107</f>
        <v>2243.8</v>
      </c>
      <c r="R107" s="29"/>
    </row>
    <row r="108" spans="1:18" s="204" customFormat="1" ht="16.5" customHeight="1">
      <c r="A108" s="529" t="s">
        <v>72</v>
      </c>
      <c r="B108" s="611"/>
      <c r="C108" s="757"/>
      <c r="D108" s="611"/>
      <c r="E108" s="612"/>
      <c r="F108" s="536">
        <f aca="true" t="shared" si="20" ref="F108:Q108">F107</f>
        <v>2205</v>
      </c>
      <c r="G108" s="536">
        <f t="shared" si="20"/>
        <v>0</v>
      </c>
      <c r="H108" s="536">
        <f t="shared" si="20"/>
        <v>0</v>
      </c>
      <c r="I108" s="536">
        <f t="shared" si="20"/>
        <v>0</v>
      </c>
      <c r="J108" s="536">
        <f t="shared" si="20"/>
        <v>0</v>
      </c>
      <c r="K108" s="536">
        <f t="shared" si="20"/>
        <v>0</v>
      </c>
      <c r="L108" s="536">
        <f t="shared" si="20"/>
        <v>39</v>
      </c>
      <c r="M108" s="536">
        <f t="shared" si="20"/>
        <v>0</v>
      </c>
      <c r="N108" s="536">
        <f t="shared" si="20"/>
        <v>0</v>
      </c>
      <c r="O108" s="536">
        <f t="shared" si="20"/>
        <v>0</v>
      </c>
      <c r="P108" s="536">
        <f t="shared" si="20"/>
        <v>0.2</v>
      </c>
      <c r="Q108" s="536">
        <f t="shared" si="20"/>
        <v>2243.8</v>
      </c>
      <c r="R108" s="613"/>
    </row>
    <row r="109" spans="1:18" ht="18" customHeight="1">
      <c r="A109" s="100" t="s">
        <v>104</v>
      </c>
      <c r="B109" s="202"/>
      <c r="C109" s="203"/>
      <c r="D109" s="198"/>
      <c r="E109" s="329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76"/>
    </row>
    <row r="110" spans="1:18" ht="30.75" customHeight="1">
      <c r="A110" s="122">
        <v>3123132</v>
      </c>
      <c r="B110" s="193" t="s">
        <v>1074</v>
      </c>
      <c r="C110" s="194" t="s">
        <v>1075</v>
      </c>
      <c r="D110" s="196" t="s">
        <v>97</v>
      </c>
      <c r="E110" s="328">
        <v>15</v>
      </c>
      <c r="F110" s="193">
        <v>2205</v>
      </c>
      <c r="G110" s="193">
        <v>0</v>
      </c>
      <c r="H110" s="193">
        <v>0</v>
      </c>
      <c r="I110" s="193">
        <v>0</v>
      </c>
      <c r="J110" s="193">
        <v>0</v>
      </c>
      <c r="K110" s="193">
        <v>0</v>
      </c>
      <c r="L110" s="193">
        <v>39</v>
      </c>
      <c r="M110" s="193">
        <v>0</v>
      </c>
      <c r="N110" s="193">
        <v>0</v>
      </c>
      <c r="O110" s="193">
        <v>0</v>
      </c>
      <c r="P110" s="193">
        <v>0</v>
      </c>
      <c r="Q110" s="193">
        <f>F110+G110+H110+J110-M110-O110-K110-N110+L110-P110</f>
        <v>2244</v>
      </c>
      <c r="R110" s="29"/>
    </row>
    <row r="111" spans="1:18" s="204" customFormat="1" ht="16.5" customHeight="1">
      <c r="A111" s="529" t="s">
        <v>72</v>
      </c>
      <c r="B111" s="611"/>
      <c r="C111" s="525"/>
      <c r="D111" s="611"/>
      <c r="E111" s="612"/>
      <c r="F111" s="536">
        <f aca="true" t="shared" si="21" ref="F111:Q111">F110</f>
        <v>2205</v>
      </c>
      <c r="G111" s="536">
        <f t="shared" si="21"/>
        <v>0</v>
      </c>
      <c r="H111" s="536">
        <f t="shared" si="21"/>
        <v>0</v>
      </c>
      <c r="I111" s="536">
        <f t="shared" si="21"/>
        <v>0</v>
      </c>
      <c r="J111" s="536">
        <f t="shared" si="21"/>
        <v>0</v>
      </c>
      <c r="K111" s="536">
        <f t="shared" si="21"/>
        <v>0</v>
      </c>
      <c r="L111" s="536">
        <f t="shared" si="21"/>
        <v>39</v>
      </c>
      <c r="M111" s="536">
        <f t="shared" si="21"/>
        <v>0</v>
      </c>
      <c r="N111" s="536">
        <f t="shared" si="21"/>
        <v>0</v>
      </c>
      <c r="O111" s="536">
        <f t="shared" si="21"/>
        <v>0</v>
      </c>
      <c r="P111" s="536">
        <f t="shared" si="21"/>
        <v>0</v>
      </c>
      <c r="Q111" s="536">
        <f t="shared" si="21"/>
        <v>2244</v>
      </c>
      <c r="R111" s="613"/>
    </row>
    <row r="112" spans="1:18" ht="21" customHeight="1">
      <c r="A112" s="51"/>
      <c r="B112" s="185" t="s">
        <v>32</v>
      </c>
      <c r="C112" s="430"/>
      <c r="D112" s="53"/>
      <c r="E112" s="348"/>
      <c r="F112" s="199">
        <f aca="true" t="shared" si="22" ref="F112:Q112">F92+F95+F98+F102+F105+F108+F111</f>
        <v>16745</v>
      </c>
      <c r="G112" s="199">
        <f t="shared" si="22"/>
        <v>0</v>
      </c>
      <c r="H112" s="199">
        <f t="shared" si="22"/>
        <v>0</v>
      </c>
      <c r="I112" s="199">
        <f t="shared" si="22"/>
        <v>0</v>
      </c>
      <c r="J112" s="199">
        <f t="shared" si="22"/>
        <v>0</v>
      </c>
      <c r="K112" s="199">
        <f t="shared" si="22"/>
        <v>0</v>
      </c>
      <c r="L112" s="199">
        <f t="shared" si="22"/>
        <v>401</v>
      </c>
      <c r="M112" s="199">
        <f t="shared" si="22"/>
        <v>700</v>
      </c>
      <c r="N112" s="199">
        <f t="shared" si="22"/>
        <v>0</v>
      </c>
      <c r="O112" s="199">
        <f t="shared" si="22"/>
        <v>0</v>
      </c>
      <c r="P112" s="199">
        <f t="shared" si="22"/>
        <v>0.2</v>
      </c>
      <c r="Q112" s="199">
        <f t="shared" si="22"/>
        <v>16445.8</v>
      </c>
      <c r="R112" s="54"/>
    </row>
    <row r="113" spans="1:18" ht="15.75" customHeight="1">
      <c r="A113" s="467"/>
      <c r="B113" s="408"/>
      <c r="C113" s="468"/>
      <c r="D113" s="469"/>
      <c r="E113" s="470"/>
      <c r="F113" s="466"/>
      <c r="G113" s="471"/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  <c r="R113" s="472"/>
    </row>
    <row r="114" spans="1:18" ht="20.25" customHeight="1">
      <c r="A114" s="459"/>
      <c r="B114" s="460"/>
      <c r="C114" s="460"/>
      <c r="D114" s="460" t="s">
        <v>551</v>
      </c>
      <c r="E114" s="461"/>
      <c r="F114" s="460"/>
      <c r="G114" s="460"/>
      <c r="H114" s="460"/>
      <c r="I114" s="460"/>
      <c r="K114" s="465" t="s">
        <v>552</v>
      </c>
      <c r="L114" s="465"/>
      <c r="M114" s="460"/>
      <c r="N114" s="460"/>
      <c r="O114" s="460"/>
      <c r="P114" s="460"/>
      <c r="Q114" s="460" t="s">
        <v>552</v>
      </c>
      <c r="R114" s="462"/>
    </row>
    <row r="115" spans="1:18" s="191" customFormat="1" ht="18.75">
      <c r="A115" s="459"/>
      <c r="B115" s="460"/>
      <c r="C115" s="460"/>
      <c r="D115" s="460"/>
      <c r="E115" s="461"/>
      <c r="F115" s="460"/>
      <c r="G115" s="460"/>
      <c r="H115" s="460"/>
      <c r="I115" s="460"/>
      <c r="K115" s="474"/>
      <c r="L115" s="483"/>
      <c r="M115" s="459"/>
      <c r="N115" s="460"/>
      <c r="O115" s="460"/>
      <c r="P115" s="460"/>
      <c r="Q115" s="460"/>
      <c r="R115" s="463"/>
    </row>
    <row r="116" spans="1:18" s="191" customFormat="1" ht="18.75">
      <c r="A116" s="459" t="s">
        <v>560</v>
      </c>
      <c r="B116" s="460"/>
      <c r="C116" s="460" t="s">
        <v>848</v>
      </c>
      <c r="D116" s="460"/>
      <c r="E116" s="461"/>
      <c r="F116" s="460"/>
      <c r="G116" s="460"/>
      <c r="H116" s="460"/>
      <c r="I116" s="460"/>
      <c r="K116" s="465" t="s">
        <v>645</v>
      </c>
      <c r="L116" s="483"/>
      <c r="M116" s="459"/>
      <c r="N116" s="460"/>
      <c r="O116" s="460"/>
      <c r="P116" s="460" t="s">
        <v>646</v>
      </c>
      <c r="Q116" s="460"/>
      <c r="R116" s="463"/>
    </row>
    <row r="117" spans="1:18" s="37" customFormat="1" ht="18" customHeight="1">
      <c r="A117" s="459"/>
      <c r="B117" s="460"/>
      <c r="C117" s="460" t="s">
        <v>850</v>
      </c>
      <c r="D117" s="460"/>
      <c r="E117" s="461"/>
      <c r="F117" s="460"/>
      <c r="G117" s="460"/>
      <c r="H117" s="460"/>
      <c r="I117" s="460"/>
      <c r="K117" s="464" t="s">
        <v>549</v>
      </c>
      <c r="L117" s="464"/>
      <c r="M117" s="460"/>
      <c r="N117" s="460"/>
      <c r="O117" s="460"/>
      <c r="P117" s="460" t="s">
        <v>550</v>
      </c>
      <c r="Q117" s="460"/>
      <c r="R117" s="462"/>
    </row>
    <row r="118" spans="1:18" ht="33.75">
      <c r="A118" s="187" t="s">
        <v>0</v>
      </c>
      <c r="B118" s="20"/>
      <c r="C118" s="172" t="s">
        <v>888</v>
      </c>
      <c r="D118" s="172"/>
      <c r="E118" s="334"/>
      <c r="F118" s="55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7"/>
    </row>
    <row r="119" spans="1:18" ht="20.25">
      <c r="A119" s="6"/>
      <c r="B119" s="97" t="s">
        <v>21</v>
      </c>
      <c r="C119" s="421"/>
      <c r="D119" s="7"/>
      <c r="E119" s="324"/>
      <c r="F119" s="7"/>
      <c r="G119" s="7"/>
      <c r="H119" s="7"/>
      <c r="I119" s="7"/>
      <c r="J119" s="8"/>
      <c r="K119" s="7"/>
      <c r="L119" s="7"/>
      <c r="M119" s="8"/>
      <c r="N119" s="9"/>
      <c r="O119" s="7"/>
      <c r="P119" s="7"/>
      <c r="Q119" s="7"/>
      <c r="R119" s="410" t="s">
        <v>1321</v>
      </c>
    </row>
    <row r="120" spans="1:18" ht="22.5" customHeight="1">
      <c r="A120" s="10"/>
      <c r="B120" s="44"/>
      <c r="C120" s="422"/>
      <c r="D120" s="96" t="s">
        <v>1472</v>
      </c>
      <c r="E120" s="325"/>
      <c r="F120" s="12"/>
      <c r="G120" s="12"/>
      <c r="H120" s="12"/>
      <c r="I120" s="12"/>
      <c r="J120" s="12"/>
      <c r="K120" s="12"/>
      <c r="L120" s="12"/>
      <c r="M120" s="12"/>
      <c r="N120" s="13"/>
      <c r="O120" s="12"/>
      <c r="P120" s="12"/>
      <c r="Q120" s="12"/>
      <c r="R120" s="28"/>
    </row>
    <row r="121" spans="1:18" s="414" customFormat="1" ht="45" customHeight="1" thickBot="1">
      <c r="A121" s="305" t="s">
        <v>512</v>
      </c>
      <c r="B121" s="306" t="s">
        <v>513</v>
      </c>
      <c r="C121" s="435" t="s">
        <v>1</v>
      </c>
      <c r="D121" s="306" t="s">
        <v>511</v>
      </c>
      <c r="E121" s="349" t="s">
        <v>522</v>
      </c>
      <c r="F121" s="217" t="s">
        <v>507</v>
      </c>
      <c r="G121" s="217" t="s">
        <v>508</v>
      </c>
      <c r="H121" s="217" t="s">
        <v>34</v>
      </c>
      <c r="I121" s="214" t="s">
        <v>35</v>
      </c>
      <c r="J121" s="217" t="s">
        <v>509</v>
      </c>
      <c r="K121" s="217" t="s">
        <v>18</v>
      </c>
      <c r="L121" s="217" t="s">
        <v>19</v>
      </c>
      <c r="M121" s="219" t="s">
        <v>518</v>
      </c>
      <c r="N121" s="217" t="s">
        <v>589</v>
      </c>
      <c r="O121" s="42" t="s">
        <v>510</v>
      </c>
      <c r="P121" s="217" t="s">
        <v>31</v>
      </c>
      <c r="Q121" s="217" t="s">
        <v>514</v>
      </c>
      <c r="R121" s="307" t="s">
        <v>20</v>
      </c>
    </row>
    <row r="122" spans="1:18" ht="33" customHeight="1" thickTop="1">
      <c r="A122" s="101" t="s">
        <v>5</v>
      </c>
      <c r="B122" s="81"/>
      <c r="C122" s="424"/>
      <c r="D122" s="82"/>
      <c r="E122" s="350"/>
      <c r="F122" s="81"/>
      <c r="G122" s="81"/>
      <c r="H122" s="81"/>
      <c r="I122" s="81"/>
      <c r="J122" s="81"/>
      <c r="K122" s="81"/>
      <c r="L122" s="81"/>
      <c r="M122" s="81"/>
      <c r="N122" s="83"/>
      <c r="O122" s="81"/>
      <c r="P122" s="81"/>
      <c r="Q122" s="81"/>
      <c r="R122" s="76"/>
    </row>
    <row r="123" spans="1:18" ht="42" customHeight="1">
      <c r="A123" s="173">
        <v>320002</v>
      </c>
      <c r="B123" s="195" t="s">
        <v>678</v>
      </c>
      <c r="C123" s="695" t="s">
        <v>937</v>
      </c>
      <c r="D123" s="416" t="s">
        <v>679</v>
      </c>
      <c r="E123" s="321">
        <v>15</v>
      </c>
      <c r="F123" s="193">
        <v>6934</v>
      </c>
      <c r="G123" s="193">
        <v>0</v>
      </c>
      <c r="H123" s="193">
        <v>0</v>
      </c>
      <c r="I123" s="193">
        <v>0</v>
      </c>
      <c r="J123" s="193">
        <v>0</v>
      </c>
      <c r="K123" s="193">
        <v>934</v>
      </c>
      <c r="L123" s="193">
        <v>0</v>
      </c>
      <c r="M123" s="193">
        <v>0</v>
      </c>
      <c r="N123" s="193">
        <v>0</v>
      </c>
      <c r="O123" s="193">
        <v>0</v>
      </c>
      <c r="P123" s="193">
        <v>0</v>
      </c>
      <c r="Q123" s="193">
        <f>F123+G123+H123+J123-M123-O123-K123-N123+L123-P123</f>
        <v>6000</v>
      </c>
      <c r="R123" s="43"/>
    </row>
    <row r="124" spans="1:18" ht="42" customHeight="1">
      <c r="A124" s="173">
        <v>3130101</v>
      </c>
      <c r="B124" s="193" t="s">
        <v>444</v>
      </c>
      <c r="C124" s="292" t="s">
        <v>105</v>
      </c>
      <c r="D124" s="194" t="s">
        <v>56</v>
      </c>
      <c r="E124" s="321">
        <v>15</v>
      </c>
      <c r="F124" s="193">
        <v>3549</v>
      </c>
      <c r="G124" s="193">
        <v>0</v>
      </c>
      <c r="H124" s="193">
        <v>0</v>
      </c>
      <c r="I124" s="193">
        <v>0</v>
      </c>
      <c r="J124" s="193">
        <v>0</v>
      </c>
      <c r="K124" s="193">
        <v>175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93">
        <f>F124+G124+H124+J124-M124-O124-K124-N124+L124-P124</f>
        <v>3374</v>
      </c>
      <c r="R124" s="43"/>
    </row>
    <row r="125" spans="1:18" ht="42" customHeight="1">
      <c r="A125" s="173">
        <v>3130102</v>
      </c>
      <c r="B125" s="193" t="s">
        <v>106</v>
      </c>
      <c r="C125" s="292" t="s">
        <v>107</v>
      </c>
      <c r="D125" s="194" t="s">
        <v>56</v>
      </c>
      <c r="E125" s="321">
        <v>15</v>
      </c>
      <c r="F125" s="193">
        <v>3549</v>
      </c>
      <c r="G125" s="193">
        <v>0</v>
      </c>
      <c r="H125" s="193">
        <v>0</v>
      </c>
      <c r="I125" s="193">
        <v>0</v>
      </c>
      <c r="J125" s="193">
        <v>0</v>
      </c>
      <c r="K125" s="193">
        <v>175</v>
      </c>
      <c r="L125" s="193">
        <v>0</v>
      </c>
      <c r="M125" s="193">
        <v>0</v>
      </c>
      <c r="N125" s="193">
        <v>0</v>
      </c>
      <c r="O125" s="193">
        <v>0</v>
      </c>
      <c r="P125" s="193">
        <v>0</v>
      </c>
      <c r="Q125" s="193">
        <f>F125+G125+H125+J125-M125-O125-K125-N125+L125-P125</f>
        <v>3374</v>
      </c>
      <c r="R125" s="43"/>
    </row>
    <row r="126" spans="1:18" ht="42" customHeight="1">
      <c r="A126" s="173">
        <v>5200001</v>
      </c>
      <c r="B126" s="193" t="s">
        <v>108</v>
      </c>
      <c r="C126" s="292" t="s">
        <v>109</v>
      </c>
      <c r="D126" s="194" t="s">
        <v>56</v>
      </c>
      <c r="E126" s="321">
        <v>15</v>
      </c>
      <c r="F126" s="193">
        <v>4750</v>
      </c>
      <c r="G126" s="193">
        <v>0</v>
      </c>
      <c r="H126" s="193">
        <v>0</v>
      </c>
      <c r="I126" s="193">
        <v>0</v>
      </c>
      <c r="J126" s="193">
        <v>0</v>
      </c>
      <c r="K126" s="193">
        <v>479</v>
      </c>
      <c r="L126" s="193">
        <v>0</v>
      </c>
      <c r="M126" s="193">
        <v>0</v>
      </c>
      <c r="N126" s="193">
        <v>0</v>
      </c>
      <c r="O126" s="193">
        <v>0</v>
      </c>
      <c r="P126" s="193">
        <v>0</v>
      </c>
      <c r="Q126" s="193">
        <f>F126+G126+H126+J126-M126-O126-K126-N126+L126-P126</f>
        <v>4271</v>
      </c>
      <c r="R126" s="124"/>
    </row>
    <row r="127" spans="1:18" s="206" customFormat="1" ht="27" customHeight="1">
      <c r="A127" s="523" t="s">
        <v>72</v>
      </c>
      <c r="B127" s="524"/>
      <c r="C127" s="525"/>
      <c r="D127" s="524"/>
      <c r="E127" s="526"/>
      <c r="F127" s="527">
        <f aca="true" t="shared" si="23" ref="F127:Q127">SUM(F123:F126)</f>
        <v>18782</v>
      </c>
      <c r="G127" s="527">
        <f t="shared" si="23"/>
        <v>0</v>
      </c>
      <c r="H127" s="527">
        <f t="shared" si="23"/>
        <v>0</v>
      </c>
      <c r="I127" s="527">
        <f t="shared" si="23"/>
        <v>0</v>
      </c>
      <c r="J127" s="527">
        <f t="shared" si="23"/>
        <v>0</v>
      </c>
      <c r="K127" s="527">
        <f t="shared" si="23"/>
        <v>1763</v>
      </c>
      <c r="L127" s="527">
        <f t="shared" si="23"/>
        <v>0</v>
      </c>
      <c r="M127" s="527">
        <f t="shared" si="23"/>
        <v>0</v>
      </c>
      <c r="N127" s="527">
        <f t="shared" si="23"/>
        <v>0</v>
      </c>
      <c r="O127" s="527">
        <f t="shared" si="23"/>
        <v>0</v>
      </c>
      <c r="P127" s="527">
        <f t="shared" si="23"/>
        <v>0</v>
      </c>
      <c r="Q127" s="527">
        <f t="shared" si="23"/>
        <v>17019</v>
      </c>
      <c r="R127" s="528"/>
    </row>
    <row r="128" spans="1:18" ht="33" customHeight="1">
      <c r="A128" s="101" t="s">
        <v>39</v>
      </c>
      <c r="B128" s="202"/>
      <c r="C128" s="425"/>
      <c r="D128" s="203"/>
      <c r="E128" s="351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76"/>
    </row>
    <row r="129" spans="1:18" s="41" customFormat="1" ht="42" customHeight="1">
      <c r="A129" s="698">
        <v>330002</v>
      </c>
      <c r="B129" s="699" t="s">
        <v>1215</v>
      </c>
      <c r="C129" s="695" t="s">
        <v>736</v>
      </c>
      <c r="D129" s="196" t="s">
        <v>415</v>
      </c>
      <c r="E129" s="328">
        <v>15</v>
      </c>
      <c r="F129" s="193">
        <v>6934</v>
      </c>
      <c r="G129" s="193">
        <v>0</v>
      </c>
      <c r="H129" s="193">
        <v>0</v>
      </c>
      <c r="I129" s="193">
        <v>0</v>
      </c>
      <c r="J129" s="193">
        <v>0</v>
      </c>
      <c r="K129" s="193">
        <v>934</v>
      </c>
      <c r="L129" s="193">
        <v>0</v>
      </c>
      <c r="M129" s="193">
        <v>0</v>
      </c>
      <c r="N129" s="193">
        <v>0</v>
      </c>
      <c r="O129" s="193">
        <v>0</v>
      </c>
      <c r="P129" s="193">
        <v>0</v>
      </c>
      <c r="Q129" s="193">
        <f>F129+G129+H129+I129+J129-M129-N129-O129-K129-L129-P129</f>
        <v>6000</v>
      </c>
      <c r="R129" s="16"/>
    </row>
    <row r="130" spans="1:18" s="41" customFormat="1" ht="27" customHeight="1">
      <c r="A130" s="523" t="s">
        <v>72</v>
      </c>
      <c r="B130" s="524"/>
      <c r="C130" s="525"/>
      <c r="D130" s="524"/>
      <c r="E130" s="526"/>
      <c r="F130" s="527">
        <f aca="true" t="shared" si="24" ref="F130:Q130">F129</f>
        <v>6934</v>
      </c>
      <c r="G130" s="527">
        <f t="shared" si="24"/>
        <v>0</v>
      </c>
      <c r="H130" s="527">
        <f t="shared" si="24"/>
        <v>0</v>
      </c>
      <c r="I130" s="527">
        <f t="shared" si="24"/>
        <v>0</v>
      </c>
      <c r="J130" s="527">
        <f t="shared" si="24"/>
        <v>0</v>
      </c>
      <c r="K130" s="527">
        <f t="shared" si="24"/>
        <v>934</v>
      </c>
      <c r="L130" s="527">
        <f t="shared" si="24"/>
        <v>0</v>
      </c>
      <c r="M130" s="527">
        <f t="shared" si="24"/>
        <v>0</v>
      </c>
      <c r="N130" s="527">
        <f t="shared" si="24"/>
        <v>0</v>
      </c>
      <c r="O130" s="527">
        <f t="shared" si="24"/>
        <v>0</v>
      </c>
      <c r="P130" s="527">
        <f t="shared" si="24"/>
        <v>0</v>
      </c>
      <c r="Q130" s="527">
        <f t="shared" si="24"/>
        <v>6000</v>
      </c>
      <c r="R130" s="930"/>
    </row>
    <row r="131" spans="1:18" ht="33" customHeight="1">
      <c r="A131" s="101" t="s">
        <v>112</v>
      </c>
      <c r="B131" s="202"/>
      <c r="C131" s="425"/>
      <c r="D131" s="197"/>
      <c r="E131" s="337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76"/>
    </row>
    <row r="132" spans="1:18" ht="42" customHeight="1">
      <c r="A132" s="173">
        <v>340001</v>
      </c>
      <c r="B132" s="195" t="s">
        <v>680</v>
      </c>
      <c r="C132" s="695" t="s">
        <v>737</v>
      </c>
      <c r="D132" s="416" t="s">
        <v>681</v>
      </c>
      <c r="E132" s="321">
        <v>15</v>
      </c>
      <c r="F132" s="193">
        <v>6934</v>
      </c>
      <c r="G132" s="193">
        <v>0</v>
      </c>
      <c r="H132" s="193">
        <v>0</v>
      </c>
      <c r="I132" s="193">
        <v>0</v>
      </c>
      <c r="J132" s="193">
        <v>0</v>
      </c>
      <c r="K132" s="193">
        <v>934</v>
      </c>
      <c r="L132" s="193">
        <v>0</v>
      </c>
      <c r="M132" s="193">
        <v>0</v>
      </c>
      <c r="N132" s="193">
        <v>0</v>
      </c>
      <c r="O132" s="193">
        <v>0</v>
      </c>
      <c r="P132" s="193">
        <v>0</v>
      </c>
      <c r="Q132" s="193">
        <f>F132+G132+H132+J132-M132-O132-K132-N132+L132-P132</f>
        <v>6000</v>
      </c>
      <c r="R132" s="693"/>
    </row>
    <row r="133" spans="1:18" s="206" customFormat="1" ht="27" customHeight="1">
      <c r="A133" s="523" t="s">
        <v>72</v>
      </c>
      <c r="B133" s="524"/>
      <c r="C133" s="525"/>
      <c r="D133" s="524"/>
      <c r="E133" s="526"/>
      <c r="F133" s="527">
        <f aca="true" t="shared" si="25" ref="F133:Q133">F132</f>
        <v>6934</v>
      </c>
      <c r="G133" s="527">
        <f t="shared" si="25"/>
        <v>0</v>
      </c>
      <c r="H133" s="527">
        <f t="shared" si="25"/>
        <v>0</v>
      </c>
      <c r="I133" s="527">
        <f t="shared" si="25"/>
        <v>0</v>
      </c>
      <c r="J133" s="527">
        <f t="shared" si="25"/>
        <v>0</v>
      </c>
      <c r="K133" s="527">
        <f t="shared" si="25"/>
        <v>934</v>
      </c>
      <c r="L133" s="527">
        <f t="shared" si="25"/>
        <v>0</v>
      </c>
      <c r="M133" s="527">
        <f t="shared" si="25"/>
        <v>0</v>
      </c>
      <c r="N133" s="527">
        <f t="shared" si="25"/>
        <v>0</v>
      </c>
      <c r="O133" s="527">
        <f t="shared" si="25"/>
        <v>0</v>
      </c>
      <c r="P133" s="527">
        <f t="shared" si="25"/>
        <v>0</v>
      </c>
      <c r="Q133" s="527">
        <f t="shared" si="25"/>
        <v>6000</v>
      </c>
      <c r="R133" s="528"/>
    </row>
    <row r="134" spans="1:18" s="23" customFormat="1" ht="33" customHeight="1">
      <c r="A134" s="93"/>
      <c r="B134" s="185" t="s">
        <v>32</v>
      </c>
      <c r="C134" s="434"/>
      <c r="D134" s="71"/>
      <c r="E134" s="352"/>
      <c r="F134" s="199">
        <f aca="true" t="shared" si="26" ref="F134:Q134">F127+F130+F133</f>
        <v>32650</v>
      </c>
      <c r="G134" s="199">
        <f t="shared" si="26"/>
        <v>0</v>
      </c>
      <c r="H134" s="199">
        <f t="shared" si="26"/>
        <v>0</v>
      </c>
      <c r="I134" s="199">
        <f t="shared" si="26"/>
        <v>0</v>
      </c>
      <c r="J134" s="199">
        <f t="shared" si="26"/>
        <v>0</v>
      </c>
      <c r="K134" s="199">
        <f t="shared" si="26"/>
        <v>3631</v>
      </c>
      <c r="L134" s="199">
        <f t="shared" si="26"/>
        <v>0</v>
      </c>
      <c r="M134" s="199">
        <f t="shared" si="26"/>
        <v>0</v>
      </c>
      <c r="N134" s="199">
        <f t="shared" si="26"/>
        <v>0</v>
      </c>
      <c r="O134" s="199">
        <f t="shared" si="26"/>
        <v>0</v>
      </c>
      <c r="P134" s="199">
        <f t="shared" si="26"/>
        <v>0</v>
      </c>
      <c r="Q134" s="199">
        <f t="shared" si="26"/>
        <v>29019</v>
      </c>
      <c r="R134" s="58"/>
    </row>
    <row r="135" spans="1:18" s="192" customFormat="1" ht="42.75" customHeight="1">
      <c r="A135" s="459"/>
      <c r="B135" s="460"/>
      <c r="C135" s="460"/>
      <c r="D135" s="460" t="s">
        <v>551</v>
      </c>
      <c r="E135" s="461"/>
      <c r="F135" s="460"/>
      <c r="G135" s="460"/>
      <c r="H135" s="460"/>
      <c r="I135" s="460"/>
      <c r="K135" s="474" t="s">
        <v>552</v>
      </c>
      <c r="L135" s="474"/>
      <c r="M135" s="460"/>
      <c r="N135" s="460"/>
      <c r="O135" s="460"/>
      <c r="P135" s="460"/>
      <c r="Q135" s="460" t="s">
        <v>552</v>
      </c>
      <c r="R135" s="462"/>
    </row>
    <row r="136" spans="1:18" ht="18.75">
      <c r="A136" s="459" t="s">
        <v>560</v>
      </c>
      <c r="B136" s="460"/>
      <c r="C136" s="460" t="s">
        <v>848</v>
      </c>
      <c r="D136" s="460"/>
      <c r="E136" s="461"/>
      <c r="F136" s="460"/>
      <c r="G136" s="460"/>
      <c r="H136" s="460"/>
      <c r="I136" s="460"/>
      <c r="K136" s="465" t="s">
        <v>645</v>
      </c>
      <c r="L136" s="483"/>
      <c r="M136" s="459"/>
      <c r="N136" s="460"/>
      <c r="O136" s="460"/>
      <c r="P136" s="460" t="s">
        <v>646</v>
      </c>
      <c r="Q136" s="460"/>
      <c r="R136" s="463"/>
    </row>
    <row r="137" spans="1:18" ht="18.75">
      <c r="A137" s="459"/>
      <c r="B137" s="460"/>
      <c r="C137" s="460" t="s">
        <v>850</v>
      </c>
      <c r="D137" s="460"/>
      <c r="E137" s="461"/>
      <c r="F137" s="460"/>
      <c r="G137" s="460"/>
      <c r="H137" s="460"/>
      <c r="I137" s="460"/>
      <c r="K137" s="464" t="s">
        <v>549</v>
      </c>
      <c r="L137" s="473"/>
      <c r="M137" s="460"/>
      <c r="N137" s="460"/>
      <c r="O137" s="460"/>
      <c r="P137" s="460" t="s">
        <v>550</v>
      </c>
      <c r="Q137" s="460"/>
      <c r="R137" s="462"/>
    </row>
    <row r="138" spans="1:18" ht="51" customHeight="1">
      <c r="A138" s="187" t="s">
        <v>0</v>
      </c>
      <c r="B138" s="33"/>
      <c r="C138" s="755" t="s">
        <v>888</v>
      </c>
      <c r="D138" s="755"/>
      <c r="E138" s="33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7"/>
    </row>
    <row r="139" spans="1:18" ht="20.25">
      <c r="A139" s="6"/>
      <c r="B139" s="97" t="s">
        <v>22</v>
      </c>
      <c r="C139" s="421"/>
      <c r="D139" s="7"/>
      <c r="E139" s="324"/>
      <c r="F139" s="7"/>
      <c r="G139" s="7"/>
      <c r="H139" s="7"/>
      <c r="I139" s="7"/>
      <c r="J139" s="8"/>
      <c r="K139" s="7"/>
      <c r="L139" s="7"/>
      <c r="M139" s="8"/>
      <c r="N139" s="9"/>
      <c r="O139" s="7"/>
      <c r="P139" s="7"/>
      <c r="Q139" s="7"/>
      <c r="R139" s="410" t="s">
        <v>1322</v>
      </c>
    </row>
    <row r="140" spans="1:18" ht="24.75">
      <c r="A140" s="10"/>
      <c r="B140" s="11"/>
      <c r="C140" s="422"/>
      <c r="D140" s="96" t="s">
        <v>1472</v>
      </c>
      <c r="E140" s="325"/>
      <c r="F140" s="12"/>
      <c r="G140" s="12"/>
      <c r="H140" s="12"/>
      <c r="I140" s="12"/>
      <c r="J140" s="12"/>
      <c r="K140" s="12"/>
      <c r="L140" s="12"/>
      <c r="M140" s="12"/>
      <c r="N140" s="13"/>
      <c r="O140" s="12"/>
      <c r="P140" s="12"/>
      <c r="Q140" s="12"/>
      <c r="R140" s="28"/>
    </row>
    <row r="141" spans="1:18" s="241" customFormat="1" ht="38.25" customHeight="1" thickBot="1">
      <c r="A141" s="212" t="s">
        <v>512</v>
      </c>
      <c r="B141" s="213" t="s">
        <v>513</v>
      </c>
      <c r="C141" s="435" t="s">
        <v>1</v>
      </c>
      <c r="D141" s="218" t="s">
        <v>511</v>
      </c>
      <c r="E141" s="354" t="s">
        <v>522</v>
      </c>
      <c r="F141" s="214" t="s">
        <v>507</v>
      </c>
      <c r="G141" s="219" t="s">
        <v>508</v>
      </c>
      <c r="H141" s="219" t="s">
        <v>500</v>
      </c>
      <c r="I141" s="214" t="s">
        <v>35</v>
      </c>
      <c r="J141" s="219" t="s">
        <v>509</v>
      </c>
      <c r="K141" s="219" t="s">
        <v>18</v>
      </c>
      <c r="L141" s="219" t="s">
        <v>19</v>
      </c>
      <c r="M141" s="219" t="s">
        <v>518</v>
      </c>
      <c r="N141" s="219" t="s">
        <v>589</v>
      </c>
      <c r="O141" s="26" t="s">
        <v>510</v>
      </c>
      <c r="P141" s="214" t="s">
        <v>31</v>
      </c>
      <c r="Q141" s="214" t="s">
        <v>514</v>
      </c>
      <c r="R141" s="220" t="s">
        <v>20</v>
      </c>
    </row>
    <row r="142" spans="1:18" ht="33" customHeight="1" thickTop="1">
      <c r="A142" s="103" t="s">
        <v>113</v>
      </c>
      <c r="B142" s="77"/>
      <c r="C142" s="424"/>
      <c r="D142" s="77"/>
      <c r="E142" s="347"/>
      <c r="F142" s="77"/>
      <c r="G142" s="77"/>
      <c r="H142" s="77"/>
      <c r="I142" s="77"/>
      <c r="J142" s="77"/>
      <c r="K142" s="77"/>
      <c r="L142" s="77"/>
      <c r="M142" s="77"/>
      <c r="N142" s="78"/>
      <c r="O142" s="77"/>
      <c r="P142" s="77"/>
      <c r="Q142" s="77"/>
      <c r="R142" s="76"/>
    </row>
    <row r="143" spans="1:19" ht="54.75" customHeight="1">
      <c r="A143" s="109">
        <v>400001</v>
      </c>
      <c r="B143" s="193" t="s">
        <v>668</v>
      </c>
      <c r="C143" s="292" t="s">
        <v>800</v>
      </c>
      <c r="D143" s="196" t="s">
        <v>669</v>
      </c>
      <c r="E143" s="328">
        <v>15</v>
      </c>
      <c r="F143" s="193">
        <v>14325</v>
      </c>
      <c r="G143" s="193">
        <v>0</v>
      </c>
      <c r="H143" s="193">
        <v>0</v>
      </c>
      <c r="I143" s="193">
        <v>0</v>
      </c>
      <c r="J143" s="193">
        <v>0</v>
      </c>
      <c r="K143" s="193">
        <v>2601</v>
      </c>
      <c r="L143" s="193">
        <v>0</v>
      </c>
      <c r="M143" s="193">
        <v>0</v>
      </c>
      <c r="N143" s="193">
        <v>0</v>
      </c>
      <c r="O143" s="193">
        <v>0</v>
      </c>
      <c r="P143" s="193">
        <v>0</v>
      </c>
      <c r="Q143" s="193">
        <f>F143+G143+H143+J143-M143-O143-K143-N143+L143-P143</f>
        <v>11724</v>
      </c>
      <c r="R143" s="43"/>
      <c r="S143" s="41"/>
    </row>
    <row r="144" spans="1:18" s="206" customFormat="1" ht="27.75" customHeight="1">
      <c r="A144" s="523" t="s">
        <v>72</v>
      </c>
      <c r="B144" s="524"/>
      <c r="C144" s="525"/>
      <c r="D144" s="524"/>
      <c r="E144" s="526"/>
      <c r="F144" s="527">
        <f aca="true" t="shared" si="27" ref="F144:Q144">SUM(F143:F143)</f>
        <v>14325</v>
      </c>
      <c r="G144" s="527">
        <f t="shared" si="27"/>
        <v>0</v>
      </c>
      <c r="H144" s="527">
        <f t="shared" si="27"/>
        <v>0</v>
      </c>
      <c r="I144" s="527">
        <f t="shared" si="27"/>
        <v>0</v>
      </c>
      <c r="J144" s="527">
        <f t="shared" si="27"/>
        <v>0</v>
      </c>
      <c r="K144" s="527">
        <f t="shared" si="27"/>
        <v>2601</v>
      </c>
      <c r="L144" s="527">
        <f t="shared" si="27"/>
        <v>0</v>
      </c>
      <c r="M144" s="527">
        <f t="shared" si="27"/>
        <v>0</v>
      </c>
      <c r="N144" s="527">
        <f t="shared" si="27"/>
        <v>0</v>
      </c>
      <c r="O144" s="527">
        <f t="shared" si="27"/>
        <v>0</v>
      </c>
      <c r="P144" s="527">
        <f t="shared" si="27"/>
        <v>0</v>
      </c>
      <c r="Q144" s="527">
        <f t="shared" si="27"/>
        <v>11724</v>
      </c>
      <c r="R144" s="528"/>
    </row>
    <row r="145" spans="1:18" s="23" customFormat="1" ht="33" customHeight="1">
      <c r="A145" s="56"/>
      <c r="B145" s="185" t="s">
        <v>32</v>
      </c>
      <c r="C145" s="427"/>
      <c r="D145" s="199"/>
      <c r="E145" s="331"/>
      <c r="F145" s="199">
        <f aca="true" t="shared" si="28" ref="F145:Q145">F144</f>
        <v>14325</v>
      </c>
      <c r="G145" s="199">
        <f t="shared" si="28"/>
        <v>0</v>
      </c>
      <c r="H145" s="199">
        <f t="shared" si="28"/>
        <v>0</v>
      </c>
      <c r="I145" s="199">
        <f t="shared" si="28"/>
        <v>0</v>
      </c>
      <c r="J145" s="199">
        <f t="shared" si="28"/>
        <v>0</v>
      </c>
      <c r="K145" s="199">
        <f t="shared" si="28"/>
        <v>2601</v>
      </c>
      <c r="L145" s="199">
        <f t="shared" si="28"/>
        <v>0</v>
      </c>
      <c r="M145" s="199">
        <f t="shared" si="28"/>
        <v>0</v>
      </c>
      <c r="N145" s="199">
        <f t="shared" si="28"/>
        <v>0</v>
      </c>
      <c r="O145" s="199">
        <f t="shared" si="28"/>
        <v>0</v>
      </c>
      <c r="P145" s="199">
        <f t="shared" si="28"/>
        <v>0</v>
      </c>
      <c r="Q145" s="199">
        <f t="shared" si="28"/>
        <v>11724</v>
      </c>
      <c r="R145" s="58"/>
    </row>
    <row r="146" spans="12:16" ht="40.5" customHeight="1">
      <c r="L146" s="125"/>
      <c r="N146" s="1"/>
      <c r="P146" s="125"/>
    </row>
    <row r="147" spans="1:18" s="191" customFormat="1" ht="18.75">
      <c r="A147" s="459"/>
      <c r="B147" s="460"/>
      <c r="C147" s="460"/>
      <c r="D147" s="460" t="s">
        <v>551</v>
      </c>
      <c r="E147" s="461"/>
      <c r="F147" s="460"/>
      <c r="G147" s="460"/>
      <c r="H147" s="460"/>
      <c r="I147" s="460"/>
      <c r="K147" s="465" t="s">
        <v>552</v>
      </c>
      <c r="L147" s="465"/>
      <c r="M147" s="460"/>
      <c r="N147" s="460"/>
      <c r="O147" s="460"/>
      <c r="P147" s="460"/>
      <c r="Q147" s="460" t="s">
        <v>552</v>
      </c>
      <c r="R147" s="462"/>
    </row>
    <row r="148" spans="1:18" s="191" customFormat="1" ht="18.75">
      <c r="A148" s="459"/>
      <c r="B148" s="460"/>
      <c r="C148" s="460"/>
      <c r="D148" s="460"/>
      <c r="E148" s="461"/>
      <c r="F148" s="460"/>
      <c r="G148" s="460"/>
      <c r="H148" s="460"/>
      <c r="I148" s="460"/>
      <c r="K148" s="474"/>
      <c r="L148" s="483"/>
      <c r="M148" s="459"/>
      <c r="N148" s="460"/>
      <c r="O148" s="460"/>
      <c r="P148" s="460"/>
      <c r="Q148" s="460"/>
      <c r="R148" s="463"/>
    </row>
    <row r="149" spans="1:18" ht="18.75">
      <c r="A149" s="459" t="s">
        <v>560</v>
      </c>
      <c r="B149" s="460"/>
      <c r="C149" s="460" t="s">
        <v>848</v>
      </c>
      <c r="D149" s="460"/>
      <c r="E149" s="461"/>
      <c r="F149" s="460"/>
      <c r="G149" s="460"/>
      <c r="H149" s="460"/>
      <c r="I149" s="460"/>
      <c r="J149" s="2"/>
      <c r="K149" s="465" t="s">
        <v>645</v>
      </c>
      <c r="L149" s="483"/>
      <c r="M149" s="459"/>
      <c r="N149" s="460"/>
      <c r="O149" s="460"/>
      <c r="P149" s="460" t="s">
        <v>646</v>
      </c>
      <c r="Q149" s="460"/>
      <c r="R149" s="463"/>
    </row>
    <row r="150" spans="1:18" ht="18.75">
      <c r="A150" s="459"/>
      <c r="B150" s="460"/>
      <c r="C150" s="460" t="s">
        <v>850</v>
      </c>
      <c r="D150" s="460"/>
      <c r="E150" s="461"/>
      <c r="F150" s="460"/>
      <c r="G150" s="460"/>
      <c r="H150" s="460"/>
      <c r="I150" s="460"/>
      <c r="J150" s="2"/>
      <c r="K150" s="464" t="s">
        <v>549</v>
      </c>
      <c r="L150" s="464"/>
      <c r="M150" s="460"/>
      <c r="N150" s="460"/>
      <c r="O150" s="460"/>
      <c r="P150" s="460" t="s">
        <v>550</v>
      </c>
      <c r="Q150" s="460"/>
      <c r="R150" s="462"/>
    </row>
    <row r="151" spans="1:18" ht="51" customHeight="1">
      <c r="A151" s="187" t="s">
        <v>0</v>
      </c>
      <c r="B151" s="33"/>
      <c r="C151" s="755" t="s">
        <v>888</v>
      </c>
      <c r="D151" s="755"/>
      <c r="E151" s="33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7"/>
    </row>
    <row r="152" spans="1:18" ht="20.25">
      <c r="A152" s="6"/>
      <c r="B152" s="97" t="s">
        <v>22</v>
      </c>
      <c r="C152" s="421"/>
      <c r="D152" s="7"/>
      <c r="E152" s="324"/>
      <c r="F152" s="7"/>
      <c r="G152" s="7"/>
      <c r="H152" s="7"/>
      <c r="I152" s="7"/>
      <c r="J152" s="8"/>
      <c r="K152" s="7"/>
      <c r="L152" s="7"/>
      <c r="M152" s="8"/>
      <c r="N152" s="9"/>
      <c r="O152" s="7"/>
      <c r="P152" s="7"/>
      <c r="Q152" s="7"/>
      <c r="R152" s="410" t="s">
        <v>1323</v>
      </c>
    </row>
    <row r="153" spans="1:18" ht="24.75">
      <c r="A153" s="10"/>
      <c r="B153" s="11"/>
      <c r="C153" s="422"/>
      <c r="D153" s="96" t="s">
        <v>1472</v>
      </c>
      <c r="E153" s="325"/>
      <c r="F153" s="12"/>
      <c r="G153" s="12"/>
      <c r="H153" s="12"/>
      <c r="I153" s="12"/>
      <c r="J153" s="12"/>
      <c r="K153" s="12"/>
      <c r="L153" s="12"/>
      <c r="M153" s="12"/>
      <c r="N153" s="13"/>
      <c r="O153" s="12"/>
      <c r="P153" s="12"/>
      <c r="Q153" s="12"/>
      <c r="R153" s="28"/>
    </row>
    <row r="154" spans="1:18" s="241" customFormat="1" ht="38.25" customHeight="1" thickBot="1">
      <c r="A154" s="212" t="s">
        <v>512</v>
      </c>
      <c r="B154" s="213" t="s">
        <v>513</v>
      </c>
      <c r="C154" s="435" t="s">
        <v>1</v>
      </c>
      <c r="D154" s="218" t="s">
        <v>511</v>
      </c>
      <c r="E154" s="354" t="s">
        <v>522</v>
      </c>
      <c r="F154" s="214" t="s">
        <v>507</v>
      </c>
      <c r="G154" s="219" t="s">
        <v>508</v>
      </c>
      <c r="H154" s="219" t="s">
        <v>500</v>
      </c>
      <c r="I154" s="214" t="s">
        <v>35</v>
      </c>
      <c r="J154" s="219" t="s">
        <v>509</v>
      </c>
      <c r="K154" s="219" t="s">
        <v>18</v>
      </c>
      <c r="L154" s="219" t="s">
        <v>19</v>
      </c>
      <c r="M154" s="219" t="s">
        <v>518</v>
      </c>
      <c r="N154" s="219" t="s">
        <v>589</v>
      </c>
      <c r="O154" s="26" t="s">
        <v>510</v>
      </c>
      <c r="P154" s="214" t="s">
        <v>31</v>
      </c>
      <c r="Q154" s="214" t="s">
        <v>514</v>
      </c>
      <c r="R154" s="220" t="s">
        <v>20</v>
      </c>
    </row>
    <row r="155" spans="1:18" ht="33" customHeight="1" thickTop="1">
      <c r="A155" s="103" t="s">
        <v>113</v>
      </c>
      <c r="B155" s="77"/>
      <c r="C155" s="424"/>
      <c r="D155" s="77"/>
      <c r="E155" s="347"/>
      <c r="F155" s="77"/>
      <c r="G155" s="77"/>
      <c r="H155" s="77"/>
      <c r="I155" s="77"/>
      <c r="J155" s="77"/>
      <c r="K155" s="77"/>
      <c r="L155" s="77"/>
      <c r="M155" s="77"/>
      <c r="N155" s="78"/>
      <c r="O155" s="77"/>
      <c r="P155" s="77"/>
      <c r="Q155" s="77"/>
      <c r="R155" s="76"/>
    </row>
    <row r="156" spans="1:18" ht="42" customHeight="1">
      <c r="A156" s="109">
        <v>2300101</v>
      </c>
      <c r="B156" s="193" t="s">
        <v>443</v>
      </c>
      <c r="C156" s="292" t="s">
        <v>468</v>
      </c>
      <c r="D156" s="194" t="s">
        <v>2</v>
      </c>
      <c r="E156" s="321">
        <v>15</v>
      </c>
      <c r="F156" s="193">
        <v>3526</v>
      </c>
      <c r="G156" s="193">
        <v>0</v>
      </c>
      <c r="H156" s="193">
        <v>0</v>
      </c>
      <c r="I156" s="193">
        <v>0</v>
      </c>
      <c r="J156" s="193">
        <v>0</v>
      </c>
      <c r="K156" s="193">
        <v>172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93">
        <f>F156+G156+H156+J156-M156-O156-K156-N156+L156-P156</f>
        <v>3354</v>
      </c>
      <c r="R156" s="14"/>
    </row>
    <row r="157" spans="1:18" s="206" customFormat="1" ht="27.75" customHeight="1">
      <c r="A157" s="523" t="s">
        <v>72</v>
      </c>
      <c r="B157" s="524"/>
      <c r="C157" s="525"/>
      <c r="D157" s="524"/>
      <c r="E157" s="526"/>
      <c r="F157" s="527">
        <f aca="true" t="shared" si="29" ref="F157:Q157">SUM(F156:F156)</f>
        <v>3526</v>
      </c>
      <c r="G157" s="527">
        <f t="shared" si="29"/>
        <v>0</v>
      </c>
      <c r="H157" s="527">
        <f t="shared" si="29"/>
        <v>0</v>
      </c>
      <c r="I157" s="527">
        <f t="shared" si="29"/>
        <v>0</v>
      </c>
      <c r="J157" s="527">
        <f t="shared" si="29"/>
        <v>0</v>
      </c>
      <c r="K157" s="527">
        <f t="shared" si="29"/>
        <v>172</v>
      </c>
      <c r="L157" s="527">
        <f t="shared" si="29"/>
        <v>0</v>
      </c>
      <c r="M157" s="527">
        <f t="shared" si="29"/>
        <v>0</v>
      </c>
      <c r="N157" s="527">
        <f t="shared" si="29"/>
        <v>0</v>
      </c>
      <c r="O157" s="527">
        <f t="shared" si="29"/>
        <v>0</v>
      </c>
      <c r="P157" s="527">
        <f t="shared" si="29"/>
        <v>0</v>
      </c>
      <c r="Q157" s="527">
        <f t="shared" si="29"/>
        <v>3354</v>
      </c>
      <c r="R157" s="528"/>
    </row>
    <row r="158" spans="1:18" ht="33" customHeight="1">
      <c r="A158" s="103" t="s">
        <v>629</v>
      </c>
      <c r="B158" s="202"/>
      <c r="C158" s="425"/>
      <c r="D158" s="198"/>
      <c r="E158" s="329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76"/>
    </row>
    <row r="159" spans="1:19" ht="42" customHeight="1">
      <c r="A159" s="173">
        <v>410002</v>
      </c>
      <c r="B159" s="59" t="s">
        <v>1276</v>
      </c>
      <c r="C159" s="695" t="s">
        <v>1277</v>
      </c>
      <c r="D159" s="452" t="s">
        <v>682</v>
      </c>
      <c r="E159" s="357">
        <v>15</v>
      </c>
      <c r="F159" s="59">
        <v>6934</v>
      </c>
      <c r="G159" s="59">
        <v>0</v>
      </c>
      <c r="H159" s="59">
        <v>0</v>
      </c>
      <c r="I159" s="59">
        <v>0</v>
      </c>
      <c r="J159" s="59">
        <v>0</v>
      </c>
      <c r="K159" s="59">
        <v>934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193">
        <f>F159+G159+H159+J159-M159-O159-K159-N159+L159-P159</f>
        <v>6000</v>
      </c>
      <c r="R159" s="59"/>
      <c r="S159" s="31"/>
    </row>
    <row r="160" spans="1:18" ht="42" customHeight="1">
      <c r="A160" s="122">
        <v>4100102</v>
      </c>
      <c r="B160" s="59" t="s">
        <v>46</v>
      </c>
      <c r="C160" s="292" t="s">
        <v>630</v>
      </c>
      <c r="D160" s="196" t="s">
        <v>56</v>
      </c>
      <c r="E160" s="328">
        <v>15</v>
      </c>
      <c r="F160" s="193">
        <v>4900</v>
      </c>
      <c r="G160" s="193">
        <v>0</v>
      </c>
      <c r="H160" s="193">
        <v>0</v>
      </c>
      <c r="I160" s="193">
        <v>0</v>
      </c>
      <c r="J160" s="193">
        <v>0</v>
      </c>
      <c r="K160" s="193">
        <v>506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93">
        <f>F160+G160+H160+J160-M160-O160-K160-N160+L160-P160</f>
        <v>4394</v>
      </c>
      <c r="R160" s="29"/>
    </row>
    <row r="161" spans="1:18" s="206" customFormat="1" ht="27.75" customHeight="1">
      <c r="A161" s="523" t="s">
        <v>72</v>
      </c>
      <c r="B161" s="524"/>
      <c r="C161" s="525"/>
      <c r="D161" s="524"/>
      <c r="E161" s="526"/>
      <c r="F161" s="527">
        <f aca="true" t="shared" si="30" ref="F161:Q161">SUM(F159:F160)</f>
        <v>11834</v>
      </c>
      <c r="G161" s="527">
        <f t="shared" si="30"/>
        <v>0</v>
      </c>
      <c r="H161" s="527">
        <f t="shared" si="30"/>
        <v>0</v>
      </c>
      <c r="I161" s="527">
        <f t="shared" si="30"/>
        <v>0</v>
      </c>
      <c r="J161" s="527">
        <f t="shared" si="30"/>
        <v>0</v>
      </c>
      <c r="K161" s="527">
        <f t="shared" si="30"/>
        <v>1440</v>
      </c>
      <c r="L161" s="527">
        <f t="shared" si="30"/>
        <v>0</v>
      </c>
      <c r="M161" s="527">
        <f t="shared" si="30"/>
        <v>0</v>
      </c>
      <c r="N161" s="527">
        <f t="shared" si="30"/>
        <v>0</v>
      </c>
      <c r="O161" s="527">
        <f t="shared" si="30"/>
        <v>0</v>
      </c>
      <c r="P161" s="527">
        <f t="shared" si="30"/>
        <v>0</v>
      </c>
      <c r="Q161" s="527">
        <f t="shared" si="30"/>
        <v>10394</v>
      </c>
      <c r="R161" s="528"/>
    </row>
    <row r="162" spans="1:18" ht="33" customHeight="1">
      <c r="A162" s="103" t="s">
        <v>8</v>
      </c>
      <c r="B162" s="202"/>
      <c r="C162" s="425"/>
      <c r="D162" s="198"/>
      <c r="E162" s="329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76"/>
    </row>
    <row r="163" spans="1:18" ht="42" customHeight="1">
      <c r="A163" s="173">
        <v>420001</v>
      </c>
      <c r="B163" s="14" t="s">
        <v>683</v>
      </c>
      <c r="C163" s="695" t="s">
        <v>738</v>
      </c>
      <c r="D163" s="196" t="s">
        <v>57</v>
      </c>
      <c r="E163" s="328">
        <v>15</v>
      </c>
      <c r="F163" s="193">
        <v>8205</v>
      </c>
      <c r="G163" s="193">
        <v>0</v>
      </c>
      <c r="H163" s="193">
        <v>0</v>
      </c>
      <c r="I163" s="193">
        <v>0</v>
      </c>
      <c r="J163" s="193">
        <v>0</v>
      </c>
      <c r="K163" s="193">
        <v>1205</v>
      </c>
      <c r="L163" s="193">
        <v>0</v>
      </c>
      <c r="M163" s="193">
        <v>0</v>
      </c>
      <c r="N163" s="193">
        <v>0</v>
      </c>
      <c r="O163" s="193">
        <v>0</v>
      </c>
      <c r="P163" s="193">
        <v>0</v>
      </c>
      <c r="Q163" s="193">
        <f>F163+G163+H163+J163-M163-O163-K163-N163+L163-P163</f>
        <v>7000</v>
      </c>
      <c r="R163" s="16"/>
    </row>
    <row r="164" spans="1:18" s="206" customFormat="1" ht="27.75" customHeight="1">
      <c r="A164" s="523" t="s">
        <v>72</v>
      </c>
      <c r="B164" s="524"/>
      <c r="C164" s="525"/>
      <c r="D164" s="524"/>
      <c r="E164" s="526"/>
      <c r="F164" s="527">
        <f aca="true" t="shared" si="31" ref="F164:Q164">F163</f>
        <v>8205</v>
      </c>
      <c r="G164" s="527">
        <f t="shared" si="31"/>
        <v>0</v>
      </c>
      <c r="H164" s="527">
        <f t="shared" si="31"/>
        <v>0</v>
      </c>
      <c r="I164" s="527">
        <f t="shared" si="31"/>
        <v>0</v>
      </c>
      <c r="J164" s="527">
        <f t="shared" si="31"/>
        <v>0</v>
      </c>
      <c r="K164" s="527">
        <f t="shared" si="31"/>
        <v>1205</v>
      </c>
      <c r="L164" s="527">
        <f t="shared" si="31"/>
        <v>0</v>
      </c>
      <c r="M164" s="527">
        <f t="shared" si="31"/>
        <v>0</v>
      </c>
      <c r="N164" s="527">
        <f t="shared" si="31"/>
        <v>0</v>
      </c>
      <c r="O164" s="527">
        <f t="shared" si="31"/>
        <v>0</v>
      </c>
      <c r="P164" s="527">
        <f t="shared" si="31"/>
        <v>0</v>
      </c>
      <c r="Q164" s="527">
        <f t="shared" si="31"/>
        <v>7000</v>
      </c>
      <c r="R164" s="528"/>
    </row>
    <row r="165" spans="1:18" s="23" customFormat="1" ht="33" customHeight="1">
      <c r="A165" s="56"/>
      <c r="B165" s="185" t="s">
        <v>32</v>
      </c>
      <c r="C165" s="427"/>
      <c r="D165" s="199"/>
      <c r="E165" s="331"/>
      <c r="F165" s="199">
        <f aca="true" t="shared" si="32" ref="F165:Q165">F157+F161+F164</f>
        <v>23565</v>
      </c>
      <c r="G165" s="199">
        <f t="shared" si="32"/>
        <v>0</v>
      </c>
      <c r="H165" s="199">
        <f t="shared" si="32"/>
        <v>0</v>
      </c>
      <c r="I165" s="199">
        <f t="shared" si="32"/>
        <v>0</v>
      </c>
      <c r="J165" s="199">
        <f t="shared" si="32"/>
        <v>0</v>
      </c>
      <c r="K165" s="199">
        <f t="shared" si="32"/>
        <v>2817</v>
      </c>
      <c r="L165" s="199">
        <f t="shared" si="32"/>
        <v>0</v>
      </c>
      <c r="M165" s="199">
        <f t="shared" si="32"/>
        <v>0</v>
      </c>
      <c r="N165" s="199">
        <f t="shared" si="32"/>
        <v>0</v>
      </c>
      <c r="O165" s="199">
        <f t="shared" si="32"/>
        <v>0</v>
      </c>
      <c r="P165" s="199">
        <f t="shared" si="32"/>
        <v>0</v>
      </c>
      <c r="Q165" s="199">
        <f t="shared" si="32"/>
        <v>20748</v>
      </c>
      <c r="R165" s="58"/>
    </row>
    <row r="166" spans="12:16" ht="18">
      <c r="L166" s="125"/>
      <c r="N166" s="1"/>
      <c r="P166" s="125"/>
    </row>
    <row r="167" spans="1:18" s="191" customFormat="1" ht="18.75">
      <c r="A167" s="459"/>
      <c r="B167" s="460"/>
      <c r="C167" s="460"/>
      <c r="D167" s="460" t="s">
        <v>551</v>
      </c>
      <c r="E167" s="461"/>
      <c r="F167" s="460"/>
      <c r="G167" s="460"/>
      <c r="H167" s="460"/>
      <c r="I167" s="460"/>
      <c r="K167" s="465" t="s">
        <v>552</v>
      </c>
      <c r="L167" s="465"/>
      <c r="M167" s="460"/>
      <c r="N167" s="460"/>
      <c r="O167" s="460"/>
      <c r="P167" s="460"/>
      <c r="Q167" s="460" t="s">
        <v>552</v>
      </c>
      <c r="R167" s="462"/>
    </row>
    <row r="168" spans="1:18" s="191" customFormat="1" ht="18.75">
      <c r="A168" s="459"/>
      <c r="B168" s="460"/>
      <c r="C168" s="460"/>
      <c r="D168" s="460"/>
      <c r="E168" s="461"/>
      <c r="F168" s="460"/>
      <c r="G168" s="460"/>
      <c r="H168" s="460"/>
      <c r="I168" s="460"/>
      <c r="K168" s="474"/>
      <c r="L168" s="483"/>
      <c r="M168" s="459"/>
      <c r="N168" s="460"/>
      <c r="O168" s="460"/>
      <c r="P168" s="460"/>
      <c r="Q168" s="460"/>
      <c r="R168" s="463"/>
    </row>
    <row r="169" spans="1:18" ht="18.75">
      <c r="A169" s="459" t="s">
        <v>560</v>
      </c>
      <c r="B169" s="460"/>
      <c r="C169" s="460" t="s">
        <v>848</v>
      </c>
      <c r="D169" s="460"/>
      <c r="E169" s="461"/>
      <c r="F169" s="460"/>
      <c r="G169" s="460"/>
      <c r="H169" s="460"/>
      <c r="I169" s="460"/>
      <c r="J169" s="2"/>
      <c r="K169" s="465" t="s">
        <v>645</v>
      </c>
      <c r="L169" s="483"/>
      <c r="M169" s="459"/>
      <c r="N169" s="460"/>
      <c r="O169" s="460"/>
      <c r="P169" s="460" t="s">
        <v>646</v>
      </c>
      <c r="Q169" s="460"/>
      <c r="R169" s="463"/>
    </row>
    <row r="170" spans="1:18" ht="18.75">
      <c r="A170" s="459"/>
      <c r="B170" s="460"/>
      <c r="C170" s="460" t="s">
        <v>850</v>
      </c>
      <c r="D170" s="460"/>
      <c r="E170" s="461"/>
      <c r="F170" s="460"/>
      <c r="G170" s="460"/>
      <c r="H170" s="460"/>
      <c r="I170" s="460"/>
      <c r="J170" s="2"/>
      <c r="K170" s="464" t="s">
        <v>549</v>
      </c>
      <c r="L170" s="464"/>
      <c r="M170" s="460"/>
      <c r="N170" s="460"/>
      <c r="O170" s="460"/>
      <c r="P170" s="460" t="s">
        <v>550</v>
      </c>
      <c r="Q170" s="460"/>
      <c r="R170" s="462"/>
    </row>
    <row r="171" spans="1:18" ht="25.5" customHeight="1">
      <c r="A171" s="187" t="s">
        <v>0</v>
      </c>
      <c r="B171" s="20"/>
      <c r="C171" s="172" t="s">
        <v>888</v>
      </c>
      <c r="D171" s="172"/>
      <c r="E171" s="33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7"/>
    </row>
    <row r="172" spans="1:18" ht="15.75" customHeight="1">
      <c r="A172" s="6"/>
      <c r="B172" s="97" t="s">
        <v>23</v>
      </c>
      <c r="C172" s="421"/>
      <c r="D172" s="7"/>
      <c r="E172" s="324"/>
      <c r="F172" s="7"/>
      <c r="G172" s="7"/>
      <c r="H172" s="7"/>
      <c r="I172" s="7"/>
      <c r="J172" s="8"/>
      <c r="K172" s="7"/>
      <c r="L172" s="7"/>
      <c r="M172" s="8"/>
      <c r="N172" s="9"/>
      <c r="O172" s="7"/>
      <c r="P172" s="7"/>
      <c r="Q172" s="7"/>
      <c r="R172" s="410" t="s">
        <v>1324</v>
      </c>
    </row>
    <row r="173" spans="1:18" ht="19.5" customHeight="1">
      <c r="A173" s="210"/>
      <c r="B173" s="245"/>
      <c r="C173" s="441"/>
      <c r="D173" s="246" t="s">
        <v>1472</v>
      </c>
      <c r="E173" s="367"/>
      <c r="F173" s="7"/>
      <c r="G173" s="7"/>
      <c r="H173" s="7"/>
      <c r="I173" s="7"/>
      <c r="J173" s="7"/>
      <c r="K173" s="7"/>
      <c r="L173" s="7"/>
      <c r="M173" s="7"/>
      <c r="N173" s="9"/>
      <c r="O173" s="7"/>
      <c r="P173" s="7"/>
      <c r="Q173" s="7"/>
      <c r="R173" s="147"/>
    </row>
    <row r="174" spans="1:18" s="414" customFormat="1" ht="27" customHeight="1">
      <c r="A174" s="556" t="s">
        <v>512</v>
      </c>
      <c r="B174" s="557" t="s">
        <v>513</v>
      </c>
      <c r="C174" s="448" t="s">
        <v>1</v>
      </c>
      <c r="D174" s="557" t="s">
        <v>511</v>
      </c>
      <c r="E174" s="559" t="s">
        <v>522</v>
      </c>
      <c r="F174" s="316" t="s">
        <v>507</v>
      </c>
      <c r="G174" s="316" t="s">
        <v>508</v>
      </c>
      <c r="H174" s="316" t="s">
        <v>34</v>
      </c>
      <c r="I174" s="281" t="s">
        <v>35</v>
      </c>
      <c r="J174" s="316" t="s">
        <v>509</v>
      </c>
      <c r="K174" s="316" t="s">
        <v>18</v>
      </c>
      <c r="L174" s="316" t="s">
        <v>19</v>
      </c>
      <c r="M174" s="316" t="s">
        <v>518</v>
      </c>
      <c r="N174" s="316" t="s">
        <v>589</v>
      </c>
      <c r="O174" s="560" t="s">
        <v>510</v>
      </c>
      <c r="P174" s="316" t="s">
        <v>515</v>
      </c>
      <c r="Q174" s="316" t="s">
        <v>514</v>
      </c>
      <c r="R174" s="558" t="s">
        <v>20</v>
      </c>
    </row>
    <row r="175" spans="1:18" ht="22.5" customHeight="1">
      <c r="A175" s="561" t="s">
        <v>114</v>
      </c>
      <c r="B175" s="225"/>
      <c r="C175" s="407"/>
      <c r="D175" s="225"/>
      <c r="E175" s="374"/>
      <c r="F175" s="225"/>
      <c r="G175" s="225"/>
      <c r="H175" s="225"/>
      <c r="I175" s="225"/>
      <c r="J175" s="225"/>
      <c r="K175" s="225"/>
      <c r="L175" s="225"/>
      <c r="M175" s="225"/>
      <c r="N175" s="562"/>
      <c r="O175" s="225"/>
      <c r="P175" s="225"/>
      <c r="Q175" s="225"/>
      <c r="R175" s="563"/>
    </row>
    <row r="176" spans="1:18" ht="30.75" customHeight="1">
      <c r="A176" s="564">
        <v>500004</v>
      </c>
      <c r="B176" s="501" t="s">
        <v>670</v>
      </c>
      <c r="C176" s="502" t="s">
        <v>671</v>
      </c>
      <c r="D176" s="503" t="s">
        <v>416</v>
      </c>
      <c r="E176" s="504">
        <v>15</v>
      </c>
      <c r="F176" s="565">
        <v>14325</v>
      </c>
      <c r="G176" s="501">
        <v>0</v>
      </c>
      <c r="H176" s="501">
        <v>0</v>
      </c>
      <c r="I176" s="501">
        <v>0</v>
      </c>
      <c r="J176" s="501">
        <v>0</v>
      </c>
      <c r="K176" s="501">
        <v>2601</v>
      </c>
      <c r="L176" s="501">
        <v>0</v>
      </c>
      <c r="M176" s="501">
        <v>0</v>
      </c>
      <c r="N176" s="501">
        <v>0</v>
      </c>
      <c r="O176" s="501">
        <v>0</v>
      </c>
      <c r="P176" s="501">
        <v>0</v>
      </c>
      <c r="Q176" s="501">
        <f>F176+G176+H176+J176-M176-O176-K176-N176+L176-P176</f>
        <v>11724</v>
      </c>
      <c r="R176" s="566"/>
    </row>
    <row r="177" spans="1:18" ht="31.5" customHeight="1">
      <c r="A177" s="226">
        <v>5100101</v>
      </c>
      <c r="B177" s="501" t="s">
        <v>116</v>
      </c>
      <c r="C177" s="502" t="s">
        <v>117</v>
      </c>
      <c r="D177" s="503" t="s">
        <v>56</v>
      </c>
      <c r="E177" s="504">
        <v>15</v>
      </c>
      <c r="F177" s="501">
        <v>6006</v>
      </c>
      <c r="G177" s="501">
        <v>0</v>
      </c>
      <c r="H177" s="501">
        <v>0</v>
      </c>
      <c r="I177" s="501">
        <v>0</v>
      </c>
      <c r="J177" s="501">
        <v>0</v>
      </c>
      <c r="K177" s="501">
        <v>736</v>
      </c>
      <c r="L177" s="501">
        <v>0</v>
      </c>
      <c r="M177" s="501">
        <v>500</v>
      </c>
      <c r="N177" s="501">
        <v>0</v>
      </c>
      <c r="O177" s="501">
        <v>0</v>
      </c>
      <c r="P177" s="501">
        <v>0</v>
      </c>
      <c r="Q177" s="501">
        <f>F177+G177+H177+J177-M177-O177-K177-N177+L177-P177</f>
        <v>4770</v>
      </c>
      <c r="R177" s="572"/>
    </row>
    <row r="178" spans="1:18" ht="30.75" customHeight="1">
      <c r="A178" s="226">
        <v>11100311</v>
      </c>
      <c r="B178" s="501" t="s">
        <v>156</v>
      </c>
      <c r="C178" s="404" t="s">
        <v>157</v>
      </c>
      <c r="D178" s="455" t="s">
        <v>56</v>
      </c>
      <c r="E178" s="360">
        <v>15</v>
      </c>
      <c r="F178" s="267">
        <v>1510</v>
      </c>
      <c r="G178" s="267">
        <v>0</v>
      </c>
      <c r="H178" s="267">
        <v>0</v>
      </c>
      <c r="I178" s="267">
        <v>0</v>
      </c>
      <c r="J178" s="267">
        <v>0</v>
      </c>
      <c r="K178" s="267">
        <v>0</v>
      </c>
      <c r="L178" s="267">
        <v>115</v>
      </c>
      <c r="M178" s="267">
        <v>250</v>
      </c>
      <c r="N178" s="267">
        <v>0</v>
      </c>
      <c r="O178" s="267">
        <v>0</v>
      </c>
      <c r="P178" s="267">
        <v>0</v>
      </c>
      <c r="Q178" s="267">
        <f>F178+G178+H178+J178-M178-O178-K178-N178+L178-P178</f>
        <v>1375</v>
      </c>
      <c r="R178" s="133"/>
    </row>
    <row r="179" spans="1:18" s="206" customFormat="1" ht="17.25" customHeight="1">
      <c r="A179" s="604" t="s">
        <v>72</v>
      </c>
      <c r="B179" s="605"/>
      <c r="C179" s="606"/>
      <c r="D179" s="610"/>
      <c r="E179" s="607"/>
      <c r="F179" s="608">
        <f aca="true" t="shared" si="33" ref="F179:Q179">SUM(F176:F178)</f>
        <v>21841</v>
      </c>
      <c r="G179" s="608">
        <f t="shared" si="33"/>
        <v>0</v>
      </c>
      <c r="H179" s="608">
        <f t="shared" si="33"/>
        <v>0</v>
      </c>
      <c r="I179" s="608">
        <f t="shared" si="33"/>
        <v>0</v>
      </c>
      <c r="J179" s="608">
        <f t="shared" si="33"/>
        <v>0</v>
      </c>
      <c r="K179" s="608">
        <f t="shared" si="33"/>
        <v>3337</v>
      </c>
      <c r="L179" s="608">
        <f t="shared" si="33"/>
        <v>115</v>
      </c>
      <c r="M179" s="608">
        <f t="shared" si="33"/>
        <v>750</v>
      </c>
      <c r="N179" s="608">
        <f t="shared" si="33"/>
        <v>0</v>
      </c>
      <c r="O179" s="608">
        <f t="shared" si="33"/>
        <v>0</v>
      </c>
      <c r="P179" s="608">
        <f t="shared" si="33"/>
        <v>0</v>
      </c>
      <c r="Q179" s="608">
        <f t="shared" si="33"/>
        <v>17869</v>
      </c>
      <c r="R179" s="609"/>
    </row>
    <row r="180" spans="1:18" ht="22.5" customHeight="1">
      <c r="A180" s="561" t="s">
        <v>115</v>
      </c>
      <c r="B180" s="567"/>
      <c r="C180" s="568"/>
      <c r="D180" s="569"/>
      <c r="E180" s="570"/>
      <c r="F180" s="567"/>
      <c r="G180" s="567"/>
      <c r="H180" s="567"/>
      <c r="I180" s="567"/>
      <c r="J180" s="567"/>
      <c r="K180" s="567"/>
      <c r="L180" s="567"/>
      <c r="M180" s="567"/>
      <c r="N180" s="571"/>
      <c r="O180" s="567"/>
      <c r="P180" s="567"/>
      <c r="Q180" s="567"/>
      <c r="R180" s="563"/>
    </row>
    <row r="181" spans="1:18" ht="31.5" customHeight="1">
      <c r="A181" s="226">
        <v>5200104</v>
      </c>
      <c r="B181" s="501" t="s">
        <v>121</v>
      </c>
      <c r="C181" s="502" t="s">
        <v>122</v>
      </c>
      <c r="D181" s="503" t="s">
        <v>120</v>
      </c>
      <c r="E181" s="504">
        <v>15</v>
      </c>
      <c r="F181" s="501">
        <v>3276</v>
      </c>
      <c r="G181" s="501">
        <v>1000</v>
      </c>
      <c r="H181" s="501">
        <v>0</v>
      </c>
      <c r="I181" s="501">
        <v>0</v>
      </c>
      <c r="J181" s="501">
        <v>0</v>
      </c>
      <c r="K181" s="501">
        <v>127</v>
      </c>
      <c r="L181" s="501">
        <v>0</v>
      </c>
      <c r="M181" s="501">
        <v>0</v>
      </c>
      <c r="N181" s="501">
        <v>0</v>
      </c>
      <c r="O181" s="501">
        <v>0</v>
      </c>
      <c r="P181" s="501">
        <v>0</v>
      </c>
      <c r="Q181" s="501">
        <f>F181+G181+H181+J181-M181-O181-K181-N181+L181-P181</f>
        <v>4149</v>
      </c>
      <c r="R181" s="566"/>
    </row>
    <row r="182" spans="1:18" ht="31.5" customHeight="1">
      <c r="A182" s="226">
        <v>5200201</v>
      </c>
      <c r="B182" s="565" t="s">
        <v>123</v>
      </c>
      <c r="C182" s="502" t="s">
        <v>124</v>
      </c>
      <c r="D182" s="503" t="s">
        <v>120</v>
      </c>
      <c r="E182" s="504">
        <v>15</v>
      </c>
      <c r="F182" s="501">
        <v>3276</v>
      </c>
      <c r="G182" s="501">
        <v>0</v>
      </c>
      <c r="H182" s="501">
        <v>0</v>
      </c>
      <c r="I182" s="501">
        <v>0</v>
      </c>
      <c r="J182" s="501">
        <v>0</v>
      </c>
      <c r="K182" s="501">
        <v>127</v>
      </c>
      <c r="L182" s="501">
        <v>0</v>
      </c>
      <c r="M182" s="501">
        <v>0</v>
      </c>
      <c r="N182" s="501">
        <v>0</v>
      </c>
      <c r="O182" s="501">
        <v>0</v>
      </c>
      <c r="P182" s="501">
        <v>0</v>
      </c>
      <c r="Q182" s="501">
        <f>F182+G182+H182+J182-M182-O182-K182-N182+L182-P182</f>
        <v>3149</v>
      </c>
      <c r="R182" s="566"/>
    </row>
    <row r="183" spans="1:18" ht="31.5" customHeight="1">
      <c r="A183" s="226">
        <v>5200205</v>
      </c>
      <c r="B183" s="501" t="s">
        <v>125</v>
      </c>
      <c r="C183" s="502" t="s">
        <v>126</v>
      </c>
      <c r="D183" s="503" t="s">
        <v>127</v>
      </c>
      <c r="E183" s="504">
        <v>15</v>
      </c>
      <c r="F183" s="501">
        <v>1269</v>
      </c>
      <c r="G183" s="501">
        <v>0</v>
      </c>
      <c r="H183" s="501">
        <v>0</v>
      </c>
      <c r="I183" s="501">
        <v>0</v>
      </c>
      <c r="J183" s="501">
        <v>0</v>
      </c>
      <c r="K183" s="501">
        <v>0</v>
      </c>
      <c r="L183" s="501">
        <v>130</v>
      </c>
      <c r="M183" s="501">
        <v>0</v>
      </c>
      <c r="N183" s="501">
        <v>0</v>
      </c>
      <c r="O183" s="501">
        <v>0</v>
      </c>
      <c r="P183" s="501">
        <v>0</v>
      </c>
      <c r="Q183" s="501">
        <f>F183+G183+H183+J183-M183-O183-K183-N183+L183-P183</f>
        <v>1399</v>
      </c>
      <c r="R183" s="572"/>
    </row>
    <row r="184" spans="1:18" ht="31.5" customHeight="1">
      <c r="A184" s="226">
        <v>5200301</v>
      </c>
      <c r="B184" s="501" t="s">
        <v>130</v>
      </c>
      <c r="C184" s="502" t="s">
        <v>131</v>
      </c>
      <c r="D184" s="503" t="s">
        <v>435</v>
      </c>
      <c r="E184" s="504">
        <v>15</v>
      </c>
      <c r="F184" s="501">
        <v>3276</v>
      </c>
      <c r="G184" s="501">
        <v>0</v>
      </c>
      <c r="H184" s="501">
        <v>0</v>
      </c>
      <c r="I184" s="501">
        <v>0</v>
      </c>
      <c r="J184" s="501">
        <v>0</v>
      </c>
      <c r="K184" s="501">
        <v>127</v>
      </c>
      <c r="L184" s="501">
        <v>0</v>
      </c>
      <c r="M184" s="501">
        <v>0</v>
      </c>
      <c r="N184" s="501">
        <v>0</v>
      </c>
      <c r="O184" s="501">
        <v>0</v>
      </c>
      <c r="P184" s="501">
        <v>0</v>
      </c>
      <c r="Q184" s="501">
        <f>F184+G184+H184+J184-M184-O184-K184-N184+L184-P184</f>
        <v>3149</v>
      </c>
      <c r="R184" s="572"/>
    </row>
    <row r="185" spans="1:18" ht="31.5" customHeight="1">
      <c r="A185" s="226">
        <v>5200401</v>
      </c>
      <c r="B185" s="501" t="s">
        <v>134</v>
      </c>
      <c r="C185" s="502" t="s">
        <v>135</v>
      </c>
      <c r="D185" s="503" t="s">
        <v>56</v>
      </c>
      <c r="E185" s="504">
        <v>15</v>
      </c>
      <c r="F185" s="501">
        <v>5733</v>
      </c>
      <c r="G185" s="501">
        <v>2480</v>
      </c>
      <c r="H185" s="501">
        <v>0</v>
      </c>
      <c r="I185" s="501">
        <v>0</v>
      </c>
      <c r="J185" s="501">
        <v>0</v>
      </c>
      <c r="K185" s="501">
        <v>677</v>
      </c>
      <c r="L185" s="501">
        <v>0</v>
      </c>
      <c r="M185" s="501">
        <v>0</v>
      </c>
      <c r="N185" s="501">
        <v>0</v>
      </c>
      <c r="O185" s="501">
        <v>0</v>
      </c>
      <c r="P185" s="501">
        <v>0</v>
      </c>
      <c r="Q185" s="501">
        <f>F185+G185+H185+J185-M185-O185-K185-N185+L185-P185</f>
        <v>7536</v>
      </c>
      <c r="R185" s="572"/>
    </row>
    <row r="186" spans="1:18" s="206" customFormat="1" ht="17.25" customHeight="1">
      <c r="A186" s="604" t="s">
        <v>72</v>
      </c>
      <c r="B186" s="605"/>
      <c r="C186" s="606"/>
      <c r="D186" s="610"/>
      <c r="E186" s="607"/>
      <c r="F186" s="608">
        <f aca="true" t="shared" si="34" ref="F186:Q186">SUM(F181:F185)</f>
        <v>16830</v>
      </c>
      <c r="G186" s="608">
        <f t="shared" si="34"/>
        <v>3480</v>
      </c>
      <c r="H186" s="608">
        <f t="shared" si="34"/>
        <v>0</v>
      </c>
      <c r="I186" s="608">
        <f t="shared" si="34"/>
        <v>0</v>
      </c>
      <c r="J186" s="608">
        <f t="shared" si="34"/>
        <v>0</v>
      </c>
      <c r="K186" s="608">
        <f t="shared" si="34"/>
        <v>1058</v>
      </c>
      <c r="L186" s="608">
        <f t="shared" si="34"/>
        <v>130</v>
      </c>
      <c r="M186" s="608">
        <f t="shared" si="34"/>
        <v>0</v>
      </c>
      <c r="N186" s="608">
        <f t="shared" si="34"/>
        <v>0</v>
      </c>
      <c r="O186" s="608">
        <f t="shared" si="34"/>
        <v>0</v>
      </c>
      <c r="P186" s="608">
        <f t="shared" si="34"/>
        <v>0</v>
      </c>
      <c r="Q186" s="608">
        <f t="shared" si="34"/>
        <v>19382</v>
      </c>
      <c r="R186" s="609"/>
    </row>
    <row r="187" spans="1:18" ht="21" customHeight="1">
      <c r="A187" s="561" t="s">
        <v>1162</v>
      </c>
      <c r="B187" s="567"/>
      <c r="C187" s="568"/>
      <c r="D187" s="872"/>
      <c r="E187" s="873"/>
      <c r="F187" s="874"/>
      <c r="G187" s="874"/>
      <c r="H187" s="874"/>
      <c r="I187" s="874"/>
      <c r="J187" s="874"/>
      <c r="K187" s="874"/>
      <c r="L187" s="874"/>
      <c r="M187" s="874"/>
      <c r="N187" s="872"/>
      <c r="O187" s="874"/>
      <c r="P187" s="874"/>
      <c r="Q187" s="874"/>
      <c r="R187" s="563"/>
    </row>
    <row r="188" spans="1:18" ht="30.75" customHeight="1">
      <c r="A188" s="875">
        <v>550001</v>
      </c>
      <c r="B188" s="876" t="s">
        <v>688</v>
      </c>
      <c r="C188" s="684" t="s">
        <v>741</v>
      </c>
      <c r="D188" s="503" t="s">
        <v>1163</v>
      </c>
      <c r="E188" s="504">
        <v>15</v>
      </c>
      <c r="F188" s="501">
        <v>6934</v>
      </c>
      <c r="G188" s="501">
        <v>0</v>
      </c>
      <c r="H188" s="501">
        <v>0</v>
      </c>
      <c r="I188" s="501">
        <v>0</v>
      </c>
      <c r="J188" s="501">
        <v>0</v>
      </c>
      <c r="K188" s="501">
        <v>934</v>
      </c>
      <c r="L188" s="501">
        <v>0</v>
      </c>
      <c r="M188" s="501">
        <v>0</v>
      </c>
      <c r="N188" s="501">
        <v>0</v>
      </c>
      <c r="O188" s="501">
        <v>0</v>
      </c>
      <c r="P188" s="501">
        <v>0</v>
      </c>
      <c r="Q188" s="501">
        <f>F188+G188+H188+J188-M188-O188-K188-N188+L188-P188</f>
        <v>6000</v>
      </c>
      <c r="R188" s="877"/>
    </row>
    <row r="189" spans="1:18" s="23" customFormat="1" ht="18.75" customHeight="1">
      <c r="A189" s="604" t="s">
        <v>72</v>
      </c>
      <c r="B189" s="605"/>
      <c r="C189" s="606"/>
      <c r="D189" s="605"/>
      <c r="E189" s="607"/>
      <c r="F189" s="608">
        <f aca="true" t="shared" si="35" ref="F189:Q189">F188</f>
        <v>6934</v>
      </c>
      <c r="G189" s="608">
        <f t="shared" si="35"/>
        <v>0</v>
      </c>
      <c r="H189" s="608">
        <f t="shared" si="35"/>
        <v>0</v>
      </c>
      <c r="I189" s="608">
        <f t="shared" si="35"/>
        <v>0</v>
      </c>
      <c r="J189" s="608">
        <f t="shared" si="35"/>
        <v>0</v>
      </c>
      <c r="K189" s="608">
        <f t="shared" si="35"/>
        <v>934</v>
      </c>
      <c r="L189" s="608">
        <f t="shared" si="35"/>
        <v>0</v>
      </c>
      <c r="M189" s="608">
        <f t="shared" si="35"/>
        <v>0</v>
      </c>
      <c r="N189" s="608">
        <f t="shared" si="35"/>
        <v>0</v>
      </c>
      <c r="O189" s="608">
        <f t="shared" si="35"/>
        <v>0</v>
      </c>
      <c r="P189" s="608">
        <f t="shared" si="35"/>
        <v>0</v>
      </c>
      <c r="Q189" s="608">
        <f t="shared" si="35"/>
        <v>6000</v>
      </c>
      <c r="R189" s="609"/>
    </row>
    <row r="190" spans="1:18" ht="20.25" customHeight="1">
      <c r="A190" s="865"/>
      <c r="B190" s="866" t="s">
        <v>32</v>
      </c>
      <c r="C190" s="867"/>
      <c r="D190" s="868"/>
      <c r="E190" s="869"/>
      <c r="F190" s="870">
        <f aca="true" t="shared" si="36" ref="F190:Q190">F179+F186+F189</f>
        <v>45605</v>
      </c>
      <c r="G190" s="870">
        <f t="shared" si="36"/>
        <v>3480</v>
      </c>
      <c r="H190" s="870">
        <f t="shared" si="36"/>
        <v>0</v>
      </c>
      <c r="I190" s="870">
        <f t="shared" si="36"/>
        <v>0</v>
      </c>
      <c r="J190" s="870">
        <f t="shared" si="36"/>
        <v>0</v>
      </c>
      <c r="K190" s="870">
        <f t="shared" si="36"/>
        <v>5329</v>
      </c>
      <c r="L190" s="870">
        <f t="shared" si="36"/>
        <v>245</v>
      </c>
      <c r="M190" s="870">
        <f t="shared" si="36"/>
        <v>750</v>
      </c>
      <c r="N190" s="870">
        <f t="shared" si="36"/>
        <v>0</v>
      </c>
      <c r="O190" s="870">
        <f t="shared" si="36"/>
        <v>0</v>
      </c>
      <c r="P190" s="870">
        <f t="shared" si="36"/>
        <v>0</v>
      </c>
      <c r="Q190" s="870">
        <f t="shared" si="36"/>
        <v>43251</v>
      </c>
      <c r="R190" s="871"/>
    </row>
    <row r="191" spans="1:18" s="191" customFormat="1" ht="36" customHeight="1">
      <c r="A191" s="459"/>
      <c r="B191" s="460"/>
      <c r="C191" s="460"/>
      <c r="D191" s="460" t="s">
        <v>551</v>
      </c>
      <c r="E191" s="461"/>
      <c r="F191" s="460"/>
      <c r="G191" s="460"/>
      <c r="H191" s="460"/>
      <c r="I191" s="460"/>
      <c r="K191" s="465" t="s">
        <v>552</v>
      </c>
      <c r="L191" s="465"/>
      <c r="M191" s="460"/>
      <c r="N191" s="460"/>
      <c r="O191" s="460"/>
      <c r="P191" s="460"/>
      <c r="Q191" s="460" t="s">
        <v>552</v>
      </c>
      <c r="R191" s="462"/>
    </row>
    <row r="192" spans="1:18" s="191" customFormat="1" ht="8.25" customHeight="1">
      <c r="A192" s="459"/>
      <c r="B192" s="460"/>
      <c r="C192" s="460"/>
      <c r="D192" s="460"/>
      <c r="E192" s="461"/>
      <c r="F192" s="460"/>
      <c r="G192" s="460"/>
      <c r="H192" s="460"/>
      <c r="I192" s="460"/>
      <c r="K192" s="474"/>
      <c r="L192" s="483"/>
      <c r="M192" s="459"/>
      <c r="N192" s="460"/>
      <c r="O192" s="460"/>
      <c r="P192" s="460"/>
      <c r="Q192" s="460"/>
      <c r="R192" s="463"/>
    </row>
    <row r="193" spans="1:18" s="191" customFormat="1" ht="10.5" customHeight="1">
      <c r="A193" s="459" t="s">
        <v>560</v>
      </c>
      <c r="B193" s="460"/>
      <c r="C193" s="460" t="s">
        <v>848</v>
      </c>
      <c r="D193" s="460"/>
      <c r="E193" s="461"/>
      <c r="F193" s="460"/>
      <c r="G193" s="460"/>
      <c r="H193" s="460"/>
      <c r="I193" s="460"/>
      <c r="K193" s="465" t="s">
        <v>645</v>
      </c>
      <c r="L193" s="483"/>
      <c r="M193" s="459"/>
      <c r="N193" s="460"/>
      <c r="O193" s="460"/>
      <c r="P193" s="460" t="s">
        <v>646</v>
      </c>
      <c r="Q193" s="460"/>
      <c r="R193" s="463"/>
    </row>
    <row r="194" spans="1:18" ht="15" customHeight="1">
      <c r="A194" s="459"/>
      <c r="B194" s="460"/>
      <c r="C194" s="460" t="s">
        <v>850</v>
      </c>
      <c r="D194" s="460"/>
      <c r="E194" s="461"/>
      <c r="F194" s="460"/>
      <c r="G194" s="460"/>
      <c r="H194" s="460"/>
      <c r="I194" s="460"/>
      <c r="J194" s="2"/>
      <c r="K194" s="464" t="s">
        <v>549</v>
      </c>
      <c r="L194" s="464"/>
      <c r="M194" s="460"/>
      <c r="N194" s="460"/>
      <c r="O194" s="460"/>
      <c r="P194" s="460" t="s">
        <v>550</v>
      </c>
      <c r="Q194" s="460"/>
      <c r="R194" s="462"/>
    </row>
    <row r="195" spans="1:18" ht="22.5" customHeight="1">
      <c r="A195" s="187" t="s">
        <v>0</v>
      </c>
      <c r="B195" s="20"/>
      <c r="C195" s="172" t="s">
        <v>888</v>
      </c>
      <c r="D195" s="172"/>
      <c r="E195" s="33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7"/>
    </row>
    <row r="196" spans="1:18" ht="15" customHeight="1">
      <c r="A196" s="6"/>
      <c r="B196" s="97" t="s">
        <v>23</v>
      </c>
      <c r="C196" s="421"/>
      <c r="D196" s="7"/>
      <c r="E196" s="324"/>
      <c r="F196" s="7"/>
      <c r="G196" s="7"/>
      <c r="H196" s="7"/>
      <c r="I196" s="7"/>
      <c r="J196" s="8"/>
      <c r="K196" s="7"/>
      <c r="L196" s="7"/>
      <c r="M196" s="8"/>
      <c r="N196" s="9"/>
      <c r="O196" s="7"/>
      <c r="P196" s="7"/>
      <c r="Q196" s="7"/>
      <c r="R196" s="410" t="s">
        <v>1325</v>
      </c>
    </row>
    <row r="197" spans="1:18" s="308" customFormat="1" ht="17.25" customHeight="1">
      <c r="A197" s="10"/>
      <c r="B197" s="11"/>
      <c r="C197" s="422"/>
      <c r="D197" s="96" t="s">
        <v>1472</v>
      </c>
      <c r="E197" s="325"/>
      <c r="F197" s="12"/>
      <c r="G197" s="12"/>
      <c r="H197" s="12"/>
      <c r="I197" s="12"/>
      <c r="J197" s="12"/>
      <c r="K197" s="12"/>
      <c r="L197" s="12"/>
      <c r="M197" s="12"/>
      <c r="N197" s="13"/>
      <c r="O197" s="12"/>
      <c r="P197" s="12"/>
      <c r="Q197" s="12"/>
      <c r="R197" s="28"/>
    </row>
    <row r="198" spans="1:18" ht="25.5" customHeight="1">
      <c r="A198" s="301" t="s">
        <v>512</v>
      </c>
      <c r="B198" s="302" t="s">
        <v>513</v>
      </c>
      <c r="C198" s="433" t="s">
        <v>1</v>
      </c>
      <c r="D198" s="302" t="s">
        <v>511</v>
      </c>
      <c r="E198" s="343" t="s">
        <v>522</v>
      </c>
      <c r="F198" s="242" t="s">
        <v>507</v>
      </c>
      <c r="G198" s="242" t="s">
        <v>508</v>
      </c>
      <c r="H198" s="242" t="s">
        <v>500</v>
      </c>
      <c r="I198" s="243" t="s">
        <v>35</v>
      </c>
      <c r="J198" s="242" t="s">
        <v>509</v>
      </c>
      <c r="K198" s="242" t="s">
        <v>18</v>
      </c>
      <c r="L198" s="242" t="s">
        <v>19</v>
      </c>
      <c r="M198" s="242" t="s">
        <v>518</v>
      </c>
      <c r="N198" s="242" t="s">
        <v>589</v>
      </c>
      <c r="O198" s="303" t="s">
        <v>510</v>
      </c>
      <c r="P198" s="242" t="s">
        <v>31</v>
      </c>
      <c r="Q198" s="242" t="s">
        <v>514</v>
      </c>
      <c r="R198" s="304" t="s">
        <v>20</v>
      </c>
    </row>
    <row r="199" spans="1:18" ht="21" customHeight="1">
      <c r="A199" s="101" t="s">
        <v>132</v>
      </c>
      <c r="B199" s="197"/>
      <c r="C199" s="425"/>
      <c r="D199" s="714"/>
      <c r="E199" s="351"/>
      <c r="F199" s="197"/>
      <c r="G199" s="197"/>
      <c r="H199" s="197"/>
      <c r="I199" s="197"/>
      <c r="J199" s="197"/>
      <c r="K199" s="197"/>
      <c r="L199" s="197"/>
      <c r="M199" s="197"/>
      <c r="N199" s="207"/>
      <c r="O199" s="197"/>
      <c r="P199" s="197"/>
      <c r="Q199" s="197"/>
      <c r="R199" s="76"/>
    </row>
    <row r="200" spans="1:18" ht="30.75" customHeight="1">
      <c r="A200" s="173">
        <v>500002</v>
      </c>
      <c r="B200" s="193" t="s">
        <v>417</v>
      </c>
      <c r="C200" s="292" t="s">
        <v>496</v>
      </c>
      <c r="D200" s="416" t="s">
        <v>51</v>
      </c>
      <c r="E200" s="321">
        <v>15</v>
      </c>
      <c r="F200" s="193">
        <v>4420</v>
      </c>
      <c r="G200" s="193">
        <v>0</v>
      </c>
      <c r="H200" s="193">
        <v>0</v>
      </c>
      <c r="I200" s="193">
        <v>0</v>
      </c>
      <c r="J200" s="193">
        <v>0</v>
      </c>
      <c r="K200" s="193">
        <v>420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93">
        <f>F200+G200+H200+J200-M200-O200-K200-N200+L200-P200</f>
        <v>4000</v>
      </c>
      <c r="R200" s="29"/>
    </row>
    <row r="201" spans="1:18" ht="30.75" customHeight="1">
      <c r="A201" s="173">
        <v>520001</v>
      </c>
      <c r="B201" s="193" t="s">
        <v>672</v>
      </c>
      <c r="C201" s="292" t="s">
        <v>673</v>
      </c>
      <c r="D201" s="416" t="s">
        <v>846</v>
      </c>
      <c r="E201" s="321">
        <v>15</v>
      </c>
      <c r="F201" s="193">
        <v>6934</v>
      </c>
      <c r="G201" s="193">
        <v>0</v>
      </c>
      <c r="H201" s="193">
        <v>0</v>
      </c>
      <c r="I201" s="193">
        <v>0</v>
      </c>
      <c r="J201" s="193">
        <v>0</v>
      </c>
      <c r="K201" s="193">
        <v>934</v>
      </c>
      <c r="L201" s="193">
        <v>0</v>
      </c>
      <c r="M201" s="193">
        <v>0</v>
      </c>
      <c r="N201" s="193">
        <v>0</v>
      </c>
      <c r="O201" s="193">
        <v>0</v>
      </c>
      <c r="P201" s="193">
        <v>0</v>
      </c>
      <c r="Q201" s="193">
        <f>F201+G201+H201+J201-M201-O201-K201-N201+L201-P201</f>
        <v>6000</v>
      </c>
      <c r="R201" s="29"/>
    </row>
    <row r="202" spans="1:18" ht="30.75" customHeight="1">
      <c r="A202" s="122">
        <v>5200202</v>
      </c>
      <c r="B202" s="193" t="s">
        <v>436</v>
      </c>
      <c r="C202" s="292" t="s">
        <v>133</v>
      </c>
      <c r="D202" s="416" t="s">
        <v>56</v>
      </c>
      <c r="E202" s="321">
        <v>15</v>
      </c>
      <c r="F202" s="193">
        <v>6552</v>
      </c>
      <c r="G202" s="195">
        <v>0</v>
      </c>
      <c r="H202" s="193">
        <v>0</v>
      </c>
      <c r="I202" s="193">
        <v>0</v>
      </c>
      <c r="J202" s="193">
        <v>0</v>
      </c>
      <c r="K202" s="193">
        <v>852</v>
      </c>
      <c r="L202" s="193">
        <v>0</v>
      </c>
      <c r="M202" s="193">
        <v>300</v>
      </c>
      <c r="N202" s="193">
        <v>0</v>
      </c>
      <c r="O202" s="193">
        <v>0</v>
      </c>
      <c r="P202" s="193">
        <v>0</v>
      </c>
      <c r="Q202" s="193">
        <f>F202+G202+H202+J202-M202-O202-K202-N202+L202-P202</f>
        <v>5400</v>
      </c>
      <c r="R202" s="29"/>
    </row>
    <row r="203" spans="1:18" s="23" customFormat="1" ht="18.75" customHeight="1">
      <c r="A203" s="523" t="s">
        <v>72</v>
      </c>
      <c r="B203" s="524"/>
      <c r="C203" s="525"/>
      <c r="D203" s="524"/>
      <c r="E203" s="526"/>
      <c r="F203" s="527">
        <f aca="true" t="shared" si="37" ref="F203:Q203">SUM(F200:F202)</f>
        <v>17906</v>
      </c>
      <c r="G203" s="536">
        <f t="shared" si="37"/>
        <v>0</v>
      </c>
      <c r="H203" s="527">
        <f t="shared" si="37"/>
        <v>0</v>
      </c>
      <c r="I203" s="527">
        <f t="shared" si="37"/>
        <v>0</v>
      </c>
      <c r="J203" s="527">
        <f t="shared" si="37"/>
        <v>0</v>
      </c>
      <c r="K203" s="527">
        <f t="shared" si="37"/>
        <v>2206</v>
      </c>
      <c r="L203" s="527">
        <f t="shared" si="37"/>
        <v>0</v>
      </c>
      <c r="M203" s="527">
        <f t="shared" si="37"/>
        <v>300</v>
      </c>
      <c r="N203" s="527">
        <f t="shared" si="37"/>
        <v>0</v>
      </c>
      <c r="O203" s="527">
        <f t="shared" si="37"/>
        <v>0</v>
      </c>
      <c r="P203" s="527">
        <f t="shared" si="37"/>
        <v>0</v>
      </c>
      <c r="Q203" s="527">
        <f t="shared" si="37"/>
        <v>15400</v>
      </c>
      <c r="R203" s="528"/>
    </row>
    <row r="204" spans="1:18" ht="21" customHeight="1">
      <c r="A204" s="101" t="s">
        <v>684</v>
      </c>
      <c r="B204" s="197"/>
      <c r="C204" s="425"/>
      <c r="D204" s="208"/>
      <c r="E204" s="329"/>
      <c r="F204" s="198"/>
      <c r="G204" s="198"/>
      <c r="H204" s="198"/>
      <c r="I204" s="198"/>
      <c r="J204" s="198"/>
      <c r="K204" s="198"/>
      <c r="L204" s="198"/>
      <c r="M204" s="198"/>
      <c r="N204" s="208"/>
      <c r="O204" s="198"/>
      <c r="P204" s="198"/>
      <c r="Q204" s="198"/>
      <c r="R204" s="76"/>
    </row>
    <row r="205" spans="1:18" ht="30.75" customHeight="1">
      <c r="A205" s="173">
        <v>530001</v>
      </c>
      <c r="B205" s="195" t="s">
        <v>685</v>
      </c>
      <c r="C205" s="695" t="s">
        <v>739</v>
      </c>
      <c r="D205" s="416" t="s">
        <v>686</v>
      </c>
      <c r="E205" s="321">
        <v>15</v>
      </c>
      <c r="F205" s="193">
        <v>6934</v>
      </c>
      <c r="G205" s="193">
        <v>0</v>
      </c>
      <c r="H205" s="193">
        <v>0</v>
      </c>
      <c r="I205" s="193">
        <v>0</v>
      </c>
      <c r="J205" s="193">
        <v>0</v>
      </c>
      <c r="K205" s="193">
        <v>934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93">
        <f>F205+G205+H205+J205-M205-O205-K205-N205+L205-P205</f>
        <v>6000</v>
      </c>
      <c r="R205" s="700"/>
    </row>
    <row r="206" spans="1:18" s="23" customFormat="1" ht="18.75" customHeight="1">
      <c r="A206" s="523" t="s">
        <v>72</v>
      </c>
      <c r="B206" s="524"/>
      <c r="C206" s="525"/>
      <c r="D206" s="524"/>
      <c r="E206" s="526"/>
      <c r="F206" s="527">
        <f aca="true" t="shared" si="38" ref="F206:Q206">F205</f>
        <v>6934</v>
      </c>
      <c r="G206" s="527">
        <f t="shared" si="38"/>
        <v>0</v>
      </c>
      <c r="H206" s="527">
        <f t="shared" si="38"/>
        <v>0</v>
      </c>
      <c r="I206" s="527">
        <f t="shared" si="38"/>
        <v>0</v>
      </c>
      <c r="J206" s="527">
        <f t="shared" si="38"/>
        <v>0</v>
      </c>
      <c r="K206" s="527">
        <f t="shared" si="38"/>
        <v>934</v>
      </c>
      <c r="L206" s="527">
        <f t="shared" si="38"/>
        <v>0</v>
      </c>
      <c r="M206" s="527">
        <f t="shared" si="38"/>
        <v>0</v>
      </c>
      <c r="N206" s="527">
        <f t="shared" si="38"/>
        <v>0</v>
      </c>
      <c r="O206" s="527">
        <f t="shared" si="38"/>
        <v>0</v>
      </c>
      <c r="P206" s="527">
        <f t="shared" si="38"/>
        <v>0</v>
      </c>
      <c r="Q206" s="527">
        <f t="shared" si="38"/>
        <v>6000</v>
      </c>
      <c r="R206" s="528"/>
    </row>
    <row r="207" spans="1:18" ht="21" customHeight="1">
      <c r="A207" s="101" t="s">
        <v>136</v>
      </c>
      <c r="B207" s="701"/>
      <c r="C207" s="424"/>
      <c r="D207" s="75"/>
      <c r="E207" s="344"/>
      <c r="F207" s="701"/>
      <c r="G207" s="701"/>
      <c r="H207" s="701"/>
      <c r="I207" s="701"/>
      <c r="J207" s="701"/>
      <c r="K207" s="701"/>
      <c r="L207" s="701"/>
      <c r="M207" s="701"/>
      <c r="N207" s="701"/>
      <c r="O207" s="701"/>
      <c r="P207" s="701"/>
      <c r="Q207" s="701"/>
      <c r="R207" s="76"/>
    </row>
    <row r="208" spans="1:18" ht="30.75" customHeight="1">
      <c r="A208" s="173">
        <v>540001</v>
      </c>
      <c r="B208" s="195" t="s">
        <v>687</v>
      </c>
      <c r="C208" s="695" t="s">
        <v>740</v>
      </c>
      <c r="D208" s="416" t="s">
        <v>438</v>
      </c>
      <c r="E208" s="321">
        <v>15</v>
      </c>
      <c r="F208" s="193">
        <v>6934</v>
      </c>
      <c r="G208" s="193">
        <v>0</v>
      </c>
      <c r="H208" s="193">
        <v>0</v>
      </c>
      <c r="I208" s="193">
        <v>0</v>
      </c>
      <c r="J208" s="193">
        <v>0</v>
      </c>
      <c r="K208" s="193">
        <v>934</v>
      </c>
      <c r="L208" s="193">
        <v>0</v>
      </c>
      <c r="M208" s="193">
        <v>0</v>
      </c>
      <c r="N208" s="193">
        <v>0</v>
      </c>
      <c r="O208" s="193">
        <v>0</v>
      </c>
      <c r="P208" s="193">
        <v>0</v>
      </c>
      <c r="Q208" s="193">
        <f aca="true" t="shared" si="39" ref="Q208:Q217">F208+G208+H208+J208-M208-O208-K208-N208+L208-P208</f>
        <v>6000</v>
      </c>
      <c r="R208" s="700"/>
    </row>
    <row r="209" spans="1:18" ht="30.75" customHeight="1">
      <c r="A209" s="122">
        <v>2200101</v>
      </c>
      <c r="B209" s="195" t="s">
        <v>889</v>
      </c>
      <c r="C209" s="292" t="s">
        <v>137</v>
      </c>
      <c r="D209" s="416" t="s">
        <v>312</v>
      </c>
      <c r="E209" s="321">
        <v>15</v>
      </c>
      <c r="F209" s="193">
        <v>3276</v>
      </c>
      <c r="G209" s="193">
        <v>0</v>
      </c>
      <c r="H209" s="193">
        <v>0</v>
      </c>
      <c r="I209" s="193">
        <v>0</v>
      </c>
      <c r="J209" s="193">
        <v>0</v>
      </c>
      <c r="K209" s="193">
        <v>127</v>
      </c>
      <c r="L209" s="193">
        <v>0</v>
      </c>
      <c r="M209" s="193">
        <v>0</v>
      </c>
      <c r="N209" s="193">
        <v>0</v>
      </c>
      <c r="O209" s="193">
        <v>0</v>
      </c>
      <c r="P209" s="193">
        <v>0</v>
      </c>
      <c r="Q209" s="193">
        <f t="shared" si="39"/>
        <v>3149</v>
      </c>
      <c r="R209" s="16"/>
    </row>
    <row r="210" spans="1:18" ht="30.75" customHeight="1">
      <c r="A210" s="122">
        <v>5200103</v>
      </c>
      <c r="B210" s="193" t="s">
        <v>138</v>
      </c>
      <c r="C210" s="292" t="s">
        <v>139</v>
      </c>
      <c r="D210" s="416" t="s">
        <v>2</v>
      </c>
      <c r="E210" s="321">
        <v>15</v>
      </c>
      <c r="F210" s="193">
        <v>3799</v>
      </c>
      <c r="G210" s="193">
        <v>0</v>
      </c>
      <c r="H210" s="193">
        <v>0</v>
      </c>
      <c r="I210" s="193">
        <v>0</v>
      </c>
      <c r="J210" s="193">
        <v>0</v>
      </c>
      <c r="K210" s="193">
        <v>317</v>
      </c>
      <c r="L210" s="193">
        <v>0</v>
      </c>
      <c r="M210" s="193">
        <v>0</v>
      </c>
      <c r="N210" s="193">
        <v>0</v>
      </c>
      <c r="O210" s="193">
        <v>0</v>
      </c>
      <c r="P210" s="193">
        <v>0</v>
      </c>
      <c r="Q210" s="193">
        <f t="shared" si="39"/>
        <v>3482</v>
      </c>
      <c r="R210" s="29"/>
    </row>
    <row r="211" spans="1:18" ht="30.75" customHeight="1">
      <c r="A211" s="122">
        <v>5300000</v>
      </c>
      <c r="B211" s="519" t="s">
        <v>140</v>
      </c>
      <c r="C211" s="292" t="s">
        <v>141</v>
      </c>
      <c r="D211" s="416" t="s">
        <v>312</v>
      </c>
      <c r="E211" s="321">
        <v>15</v>
      </c>
      <c r="F211" s="193">
        <v>6006</v>
      </c>
      <c r="G211" s="193">
        <v>0</v>
      </c>
      <c r="H211" s="193">
        <v>0</v>
      </c>
      <c r="I211" s="193">
        <v>0</v>
      </c>
      <c r="J211" s="193">
        <v>0</v>
      </c>
      <c r="K211" s="193">
        <v>736</v>
      </c>
      <c r="L211" s="193">
        <v>0</v>
      </c>
      <c r="M211" s="193">
        <v>0</v>
      </c>
      <c r="N211" s="193">
        <v>0</v>
      </c>
      <c r="O211" s="193">
        <v>0</v>
      </c>
      <c r="P211" s="193">
        <v>0</v>
      </c>
      <c r="Q211" s="193">
        <f t="shared" si="39"/>
        <v>5270</v>
      </c>
      <c r="R211" s="29"/>
    </row>
    <row r="212" spans="1:18" ht="30.75" customHeight="1">
      <c r="A212" s="122">
        <v>5300101</v>
      </c>
      <c r="B212" s="193" t="s">
        <v>142</v>
      </c>
      <c r="C212" s="292" t="s">
        <v>143</v>
      </c>
      <c r="D212" s="416" t="s">
        <v>2</v>
      </c>
      <c r="E212" s="321">
        <v>15</v>
      </c>
      <c r="F212" s="193">
        <v>3276</v>
      </c>
      <c r="G212" s="193">
        <v>0</v>
      </c>
      <c r="H212" s="193">
        <v>0</v>
      </c>
      <c r="I212" s="193">
        <v>0</v>
      </c>
      <c r="J212" s="193">
        <v>0</v>
      </c>
      <c r="K212" s="193">
        <v>127</v>
      </c>
      <c r="L212" s="193">
        <v>0</v>
      </c>
      <c r="M212" s="193">
        <v>0</v>
      </c>
      <c r="N212" s="193">
        <v>0</v>
      </c>
      <c r="O212" s="193">
        <v>0</v>
      </c>
      <c r="P212" s="193">
        <v>0</v>
      </c>
      <c r="Q212" s="193">
        <f t="shared" si="39"/>
        <v>3149</v>
      </c>
      <c r="R212" s="124"/>
    </row>
    <row r="213" spans="1:18" ht="30.75" customHeight="1">
      <c r="A213" s="122">
        <v>5300201</v>
      </c>
      <c r="B213" s="193" t="s">
        <v>144</v>
      </c>
      <c r="C213" s="292" t="s">
        <v>145</v>
      </c>
      <c r="D213" s="416" t="s">
        <v>439</v>
      </c>
      <c r="E213" s="321">
        <v>15</v>
      </c>
      <c r="F213" s="193">
        <v>4259</v>
      </c>
      <c r="G213" s="193">
        <v>0</v>
      </c>
      <c r="H213" s="193">
        <v>0</v>
      </c>
      <c r="I213" s="193">
        <v>0</v>
      </c>
      <c r="J213" s="193">
        <v>0</v>
      </c>
      <c r="K213" s="193">
        <v>391</v>
      </c>
      <c r="L213" s="193">
        <v>0</v>
      </c>
      <c r="M213" s="193">
        <v>0</v>
      </c>
      <c r="N213" s="193">
        <v>0</v>
      </c>
      <c r="O213" s="193">
        <v>0</v>
      </c>
      <c r="P213" s="193">
        <v>0</v>
      </c>
      <c r="Q213" s="193">
        <f t="shared" si="39"/>
        <v>3868</v>
      </c>
      <c r="R213" s="124"/>
    </row>
    <row r="214" spans="1:18" ht="30.75" customHeight="1">
      <c r="A214" s="122">
        <v>5300202</v>
      </c>
      <c r="B214" s="193" t="s">
        <v>146</v>
      </c>
      <c r="C214" s="292" t="s">
        <v>147</v>
      </c>
      <c r="D214" s="416" t="s">
        <v>440</v>
      </c>
      <c r="E214" s="321">
        <v>15</v>
      </c>
      <c r="F214" s="193">
        <v>3148</v>
      </c>
      <c r="G214" s="193">
        <v>0</v>
      </c>
      <c r="H214" s="193">
        <v>0</v>
      </c>
      <c r="I214" s="193">
        <v>0</v>
      </c>
      <c r="J214" s="193">
        <v>0</v>
      </c>
      <c r="K214" s="193">
        <v>113</v>
      </c>
      <c r="L214" s="193">
        <v>0</v>
      </c>
      <c r="M214" s="193">
        <v>0</v>
      </c>
      <c r="N214" s="193">
        <v>0</v>
      </c>
      <c r="O214" s="193">
        <v>0</v>
      </c>
      <c r="P214" s="193">
        <v>0</v>
      </c>
      <c r="Q214" s="193">
        <f t="shared" si="39"/>
        <v>3035</v>
      </c>
      <c r="R214" s="124"/>
    </row>
    <row r="215" spans="1:18" ht="30.75" customHeight="1">
      <c r="A215" s="122">
        <v>5300204</v>
      </c>
      <c r="B215" s="193" t="s">
        <v>148</v>
      </c>
      <c r="C215" s="292" t="s">
        <v>149</v>
      </c>
      <c r="D215" s="416" t="s">
        <v>441</v>
      </c>
      <c r="E215" s="321">
        <v>15</v>
      </c>
      <c r="F215" s="193">
        <v>4805</v>
      </c>
      <c r="G215" s="193">
        <v>0</v>
      </c>
      <c r="H215" s="193">
        <v>0</v>
      </c>
      <c r="I215" s="193">
        <v>0</v>
      </c>
      <c r="J215" s="193">
        <v>0</v>
      </c>
      <c r="K215" s="193">
        <v>489</v>
      </c>
      <c r="L215" s="193">
        <v>0</v>
      </c>
      <c r="M215" s="193">
        <v>0</v>
      </c>
      <c r="N215" s="193">
        <v>0</v>
      </c>
      <c r="O215" s="193">
        <v>0</v>
      </c>
      <c r="P215" s="193">
        <v>0</v>
      </c>
      <c r="Q215" s="193">
        <f t="shared" si="39"/>
        <v>4316</v>
      </c>
      <c r="R215" s="124"/>
    </row>
    <row r="216" spans="1:18" ht="30.75" customHeight="1">
      <c r="A216" s="122">
        <v>5300206</v>
      </c>
      <c r="B216" s="193" t="s">
        <v>881</v>
      </c>
      <c r="C216" s="292" t="s">
        <v>150</v>
      </c>
      <c r="D216" s="416" t="s">
        <v>442</v>
      </c>
      <c r="E216" s="321">
        <v>15</v>
      </c>
      <c r="F216" s="193">
        <v>4259</v>
      </c>
      <c r="G216" s="193">
        <v>0</v>
      </c>
      <c r="H216" s="193">
        <v>0</v>
      </c>
      <c r="I216" s="193">
        <v>0</v>
      </c>
      <c r="J216" s="193">
        <v>0</v>
      </c>
      <c r="K216" s="193">
        <v>391</v>
      </c>
      <c r="L216" s="193">
        <v>0</v>
      </c>
      <c r="M216" s="193">
        <v>0</v>
      </c>
      <c r="N216" s="193">
        <v>0</v>
      </c>
      <c r="O216" s="193">
        <v>0</v>
      </c>
      <c r="P216" s="193">
        <v>0</v>
      </c>
      <c r="Q216" s="193">
        <f t="shared" si="39"/>
        <v>3868</v>
      </c>
      <c r="R216" s="124"/>
    </row>
    <row r="217" spans="1:18" s="206" customFormat="1" ht="30.75" customHeight="1">
      <c r="A217" s="122">
        <v>5300207</v>
      </c>
      <c r="B217" s="193" t="s">
        <v>151</v>
      </c>
      <c r="C217" s="292" t="s">
        <v>152</v>
      </c>
      <c r="D217" s="416" t="s">
        <v>440</v>
      </c>
      <c r="E217" s="321">
        <v>15</v>
      </c>
      <c r="F217" s="193">
        <v>3549</v>
      </c>
      <c r="G217" s="193">
        <v>0</v>
      </c>
      <c r="H217" s="193">
        <v>0</v>
      </c>
      <c r="I217" s="193">
        <v>0</v>
      </c>
      <c r="J217" s="193">
        <v>0</v>
      </c>
      <c r="K217" s="193">
        <v>175</v>
      </c>
      <c r="L217" s="193">
        <v>0</v>
      </c>
      <c r="M217" s="193">
        <v>0</v>
      </c>
      <c r="N217" s="193">
        <v>0</v>
      </c>
      <c r="O217" s="193">
        <v>0</v>
      </c>
      <c r="P217" s="193">
        <v>0</v>
      </c>
      <c r="Q217" s="193">
        <f t="shared" si="39"/>
        <v>3374</v>
      </c>
      <c r="R217" s="124"/>
    </row>
    <row r="218" spans="1:18" ht="18.75" customHeight="1">
      <c r="A218" s="523" t="s">
        <v>72</v>
      </c>
      <c r="B218" s="524"/>
      <c r="C218" s="525"/>
      <c r="D218" s="524"/>
      <c r="E218" s="526"/>
      <c r="F218" s="527">
        <f aca="true" t="shared" si="40" ref="F218:Q218">SUM(F208:F217)</f>
        <v>43311</v>
      </c>
      <c r="G218" s="527">
        <f t="shared" si="40"/>
        <v>0</v>
      </c>
      <c r="H218" s="527">
        <f t="shared" si="40"/>
        <v>0</v>
      </c>
      <c r="I218" s="527">
        <f t="shared" si="40"/>
        <v>0</v>
      </c>
      <c r="J218" s="527">
        <f t="shared" si="40"/>
        <v>0</v>
      </c>
      <c r="K218" s="527">
        <f t="shared" si="40"/>
        <v>3800</v>
      </c>
      <c r="L218" s="527">
        <f t="shared" si="40"/>
        <v>0</v>
      </c>
      <c r="M218" s="527">
        <f t="shared" si="40"/>
        <v>0</v>
      </c>
      <c r="N218" s="527">
        <f t="shared" si="40"/>
        <v>0</v>
      </c>
      <c r="O218" s="527">
        <f t="shared" si="40"/>
        <v>0</v>
      </c>
      <c r="P218" s="527">
        <f t="shared" si="40"/>
        <v>0</v>
      </c>
      <c r="Q218" s="527">
        <f t="shared" si="40"/>
        <v>39511</v>
      </c>
      <c r="R218" s="528"/>
    </row>
    <row r="219" spans="1:18" ht="24.75" customHeight="1">
      <c r="A219" s="56"/>
      <c r="B219" s="185" t="s">
        <v>32</v>
      </c>
      <c r="C219" s="434"/>
      <c r="D219" s="61"/>
      <c r="E219" s="356"/>
      <c r="F219" s="199">
        <f aca="true" t="shared" si="41" ref="F219:Q219">F203+F206+F218</f>
        <v>68151</v>
      </c>
      <c r="G219" s="199">
        <f t="shared" si="41"/>
        <v>0</v>
      </c>
      <c r="H219" s="199">
        <f t="shared" si="41"/>
        <v>0</v>
      </c>
      <c r="I219" s="199">
        <f t="shared" si="41"/>
        <v>0</v>
      </c>
      <c r="J219" s="199">
        <f t="shared" si="41"/>
        <v>0</v>
      </c>
      <c r="K219" s="199">
        <f t="shared" si="41"/>
        <v>6940</v>
      </c>
      <c r="L219" s="199">
        <f t="shared" si="41"/>
        <v>0</v>
      </c>
      <c r="M219" s="199">
        <f t="shared" si="41"/>
        <v>300</v>
      </c>
      <c r="N219" s="199">
        <f t="shared" si="41"/>
        <v>0</v>
      </c>
      <c r="O219" s="199">
        <f t="shared" si="41"/>
        <v>0</v>
      </c>
      <c r="P219" s="199">
        <f t="shared" si="41"/>
        <v>0</v>
      </c>
      <c r="Q219" s="199">
        <f t="shared" si="41"/>
        <v>60911</v>
      </c>
      <c r="R219" s="57"/>
    </row>
    <row r="220" spans="1:18" s="191" customFormat="1" ht="12.75" customHeight="1">
      <c r="A220" s="459"/>
      <c r="B220" s="460"/>
      <c r="C220" s="460"/>
      <c r="D220" s="460" t="s">
        <v>551</v>
      </c>
      <c r="E220" s="461"/>
      <c r="F220" s="460"/>
      <c r="G220" s="460"/>
      <c r="H220" s="460"/>
      <c r="I220" s="460"/>
      <c r="K220" s="465" t="s">
        <v>552</v>
      </c>
      <c r="L220" s="465"/>
      <c r="M220" s="460"/>
      <c r="N220" s="460"/>
      <c r="O220" s="460"/>
      <c r="P220" s="460"/>
      <c r="Q220" s="460" t="s">
        <v>552</v>
      </c>
      <c r="R220" s="462"/>
    </row>
    <row r="221" spans="1:18" s="191" customFormat="1" ht="8.25" customHeight="1">
      <c r="A221" s="459"/>
      <c r="B221" s="460"/>
      <c r="C221" s="460"/>
      <c r="D221" s="460"/>
      <c r="E221" s="461"/>
      <c r="F221" s="460"/>
      <c r="G221" s="460"/>
      <c r="H221" s="460"/>
      <c r="I221" s="460"/>
      <c r="K221" s="474"/>
      <c r="L221" s="483"/>
      <c r="M221" s="459"/>
      <c r="N221" s="460"/>
      <c r="O221" s="460"/>
      <c r="P221" s="460"/>
      <c r="Q221" s="460"/>
      <c r="R221" s="463"/>
    </row>
    <row r="222" spans="1:18" s="191" customFormat="1" ht="10.5" customHeight="1">
      <c r="A222" s="459" t="s">
        <v>560</v>
      </c>
      <c r="B222" s="460"/>
      <c r="C222" s="460" t="s">
        <v>848</v>
      </c>
      <c r="D222" s="460"/>
      <c r="E222" s="461"/>
      <c r="F222" s="460"/>
      <c r="G222" s="460"/>
      <c r="H222" s="460"/>
      <c r="I222" s="460"/>
      <c r="K222" s="465" t="s">
        <v>645</v>
      </c>
      <c r="L222" s="483"/>
      <c r="M222" s="459"/>
      <c r="N222" s="460"/>
      <c r="O222" s="460"/>
      <c r="P222" s="460" t="s">
        <v>646</v>
      </c>
      <c r="Q222" s="460"/>
      <c r="R222" s="463"/>
    </row>
    <row r="223" spans="1:18" ht="15" customHeight="1">
      <c r="A223" s="459"/>
      <c r="B223" s="460"/>
      <c r="C223" s="460" t="s">
        <v>850</v>
      </c>
      <c r="D223" s="460"/>
      <c r="E223" s="461"/>
      <c r="F223" s="460"/>
      <c r="G223" s="460"/>
      <c r="H223" s="460"/>
      <c r="I223" s="460"/>
      <c r="J223" s="2"/>
      <c r="K223" s="464" t="s">
        <v>549</v>
      </c>
      <c r="L223" s="464"/>
      <c r="M223" s="460"/>
      <c r="N223" s="460"/>
      <c r="O223" s="460"/>
      <c r="P223" s="460" t="s">
        <v>550</v>
      </c>
      <c r="Q223" s="460"/>
      <c r="R223" s="462"/>
    </row>
    <row r="224" spans="1:18" ht="22.5" customHeight="1">
      <c r="A224" s="187" t="s">
        <v>0</v>
      </c>
      <c r="B224" s="20"/>
      <c r="C224" s="172" t="s">
        <v>888</v>
      </c>
      <c r="D224" s="172"/>
      <c r="E224" s="33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7"/>
    </row>
    <row r="225" spans="1:18" ht="15" customHeight="1">
      <c r="A225" s="6"/>
      <c r="B225" s="97" t="s">
        <v>23</v>
      </c>
      <c r="C225" s="421"/>
      <c r="D225" s="7"/>
      <c r="E225" s="324"/>
      <c r="F225" s="7"/>
      <c r="G225" s="7"/>
      <c r="H225" s="7"/>
      <c r="I225" s="7"/>
      <c r="J225" s="8"/>
      <c r="K225" s="7"/>
      <c r="L225" s="7"/>
      <c r="M225" s="8"/>
      <c r="N225" s="9"/>
      <c r="O225" s="7"/>
      <c r="P225" s="7"/>
      <c r="Q225" s="7"/>
      <c r="R225" s="410" t="s">
        <v>1326</v>
      </c>
    </row>
    <row r="226" spans="1:18" s="308" customFormat="1" ht="17.25" customHeight="1">
      <c r="A226" s="10"/>
      <c r="B226" s="11"/>
      <c r="C226" s="422"/>
      <c r="D226" s="96" t="s">
        <v>1472</v>
      </c>
      <c r="E226" s="325"/>
      <c r="F226" s="12"/>
      <c r="G226" s="12"/>
      <c r="H226" s="12"/>
      <c r="I226" s="12"/>
      <c r="J226" s="12"/>
      <c r="K226" s="12"/>
      <c r="L226" s="12"/>
      <c r="M226" s="12"/>
      <c r="N226" s="13"/>
      <c r="O226" s="12"/>
      <c r="P226" s="12"/>
      <c r="Q226" s="12"/>
      <c r="R226" s="28"/>
    </row>
    <row r="227" spans="1:18" ht="25.5" customHeight="1">
      <c r="A227" s="301" t="s">
        <v>512</v>
      </c>
      <c r="B227" s="302" t="s">
        <v>513</v>
      </c>
      <c r="C227" s="433" t="s">
        <v>1</v>
      </c>
      <c r="D227" s="302" t="s">
        <v>511</v>
      </c>
      <c r="E227" s="343" t="s">
        <v>522</v>
      </c>
      <c r="F227" s="242" t="s">
        <v>507</v>
      </c>
      <c r="G227" s="242" t="s">
        <v>508</v>
      </c>
      <c r="H227" s="242" t="s">
        <v>34</v>
      </c>
      <c r="I227" s="243" t="s">
        <v>35</v>
      </c>
      <c r="J227" s="242" t="s">
        <v>509</v>
      </c>
      <c r="K227" s="242" t="s">
        <v>18</v>
      </c>
      <c r="L227" s="242" t="s">
        <v>19</v>
      </c>
      <c r="M227" s="242" t="s">
        <v>518</v>
      </c>
      <c r="N227" s="242" t="s">
        <v>589</v>
      </c>
      <c r="O227" s="303" t="s">
        <v>510</v>
      </c>
      <c r="P227" s="242" t="s">
        <v>31</v>
      </c>
      <c r="Q227" s="242" t="s">
        <v>514</v>
      </c>
      <c r="R227" s="304" t="s">
        <v>20</v>
      </c>
    </row>
    <row r="228" spans="1:19" ht="18">
      <c r="A228" s="702" t="s">
        <v>58</v>
      </c>
      <c r="B228" s="81"/>
      <c r="C228" s="77"/>
      <c r="D228" s="78"/>
      <c r="E228" s="347"/>
      <c r="F228" s="77"/>
      <c r="G228" s="77"/>
      <c r="H228" s="77"/>
      <c r="I228" s="77"/>
      <c r="J228" s="77"/>
      <c r="K228" s="77"/>
      <c r="L228" s="77"/>
      <c r="M228" s="77"/>
      <c r="N228" s="78"/>
      <c r="O228" s="77"/>
      <c r="P228" s="77"/>
      <c r="Q228" s="77"/>
      <c r="R228" s="77"/>
      <c r="S228" s="31"/>
    </row>
    <row r="229" spans="1:18" ht="38.25" customHeight="1">
      <c r="A229" s="698">
        <v>550002</v>
      </c>
      <c r="B229" s="878" t="s">
        <v>1099</v>
      </c>
      <c r="C229" s="43" t="s">
        <v>1134</v>
      </c>
      <c r="D229" s="416" t="s">
        <v>689</v>
      </c>
      <c r="E229" s="321">
        <v>15</v>
      </c>
      <c r="F229" s="193">
        <v>5662</v>
      </c>
      <c r="G229" s="193">
        <v>0</v>
      </c>
      <c r="H229" s="193">
        <v>0</v>
      </c>
      <c r="I229" s="193">
        <v>0</v>
      </c>
      <c r="J229" s="193">
        <v>0</v>
      </c>
      <c r="K229" s="193">
        <v>662</v>
      </c>
      <c r="L229" s="193">
        <v>0</v>
      </c>
      <c r="M229" s="193">
        <v>500</v>
      </c>
      <c r="N229" s="193">
        <v>0</v>
      </c>
      <c r="O229" s="193">
        <v>0</v>
      </c>
      <c r="P229" s="193">
        <v>0</v>
      </c>
      <c r="Q229" s="193">
        <f>F229+G229+H229+J229-M229-O229-K229-N229+L229-P229</f>
        <v>4500</v>
      </c>
      <c r="R229" s="696"/>
    </row>
    <row r="230" spans="1:18" ht="18.75" customHeight="1">
      <c r="A230" s="523" t="s">
        <v>72</v>
      </c>
      <c r="B230" s="524"/>
      <c r="C230" s="525"/>
      <c r="D230" s="524"/>
      <c r="E230" s="526"/>
      <c r="F230" s="527">
        <f aca="true" t="shared" si="42" ref="F230:Q230">F229</f>
        <v>5662</v>
      </c>
      <c r="G230" s="527">
        <f t="shared" si="42"/>
        <v>0</v>
      </c>
      <c r="H230" s="527">
        <f t="shared" si="42"/>
        <v>0</v>
      </c>
      <c r="I230" s="527">
        <f t="shared" si="42"/>
        <v>0</v>
      </c>
      <c r="J230" s="527">
        <f t="shared" si="42"/>
        <v>0</v>
      </c>
      <c r="K230" s="527">
        <f t="shared" si="42"/>
        <v>662</v>
      </c>
      <c r="L230" s="527">
        <f t="shared" si="42"/>
        <v>0</v>
      </c>
      <c r="M230" s="527">
        <f t="shared" si="42"/>
        <v>500</v>
      </c>
      <c r="N230" s="527">
        <f t="shared" si="42"/>
        <v>0</v>
      </c>
      <c r="O230" s="527">
        <f t="shared" si="42"/>
        <v>0</v>
      </c>
      <c r="P230" s="527">
        <f t="shared" si="42"/>
        <v>0</v>
      </c>
      <c r="Q230" s="527">
        <f t="shared" si="42"/>
        <v>4500</v>
      </c>
      <c r="R230" s="528"/>
    </row>
    <row r="231" spans="1:18" ht="18.75">
      <c r="A231" s="101" t="s">
        <v>418</v>
      </c>
      <c r="B231" s="198"/>
      <c r="C231" s="425"/>
      <c r="D231" s="198"/>
      <c r="E231" s="329"/>
      <c r="F231" s="198"/>
      <c r="G231" s="198"/>
      <c r="H231" s="198"/>
      <c r="I231" s="198"/>
      <c r="J231" s="198"/>
      <c r="K231" s="198"/>
      <c r="L231" s="198"/>
      <c r="M231" s="198"/>
      <c r="N231" s="208"/>
      <c r="O231" s="198"/>
      <c r="P231" s="198"/>
      <c r="Q231" s="198"/>
      <c r="R231" s="76"/>
    </row>
    <row r="232" spans="1:18" ht="38.25" customHeight="1">
      <c r="A232" s="698">
        <v>560002</v>
      </c>
      <c r="B232" s="699" t="s">
        <v>690</v>
      </c>
      <c r="C232" s="695" t="s">
        <v>742</v>
      </c>
      <c r="D232" s="416" t="s">
        <v>691</v>
      </c>
      <c r="E232" s="321">
        <v>15</v>
      </c>
      <c r="F232" s="193">
        <v>6934</v>
      </c>
      <c r="G232" s="193">
        <v>0</v>
      </c>
      <c r="H232" s="193">
        <v>0</v>
      </c>
      <c r="I232" s="193">
        <v>0</v>
      </c>
      <c r="J232" s="193">
        <v>0</v>
      </c>
      <c r="K232" s="193">
        <v>934</v>
      </c>
      <c r="L232" s="193">
        <v>0</v>
      </c>
      <c r="M232" s="193">
        <v>0</v>
      </c>
      <c r="N232" s="193">
        <v>0</v>
      </c>
      <c r="O232" s="193">
        <v>0</v>
      </c>
      <c r="P232" s="193">
        <v>0</v>
      </c>
      <c r="Q232" s="193">
        <f>F232+G232+H232+J232-M232-O232-K232-N232+L232-P232</f>
        <v>6000</v>
      </c>
      <c r="R232" s="693"/>
    </row>
    <row r="233" spans="1:18" s="41" customFormat="1" ht="38.25" customHeight="1">
      <c r="A233" s="122">
        <v>1110002</v>
      </c>
      <c r="B233" s="14" t="s">
        <v>433</v>
      </c>
      <c r="C233" s="169" t="s">
        <v>452</v>
      </c>
      <c r="D233" s="418" t="s">
        <v>11</v>
      </c>
      <c r="E233" s="355">
        <v>15</v>
      </c>
      <c r="F233" s="65">
        <v>2204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39</v>
      </c>
      <c r="M233" s="65">
        <v>0</v>
      </c>
      <c r="N233" s="65">
        <v>0</v>
      </c>
      <c r="O233" s="65">
        <v>0</v>
      </c>
      <c r="P233" s="193">
        <v>0</v>
      </c>
      <c r="Q233" s="65">
        <f>F233+G233+H233+J233-M233-O233-K233-N233+L233-P233</f>
        <v>2243</v>
      </c>
      <c r="R233" s="16"/>
    </row>
    <row r="234" spans="1:18" s="41" customFormat="1" ht="38.25" customHeight="1">
      <c r="A234" s="201">
        <v>2100103</v>
      </c>
      <c r="B234" s="193" t="s">
        <v>83</v>
      </c>
      <c r="C234" s="292" t="s">
        <v>474</v>
      </c>
      <c r="D234" s="416" t="s">
        <v>84</v>
      </c>
      <c r="E234" s="321">
        <v>15</v>
      </c>
      <c r="F234" s="65">
        <v>2020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  <c r="L234" s="65">
        <v>70</v>
      </c>
      <c r="M234" s="65">
        <v>0</v>
      </c>
      <c r="N234" s="65">
        <v>0</v>
      </c>
      <c r="O234" s="65">
        <v>0</v>
      </c>
      <c r="P234" s="65">
        <v>0</v>
      </c>
      <c r="Q234" s="65">
        <f>F234+G234+H234+J234-M234-O234-K234-N234+L234-P234</f>
        <v>2090</v>
      </c>
      <c r="R234" s="14"/>
    </row>
    <row r="235" spans="1:18" ht="18.75" customHeight="1">
      <c r="A235" s="529" t="s">
        <v>72</v>
      </c>
      <c r="B235" s="524"/>
      <c r="C235" s="525"/>
      <c r="D235" s="530"/>
      <c r="E235" s="531"/>
      <c r="F235" s="527">
        <f aca="true" t="shared" si="43" ref="F235:Q235">SUM(F232:F234)</f>
        <v>11158</v>
      </c>
      <c r="G235" s="527">
        <f t="shared" si="43"/>
        <v>0</v>
      </c>
      <c r="H235" s="527">
        <f t="shared" si="43"/>
        <v>0</v>
      </c>
      <c r="I235" s="527">
        <f t="shared" si="43"/>
        <v>0</v>
      </c>
      <c r="J235" s="527">
        <f t="shared" si="43"/>
        <v>0</v>
      </c>
      <c r="K235" s="527">
        <f t="shared" si="43"/>
        <v>934</v>
      </c>
      <c r="L235" s="527">
        <f t="shared" si="43"/>
        <v>109</v>
      </c>
      <c r="M235" s="527">
        <f t="shared" si="43"/>
        <v>0</v>
      </c>
      <c r="N235" s="527">
        <f t="shared" si="43"/>
        <v>0</v>
      </c>
      <c r="O235" s="527">
        <f t="shared" si="43"/>
        <v>0</v>
      </c>
      <c r="P235" s="527">
        <f t="shared" si="43"/>
        <v>0</v>
      </c>
      <c r="Q235" s="527">
        <f t="shared" si="43"/>
        <v>10333</v>
      </c>
      <c r="R235" s="537"/>
    </row>
    <row r="236" spans="1:18" ht="18.75">
      <c r="A236" s="101" t="s">
        <v>419</v>
      </c>
      <c r="B236" s="198"/>
      <c r="C236" s="425"/>
      <c r="D236" s="208"/>
      <c r="E236" s="329"/>
      <c r="F236" s="198"/>
      <c r="G236" s="198"/>
      <c r="H236" s="198"/>
      <c r="I236" s="198"/>
      <c r="J236" s="198"/>
      <c r="K236" s="198"/>
      <c r="L236" s="198"/>
      <c r="M236" s="198"/>
      <c r="N236" s="208"/>
      <c r="O236" s="198"/>
      <c r="P236" s="198"/>
      <c r="Q236" s="198"/>
      <c r="R236" s="76"/>
    </row>
    <row r="237" spans="1:18" ht="38.25" customHeight="1">
      <c r="A237" s="173">
        <v>570002</v>
      </c>
      <c r="B237" s="195" t="s">
        <v>692</v>
      </c>
      <c r="C237" s="695" t="s">
        <v>743</v>
      </c>
      <c r="D237" s="416" t="s">
        <v>693</v>
      </c>
      <c r="E237" s="321">
        <v>15</v>
      </c>
      <c r="F237" s="193">
        <v>6934</v>
      </c>
      <c r="G237" s="193">
        <v>0</v>
      </c>
      <c r="H237" s="193">
        <v>0</v>
      </c>
      <c r="I237" s="193">
        <v>0</v>
      </c>
      <c r="J237" s="193">
        <v>0</v>
      </c>
      <c r="K237" s="193">
        <v>934</v>
      </c>
      <c r="L237" s="193">
        <v>0</v>
      </c>
      <c r="M237" s="193">
        <v>0</v>
      </c>
      <c r="N237" s="193">
        <v>0</v>
      </c>
      <c r="O237" s="193">
        <v>0</v>
      </c>
      <c r="P237" s="193">
        <v>0</v>
      </c>
      <c r="Q237" s="193">
        <f>F237+G237+H237+J237-M237-O237-K237-N237+L237-P237</f>
        <v>6000</v>
      </c>
      <c r="R237" s="29"/>
    </row>
    <row r="238" spans="1:18" ht="38.25" customHeight="1">
      <c r="A238" s="122">
        <v>6200202</v>
      </c>
      <c r="B238" s="193" t="s">
        <v>159</v>
      </c>
      <c r="C238" s="292" t="s">
        <v>160</v>
      </c>
      <c r="D238" s="416" t="s">
        <v>445</v>
      </c>
      <c r="E238" s="321">
        <v>15</v>
      </c>
      <c r="F238" s="193">
        <v>3811</v>
      </c>
      <c r="G238" s="193">
        <v>0</v>
      </c>
      <c r="H238" s="193">
        <v>0</v>
      </c>
      <c r="I238" s="193">
        <v>0</v>
      </c>
      <c r="J238" s="193">
        <v>0</v>
      </c>
      <c r="K238" s="193">
        <v>319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93">
        <f>F238+G238+H238+J238-M238-O238-K238-N238+L238-P238</f>
        <v>3492</v>
      </c>
      <c r="R238" s="29"/>
    </row>
    <row r="239" spans="1:18" s="209" customFormat="1" ht="38.25" customHeight="1">
      <c r="A239" s="122">
        <v>8100209</v>
      </c>
      <c r="B239" s="193" t="s">
        <v>308</v>
      </c>
      <c r="C239" s="292" t="s">
        <v>309</v>
      </c>
      <c r="D239" s="416" t="s">
        <v>446</v>
      </c>
      <c r="E239" s="321">
        <v>15</v>
      </c>
      <c r="F239" s="193">
        <v>2924</v>
      </c>
      <c r="G239" s="193">
        <v>0</v>
      </c>
      <c r="H239" s="193">
        <v>0</v>
      </c>
      <c r="I239" s="193">
        <v>0</v>
      </c>
      <c r="J239" s="193">
        <v>0</v>
      </c>
      <c r="K239" s="193">
        <v>69</v>
      </c>
      <c r="L239" s="193">
        <v>0</v>
      </c>
      <c r="M239" s="193">
        <v>0</v>
      </c>
      <c r="N239" s="193">
        <v>0</v>
      </c>
      <c r="O239" s="193">
        <v>0</v>
      </c>
      <c r="P239" s="193">
        <v>0</v>
      </c>
      <c r="Q239" s="193">
        <f>F239+G239+H239+J239-M239-O239-K239-N239+L239-P239</f>
        <v>2855</v>
      </c>
      <c r="R239" s="29"/>
    </row>
    <row r="240" spans="1:18" ht="18.75" customHeight="1">
      <c r="A240" s="532" t="s">
        <v>72</v>
      </c>
      <c r="B240" s="533"/>
      <c r="C240" s="525"/>
      <c r="D240" s="534"/>
      <c r="E240" s="535"/>
      <c r="F240" s="527">
        <f aca="true" t="shared" si="44" ref="F240:Q240">SUM(F237:F239)</f>
        <v>13669</v>
      </c>
      <c r="G240" s="527">
        <f t="shared" si="44"/>
        <v>0</v>
      </c>
      <c r="H240" s="527">
        <f t="shared" si="44"/>
        <v>0</v>
      </c>
      <c r="I240" s="527">
        <f t="shared" si="44"/>
        <v>0</v>
      </c>
      <c r="J240" s="527">
        <f t="shared" si="44"/>
        <v>0</v>
      </c>
      <c r="K240" s="527">
        <f t="shared" si="44"/>
        <v>1322</v>
      </c>
      <c r="L240" s="527">
        <f t="shared" si="44"/>
        <v>0</v>
      </c>
      <c r="M240" s="527">
        <f t="shared" si="44"/>
        <v>0</v>
      </c>
      <c r="N240" s="527">
        <f t="shared" si="44"/>
        <v>0</v>
      </c>
      <c r="O240" s="527">
        <f t="shared" si="44"/>
        <v>0</v>
      </c>
      <c r="P240" s="527">
        <f t="shared" si="44"/>
        <v>0</v>
      </c>
      <c r="Q240" s="527">
        <f t="shared" si="44"/>
        <v>12347</v>
      </c>
      <c r="R240" s="703"/>
    </row>
    <row r="241" spans="1:18" ht="25.5" customHeight="1">
      <c r="A241" s="101" t="s">
        <v>74</v>
      </c>
      <c r="B241" s="202"/>
      <c r="C241" s="425"/>
      <c r="D241" s="208"/>
      <c r="E241" s="329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76"/>
    </row>
    <row r="242" spans="1:18" ht="38.25" customHeight="1">
      <c r="A242" s="173">
        <v>580001</v>
      </c>
      <c r="B242" s="195" t="s">
        <v>694</v>
      </c>
      <c r="C242" s="695" t="s">
        <v>744</v>
      </c>
      <c r="D242" s="416" t="s">
        <v>695</v>
      </c>
      <c r="E242" s="321">
        <v>15</v>
      </c>
      <c r="F242" s="193">
        <v>6934</v>
      </c>
      <c r="G242" s="193">
        <v>0</v>
      </c>
      <c r="H242" s="193">
        <v>0</v>
      </c>
      <c r="I242" s="193">
        <v>0</v>
      </c>
      <c r="J242" s="193">
        <v>0</v>
      </c>
      <c r="K242" s="193">
        <v>934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93">
        <f>F242+G242+H242+J242-M242-O242-K242-N242+L242-P242</f>
        <v>6000</v>
      </c>
      <c r="R242" s="29"/>
    </row>
    <row r="243" spans="1:18" s="23" customFormat="1" ht="21" customHeight="1">
      <c r="A243" s="529" t="s">
        <v>72</v>
      </c>
      <c r="B243" s="524"/>
      <c r="C243" s="525"/>
      <c r="D243" s="524"/>
      <c r="E243" s="526"/>
      <c r="F243" s="527">
        <f aca="true" t="shared" si="45" ref="F243:Q243">F242</f>
        <v>6934</v>
      </c>
      <c r="G243" s="527">
        <f t="shared" si="45"/>
        <v>0</v>
      </c>
      <c r="H243" s="527">
        <f t="shared" si="45"/>
        <v>0</v>
      </c>
      <c r="I243" s="527">
        <f t="shared" si="45"/>
        <v>0</v>
      </c>
      <c r="J243" s="527">
        <f t="shared" si="45"/>
        <v>0</v>
      </c>
      <c r="K243" s="527">
        <f t="shared" si="45"/>
        <v>934</v>
      </c>
      <c r="L243" s="527">
        <f t="shared" si="45"/>
        <v>0</v>
      </c>
      <c r="M243" s="527">
        <f t="shared" si="45"/>
        <v>0</v>
      </c>
      <c r="N243" s="527">
        <f t="shared" si="45"/>
        <v>0</v>
      </c>
      <c r="O243" s="527">
        <f t="shared" si="45"/>
        <v>0</v>
      </c>
      <c r="P243" s="527">
        <f t="shared" si="45"/>
        <v>0</v>
      </c>
      <c r="Q243" s="527">
        <f t="shared" si="45"/>
        <v>6000</v>
      </c>
      <c r="R243" s="527"/>
    </row>
    <row r="244" spans="1:18" s="41" customFormat="1" ht="21.75" customHeight="1">
      <c r="A244" s="151"/>
      <c r="B244" s="518" t="s">
        <v>32</v>
      </c>
      <c r="C244" s="57"/>
      <c r="D244" s="57"/>
      <c r="E244" s="345"/>
      <c r="F244" s="199">
        <f aca="true" t="shared" si="46" ref="F244:Q244">F230+F235+F240+F243</f>
        <v>37423</v>
      </c>
      <c r="G244" s="199">
        <f t="shared" si="46"/>
        <v>0</v>
      </c>
      <c r="H244" s="199">
        <f t="shared" si="46"/>
        <v>0</v>
      </c>
      <c r="I244" s="199">
        <f t="shared" si="46"/>
        <v>0</v>
      </c>
      <c r="J244" s="199">
        <f t="shared" si="46"/>
        <v>0</v>
      </c>
      <c r="K244" s="199">
        <f t="shared" si="46"/>
        <v>3852</v>
      </c>
      <c r="L244" s="199">
        <f t="shared" si="46"/>
        <v>109</v>
      </c>
      <c r="M244" s="199">
        <f t="shared" si="46"/>
        <v>500</v>
      </c>
      <c r="N244" s="199">
        <f t="shared" si="46"/>
        <v>0</v>
      </c>
      <c r="O244" s="199">
        <f t="shared" si="46"/>
        <v>0</v>
      </c>
      <c r="P244" s="199">
        <f t="shared" si="46"/>
        <v>0</v>
      </c>
      <c r="Q244" s="199">
        <f t="shared" si="46"/>
        <v>33180</v>
      </c>
      <c r="R244" s="57"/>
    </row>
    <row r="245" spans="1:18" ht="43.5" customHeight="1">
      <c r="A245" s="459"/>
      <c r="B245" s="460"/>
      <c r="C245" s="460"/>
      <c r="D245" s="460" t="s">
        <v>551</v>
      </c>
      <c r="E245" s="461"/>
      <c r="F245" s="460"/>
      <c r="G245" s="460"/>
      <c r="H245" s="460"/>
      <c r="I245" s="460"/>
      <c r="J245" s="2"/>
      <c r="K245" s="465" t="s">
        <v>552</v>
      </c>
      <c r="L245" s="465"/>
      <c r="M245" s="460"/>
      <c r="N245" s="460"/>
      <c r="O245" s="460"/>
      <c r="P245" s="460"/>
      <c r="Q245" s="460" t="s">
        <v>552</v>
      </c>
      <c r="R245" s="462"/>
    </row>
    <row r="246" spans="1:18" ht="13.5" customHeight="1">
      <c r="A246" s="459" t="s">
        <v>560</v>
      </c>
      <c r="B246" s="460"/>
      <c r="C246" s="460" t="s">
        <v>848</v>
      </c>
      <c r="D246" s="460"/>
      <c r="E246" s="461"/>
      <c r="F246" s="460"/>
      <c r="G246" s="460"/>
      <c r="H246" s="460"/>
      <c r="I246" s="460"/>
      <c r="J246" s="2"/>
      <c r="K246" s="465" t="s">
        <v>645</v>
      </c>
      <c r="L246" s="483"/>
      <c r="M246" s="459"/>
      <c r="N246" s="460"/>
      <c r="O246" s="460"/>
      <c r="P246" s="460" t="s">
        <v>646</v>
      </c>
      <c r="Q246" s="460"/>
      <c r="R246" s="463"/>
    </row>
    <row r="247" spans="1:18" ht="13.5" customHeight="1">
      <c r="A247" s="459"/>
      <c r="B247" s="460"/>
      <c r="C247" s="460" t="s">
        <v>850</v>
      </c>
      <c r="D247" s="460"/>
      <c r="E247" s="461"/>
      <c r="F247" s="460"/>
      <c r="G247" s="460"/>
      <c r="H247" s="460"/>
      <c r="I247" s="460"/>
      <c r="J247" s="2"/>
      <c r="K247" s="464" t="s">
        <v>549</v>
      </c>
      <c r="L247" s="464"/>
      <c r="M247" s="460"/>
      <c r="N247" s="460"/>
      <c r="O247" s="460"/>
      <c r="P247" s="460" t="s">
        <v>550</v>
      </c>
      <c r="Q247" s="460"/>
      <c r="R247" s="462"/>
    </row>
    <row r="249" spans="1:18" ht="33.75">
      <c r="A249" s="187" t="s">
        <v>0</v>
      </c>
      <c r="B249" s="33"/>
      <c r="C249" s="172" t="s">
        <v>888</v>
      </c>
      <c r="D249" s="755"/>
      <c r="E249" s="33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7"/>
    </row>
    <row r="250" spans="1:18" ht="20.25">
      <c r="A250" s="6"/>
      <c r="B250" s="181" t="s">
        <v>24</v>
      </c>
      <c r="C250" s="421"/>
      <c r="D250" s="7"/>
      <c r="E250" s="324"/>
      <c r="F250" s="7"/>
      <c r="G250" s="7"/>
      <c r="H250" s="7"/>
      <c r="I250" s="7"/>
      <c r="J250" s="8"/>
      <c r="K250" s="7"/>
      <c r="L250" s="7"/>
      <c r="M250" s="8"/>
      <c r="N250" s="9"/>
      <c r="O250" s="7"/>
      <c r="P250" s="7"/>
      <c r="Q250" s="7"/>
      <c r="R250" s="410" t="s">
        <v>1327</v>
      </c>
    </row>
    <row r="251" spans="1:18" s="241" customFormat="1" ht="36.75" customHeight="1">
      <c r="A251" s="10"/>
      <c r="B251" s="44"/>
      <c r="C251" s="422"/>
      <c r="D251" s="96" t="s">
        <v>1472</v>
      </c>
      <c r="E251" s="325"/>
      <c r="F251" s="12"/>
      <c r="G251" s="12"/>
      <c r="H251" s="12"/>
      <c r="I251" s="12"/>
      <c r="J251" s="12"/>
      <c r="K251" s="12"/>
      <c r="L251" s="12"/>
      <c r="M251" s="12"/>
      <c r="N251" s="13"/>
      <c r="O251" s="12"/>
      <c r="P251" s="12"/>
      <c r="Q251" s="12"/>
      <c r="R251" s="28"/>
    </row>
    <row r="252" spans="1:18" ht="42.75" customHeight="1" thickBot="1">
      <c r="A252" s="212" t="s">
        <v>512</v>
      </c>
      <c r="B252" s="213" t="s">
        <v>513</v>
      </c>
      <c r="C252" s="435" t="s">
        <v>1</v>
      </c>
      <c r="D252" s="218" t="s">
        <v>511</v>
      </c>
      <c r="E252" s="354"/>
      <c r="F252" s="214" t="s">
        <v>507</v>
      </c>
      <c r="G252" s="214" t="s">
        <v>508</v>
      </c>
      <c r="H252" s="217" t="s">
        <v>500</v>
      </c>
      <c r="I252" s="214" t="s">
        <v>35</v>
      </c>
      <c r="J252" s="217" t="s">
        <v>509</v>
      </c>
      <c r="K252" s="219" t="s">
        <v>18</v>
      </c>
      <c r="L252" s="214" t="s">
        <v>19</v>
      </c>
      <c r="M252" s="217" t="s">
        <v>518</v>
      </c>
      <c r="N252" s="217" t="s">
        <v>589</v>
      </c>
      <c r="O252" s="26" t="s">
        <v>510</v>
      </c>
      <c r="P252" s="214" t="s">
        <v>31</v>
      </c>
      <c r="Q252" s="214" t="s">
        <v>514</v>
      </c>
      <c r="R252" s="221" t="s">
        <v>20</v>
      </c>
    </row>
    <row r="253" spans="1:18" s="41" customFormat="1" ht="24" customHeight="1" thickTop="1">
      <c r="A253" s="101" t="s">
        <v>153</v>
      </c>
      <c r="B253" s="77"/>
      <c r="C253" s="424"/>
      <c r="D253" s="77"/>
      <c r="E253" s="347"/>
      <c r="F253" s="77"/>
      <c r="G253" s="77"/>
      <c r="H253" s="77"/>
      <c r="I253" s="77"/>
      <c r="J253" s="77"/>
      <c r="K253" s="77"/>
      <c r="L253" s="77"/>
      <c r="M253" s="77"/>
      <c r="N253" s="78"/>
      <c r="O253" s="77"/>
      <c r="P253" s="77"/>
      <c r="Q253" s="77"/>
      <c r="R253" s="76"/>
    </row>
    <row r="254" spans="1:18" ht="42" customHeight="1">
      <c r="A254" s="173">
        <v>600002</v>
      </c>
      <c r="B254" s="14" t="s">
        <v>696</v>
      </c>
      <c r="C254" s="695" t="s">
        <v>745</v>
      </c>
      <c r="D254" s="704" t="s">
        <v>697</v>
      </c>
      <c r="E254" s="705">
        <v>15</v>
      </c>
      <c r="F254" s="59">
        <v>6934</v>
      </c>
      <c r="G254" s="59">
        <v>0</v>
      </c>
      <c r="H254" s="59">
        <v>0</v>
      </c>
      <c r="I254" s="59">
        <v>0</v>
      </c>
      <c r="J254" s="59">
        <v>0</v>
      </c>
      <c r="K254" s="59">
        <v>934</v>
      </c>
      <c r="L254" s="59">
        <v>0</v>
      </c>
      <c r="M254" s="59">
        <v>0</v>
      </c>
      <c r="N254" s="67">
        <v>0</v>
      </c>
      <c r="O254" s="59">
        <v>0</v>
      </c>
      <c r="P254" s="59">
        <v>0</v>
      </c>
      <c r="Q254" s="59">
        <f>F254+G254+H254+J254-M254-O254-K254-N254+L254-P254</f>
        <v>6000</v>
      </c>
      <c r="R254" s="29"/>
    </row>
    <row r="255" spans="1:18" ht="42" customHeight="1">
      <c r="A255" s="122">
        <v>5200204</v>
      </c>
      <c r="B255" s="65" t="s">
        <v>154</v>
      </c>
      <c r="C255" s="169" t="s">
        <v>155</v>
      </c>
      <c r="D255" s="418" t="s">
        <v>56</v>
      </c>
      <c r="E255" s="355">
        <v>15</v>
      </c>
      <c r="F255" s="65">
        <v>4693</v>
      </c>
      <c r="G255" s="65">
        <v>0</v>
      </c>
      <c r="H255" s="65">
        <v>0</v>
      </c>
      <c r="I255" s="65">
        <v>0</v>
      </c>
      <c r="J255" s="65">
        <v>0</v>
      </c>
      <c r="K255" s="65">
        <v>469</v>
      </c>
      <c r="L255" s="65">
        <v>0</v>
      </c>
      <c r="M255" s="65">
        <v>500</v>
      </c>
      <c r="N255" s="65">
        <v>0</v>
      </c>
      <c r="O255" s="65">
        <v>0</v>
      </c>
      <c r="P255" s="65">
        <v>0</v>
      </c>
      <c r="Q255" s="65">
        <f>F255+G255+H255+J255-M255-O255-K255-N255+L255-P255</f>
        <v>3724</v>
      </c>
      <c r="R255" s="43"/>
    </row>
    <row r="256" spans="1:18" s="224" customFormat="1" ht="27" customHeight="1">
      <c r="A256" s="529" t="s">
        <v>72</v>
      </c>
      <c r="B256" s="538"/>
      <c r="C256" s="539"/>
      <c r="D256" s="540"/>
      <c r="E256" s="541"/>
      <c r="F256" s="542">
        <f aca="true" t="shared" si="47" ref="F256:Q256">SUM(F254:F255)</f>
        <v>11627</v>
      </c>
      <c r="G256" s="542">
        <f t="shared" si="47"/>
        <v>0</v>
      </c>
      <c r="H256" s="542">
        <f t="shared" si="47"/>
        <v>0</v>
      </c>
      <c r="I256" s="542">
        <f t="shared" si="47"/>
        <v>0</v>
      </c>
      <c r="J256" s="542">
        <f t="shared" si="47"/>
        <v>0</v>
      </c>
      <c r="K256" s="542">
        <f t="shared" si="47"/>
        <v>1403</v>
      </c>
      <c r="L256" s="542">
        <f t="shared" si="47"/>
        <v>0</v>
      </c>
      <c r="M256" s="542">
        <f t="shared" si="47"/>
        <v>500</v>
      </c>
      <c r="N256" s="542">
        <f t="shared" si="47"/>
        <v>0</v>
      </c>
      <c r="O256" s="542">
        <f t="shared" si="47"/>
        <v>0</v>
      </c>
      <c r="P256" s="542">
        <f t="shared" si="47"/>
        <v>0</v>
      </c>
      <c r="Q256" s="542">
        <f t="shared" si="47"/>
        <v>9724</v>
      </c>
      <c r="R256" s="537"/>
    </row>
    <row r="257" spans="1:20" ht="22.5">
      <c r="A257" s="56"/>
      <c r="B257" s="185" t="s">
        <v>32</v>
      </c>
      <c r="C257" s="434"/>
      <c r="D257" s="223"/>
      <c r="E257" s="358"/>
      <c r="F257" s="69">
        <f aca="true" t="shared" si="48" ref="F257:Q257">F256</f>
        <v>11627</v>
      </c>
      <c r="G257" s="69">
        <f t="shared" si="48"/>
        <v>0</v>
      </c>
      <c r="H257" s="69">
        <f t="shared" si="48"/>
        <v>0</v>
      </c>
      <c r="I257" s="69">
        <f t="shared" si="48"/>
        <v>0</v>
      </c>
      <c r="J257" s="69">
        <f t="shared" si="48"/>
        <v>0</v>
      </c>
      <c r="K257" s="69">
        <f t="shared" si="48"/>
        <v>1403</v>
      </c>
      <c r="L257" s="69">
        <f t="shared" si="48"/>
        <v>0</v>
      </c>
      <c r="M257" s="69">
        <f t="shared" si="48"/>
        <v>500</v>
      </c>
      <c r="N257" s="69">
        <f t="shared" si="48"/>
        <v>0</v>
      </c>
      <c r="O257" s="69">
        <f t="shared" si="48"/>
        <v>0</v>
      </c>
      <c r="P257" s="69">
        <f t="shared" si="48"/>
        <v>0</v>
      </c>
      <c r="Q257" s="69">
        <f t="shared" si="48"/>
        <v>9724</v>
      </c>
      <c r="R257" s="69"/>
      <c r="T257" s="881"/>
    </row>
    <row r="258" spans="1:18" ht="18">
      <c r="A258" s="21"/>
      <c r="B258" s="8"/>
      <c r="C258" s="431"/>
      <c r="D258" s="8"/>
      <c r="E258" s="324"/>
      <c r="F258" s="8"/>
      <c r="G258" s="8"/>
      <c r="H258" s="8"/>
      <c r="I258" s="8"/>
      <c r="J258" s="8"/>
      <c r="K258" s="8"/>
      <c r="L258" s="8"/>
      <c r="M258" s="8"/>
      <c r="N258" s="22"/>
      <c r="O258" s="8"/>
      <c r="P258" s="8"/>
      <c r="Q258" s="8"/>
      <c r="R258" s="31"/>
    </row>
    <row r="259" spans="1:18" ht="18">
      <c r="A259" s="21"/>
      <c r="B259" s="8"/>
      <c r="C259" s="431"/>
      <c r="D259" s="8"/>
      <c r="E259" s="324"/>
      <c r="F259" s="8"/>
      <c r="G259" s="8"/>
      <c r="H259" s="8"/>
      <c r="I259" s="8"/>
      <c r="J259" s="8"/>
      <c r="K259" s="8"/>
      <c r="L259" s="8"/>
      <c r="M259" s="8"/>
      <c r="N259" s="22"/>
      <c r="O259" s="8"/>
      <c r="P259" s="8"/>
      <c r="Q259" s="8"/>
      <c r="R259" s="31"/>
    </row>
    <row r="260" spans="1:18" ht="18.75">
      <c r="A260" s="459"/>
      <c r="B260" s="460"/>
      <c r="C260" s="460"/>
      <c r="D260" s="460" t="s">
        <v>551</v>
      </c>
      <c r="E260" s="461"/>
      <c r="F260" s="460"/>
      <c r="G260" s="460"/>
      <c r="H260" s="460"/>
      <c r="I260" s="460"/>
      <c r="K260" s="465" t="s">
        <v>552</v>
      </c>
      <c r="M260" s="465"/>
      <c r="N260" s="460"/>
      <c r="O260" s="460"/>
      <c r="P260" s="460"/>
      <c r="Q260" s="460" t="s">
        <v>552</v>
      </c>
      <c r="R260" s="462"/>
    </row>
    <row r="261" spans="1:18" s="191" customFormat="1" ht="18.75">
      <c r="A261" s="459"/>
      <c r="B261" s="460"/>
      <c r="C261" s="460"/>
      <c r="D261" s="460"/>
      <c r="E261" s="461"/>
      <c r="F261" s="460"/>
      <c r="G261" s="460"/>
      <c r="H261" s="460"/>
      <c r="I261" s="460"/>
      <c r="J261" s="460"/>
      <c r="K261" s="459"/>
      <c r="L261" s="460"/>
      <c r="M261" s="459"/>
      <c r="N261" s="460"/>
      <c r="O261" s="460"/>
      <c r="P261" s="460"/>
      <c r="Q261" s="460"/>
      <c r="R261" s="463"/>
    </row>
    <row r="262" spans="1:18" s="191" customFormat="1" ht="18.75">
      <c r="A262" s="459" t="s">
        <v>560</v>
      </c>
      <c r="B262" s="460"/>
      <c r="C262" s="460" t="s">
        <v>848</v>
      </c>
      <c r="D262" s="460"/>
      <c r="E262" s="461"/>
      <c r="F262" s="460"/>
      <c r="G262" s="460"/>
      <c r="H262" s="460"/>
      <c r="I262" s="460"/>
      <c r="K262" s="465" t="s">
        <v>645</v>
      </c>
      <c r="M262" s="459"/>
      <c r="N262" s="460"/>
      <c r="O262" s="460"/>
      <c r="P262" s="460" t="s">
        <v>646</v>
      </c>
      <c r="Q262" s="460"/>
      <c r="R262" s="463"/>
    </row>
    <row r="263" spans="1:18" ht="18.75">
      <c r="A263" s="459"/>
      <c r="B263" s="460"/>
      <c r="C263" s="460" t="s">
        <v>850</v>
      </c>
      <c r="D263" s="460"/>
      <c r="E263" s="461"/>
      <c r="F263" s="460"/>
      <c r="G263" s="460"/>
      <c r="H263" s="460"/>
      <c r="I263" s="460"/>
      <c r="J263" s="2"/>
      <c r="K263" s="464" t="s">
        <v>549</v>
      </c>
      <c r="L263" s="464"/>
      <c r="M263" s="460"/>
      <c r="N263" s="460"/>
      <c r="O263" s="460"/>
      <c r="P263" s="460" t="s">
        <v>550</v>
      </c>
      <c r="Q263" s="460"/>
      <c r="R263" s="462"/>
    </row>
    <row r="264" spans="1:18" ht="18.75">
      <c r="A264" s="459"/>
      <c r="B264" s="460"/>
      <c r="C264" s="460"/>
      <c r="D264" s="460"/>
      <c r="E264" s="461"/>
      <c r="F264" s="460"/>
      <c r="G264" s="460"/>
      <c r="H264" s="460"/>
      <c r="I264" s="460"/>
      <c r="J264" s="2"/>
      <c r="K264" s="464"/>
      <c r="L264" s="464"/>
      <c r="M264" s="460"/>
      <c r="N264" s="460"/>
      <c r="O264" s="460"/>
      <c r="P264" s="460"/>
      <c r="Q264" s="460"/>
      <c r="R264" s="462"/>
    </row>
    <row r="265" spans="1:18" ht="6.75" customHeight="1">
      <c r="A265" s="177"/>
      <c r="B265" s="178"/>
      <c r="C265" s="436"/>
      <c r="D265" s="178"/>
      <c r="E265" s="359"/>
      <c r="F265" s="178"/>
      <c r="G265" s="178"/>
      <c r="H265" s="178"/>
      <c r="I265" s="178"/>
      <c r="J265" s="178"/>
      <c r="K265" s="178"/>
      <c r="L265" s="178"/>
      <c r="M265" s="178"/>
      <c r="N265" s="179"/>
      <c r="O265" s="178"/>
      <c r="P265" s="178"/>
      <c r="Q265" s="178"/>
      <c r="R265" s="180"/>
    </row>
    <row r="266" spans="1:18" ht="29.25" customHeight="1">
      <c r="A266" s="187" t="s">
        <v>0</v>
      </c>
      <c r="B266" s="20"/>
      <c r="C266" s="172" t="s">
        <v>888</v>
      </c>
      <c r="D266" s="172"/>
      <c r="E266" s="33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7"/>
    </row>
    <row r="267" spans="1:18" ht="17.25" customHeight="1">
      <c r="A267" s="6"/>
      <c r="B267" s="97" t="s">
        <v>163</v>
      </c>
      <c r="C267" s="421"/>
      <c r="D267" s="7"/>
      <c r="E267" s="324"/>
      <c r="F267" s="7"/>
      <c r="G267" s="7"/>
      <c r="H267" s="7"/>
      <c r="I267" s="7"/>
      <c r="J267" s="8"/>
      <c r="K267" s="7"/>
      <c r="L267" s="7"/>
      <c r="M267" s="8"/>
      <c r="N267" s="9"/>
      <c r="O267" s="7"/>
      <c r="P267" s="7"/>
      <c r="Q267" s="7"/>
      <c r="R267" s="410" t="s">
        <v>1328</v>
      </c>
    </row>
    <row r="268" spans="1:18" s="241" customFormat="1" ht="24.75" customHeight="1">
      <c r="A268" s="10"/>
      <c r="B268" s="44"/>
      <c r="C268" s="422"/>
      <c r="D268" s="96" t="s">
        <v>1472</v>
      </c>
      <c r="E268" s="325"/>
      <c r="F268" s="12"/>
      <c r="G268" s="12"/>
      <c r="H268" s="12"/>
      <c r="I268" s="12"/>
      <c r="J268" s="12"/>
      <c r="K268" s="12"/>
      <c r="L268" s="12"/>
      <c r="M268" s="12"/>
      <c r="N268" s="13"/>
      <c r="O268" s="12"/>
      <c r="P268" s="12"/>
      <c r="Q268" s="12"/>
      <c r="R268" s="28"/>
    </row>
    <row r="269" spans="1:18" ht="30" customHeight="1">
      <c r="A269" s="215" t="s">
        <v>512</v>
      </c>
      <c r="B269" s="216" t="s">
        <v>513</v>
      </c>
      <c r="C269" s="433" t="s">
        <v>1</v>
      </c>
      <c r="D269" s="236" t="s">
        <v>511</v>
      </c>
      <c r="E269" s="406" t="s">
        <v>522</v>
      </c>
      <c r="F269" s="243" t="s">
        <v>507</v>
      </c>
      <c r="G269" s="243" t="s">
        <v>508</v>
      </c>
      <c r="H269" s="243" t="s">
        <v>34</v>
      </c>
      <c r="I269" s="243" t="s">
        <v>35</v>
      </c>
      <c r="J269" s="242" t="s">
        <v>509</v>
      </c>
      <c r="K269" s="244" t="s">
        <v>18</v>
      </c>
      <c r="L269" s="243" t="s">
        <v>19</v>
      </c>
      <c r="M269" s="242" t="s">
        <v>518</v>
      </c>
      <c r="N269" s="242" t="s">
        <v>589</v>
      </c>
      <c r="O269" s="127" t="s">
        <v>510</v>
      </c>
      <c r="P269" s="243" t="s">
        <v>31</v>
      </c>
      <c r="Q269" s="243" t="s">
        <v>514</v>
      </c>
      <c r="R269" s="240" t="s">
        <v>20</v>
      </c>
    </row>
    <row r="270" spans="1:18" ht="24" customHeight="1">
      <c r="A270" s="392" t="s">
        <v>164</v>
      </c>
      <c r="B270" s="393"/>
      <c r="C270" s="437"/>
      <c r="D270" s="393"/>
      <c r="E270" s="394"/>
      <c r="F270" s="393"/>
      <c r="G270" s="393"/>
      <c r="H270" s="393"/>
      <c r="I270" s="393"/>
      <c r="J270" s="393"/>
      <c r="K270" s="393"/>
      <c r="L270" s="393"/>
      <c r="M270" s="393"/>
      <c r="N270" s="395"/>
      <c r="O270" s="393"/>
      <c r="P270" s="393"/>
      <c r="Q270" s="393"/>
      <c r="R270" s="396"/>
    </row>
    <row r="271" spans="1:18" ht="33" customHeight="1">
      <c r="A271" s="131">
        <v>5200102</v>
      </c>
      <c r="B271" s="148" t="s">
        <v>118</v>
      </c>
      <c r="C271" s="404" t="s">
        <v>119</v>
      </c>
      <c r="D271" s="455" t="s">
        <v>2</v>
      </c>
      <c r="E271" s="360">
        <v>15</v>
      </c>
      <c r="F271" s="267">
        <v>3342</v>
      </c>
      <c r="G271" s="267">
        <v>0</v>
      </c>
      <c r="H271" s="267">
        <v>0</v>
      </c>
      <c r="I271" s="267">
        <v>0</v>
      </c>
      <c r="J271" s="267">
        <v>0</v>
      </c>
      <c r="K271" s="267">
        <v>134</v>
      </c>
      <c r="L271" s="267">
        <v>0</v>
      </c>
      <c r="M271" s="267">
        <v>0</v>
      </c>
      <c r="N271" s="267">
        <v>0</v>
      </c>
      <c r="O271" s="267">
        <v>0</v>
      </c>
      <c r="P271" s="267">
        <v>0</v>
      </c>
      <c r="Q271" s="267">
        <f>F271+G271+H271+J271-M271-O271-K271-N271+L271-P271</f>
        <v>3208</v>
      </c>
      <c r="R271" s="291"/>
    </row>
    <row r="272" spans="1:18" s="41" customFormat="1" ht="33" customHeight="1">
      <c r="A272" s="816">
        <v>7100003</v>
      </c>
      <c r="B272" s="817" t="s">
        <v>844</v>
      </c>
      <c r="C272" s="818" t="s">
        <v>647</v>
      </c>
      <c r="D272" s="819" t="s">
        <v>420</v>
      </c>
      <c r="E272" s="820">
        <v>15</v>
      </c>
      <c r="F272" s="821">
        <v>12900</v>
      </c>
      <c r="G272" s="821">
        <v>0</v>
      </c>
      <c r="H272" s="821">
        <v>0</v>
      </c>
      <c r="I272" s="821">
        <v>0</v>
      </c>
      <c r="J272" s="821">
        <v>0</v>
      </c>
      <c r="K272" s="821">
        <v>2265</v>
      </c>
      <c r="L272" s="821">
        <v>0</v>
      </c>
      <c r="M272" s="821">
        <v>0</v>
      </c>
      <c r="N272" s="821">
        <v>0</v>
      </c>
      <c r="O272" s="821">
        <v>0</v>
      </c>
      <c r="P272" s="821">
        <v>0</v>
      </c>
      <c r="Q272" s="821">
        <f>F272+G272+H272+J272-M272-O272-K272-N272+L272-P272</f>
        <v>10635</v>
      </c>
      <c r="R272" s="822"/>
    </row>
    <row r="273" spans="1:18" ht="33" customHeight="1">
      <c r="A273" s="499">
        <v>13000102</v>
      </c>
      <c r="B273" s="148" t="s">
        <v>772</v>
      </c>
      <c r="C273" s="404" t="s">
        <v>1203</v>
      </c>
      <c r="D273" s="455" t="s">
        <v>2</v>
      </c>
      <c r="E273" s="504">
        <v>15</v>
      </c>
      <c r="F273" s="501">
        <v>3366</v>
      </c>
      <c r="G273" s="501">
        <v>0</v>
      </c>
      <c r="H273" s="501">
        <v>0</v>
      </c>
      <c r="I273" s="501">
        <v>0</v>
      </c>
      <c r="J273" s="501">
        <v>0</v>
      </c>
      <c r="K273" s="501">
        <v>137</v>
      </c>
      <c r="L273" s="501">
        <v>0</v>
      </c>
      <c r="M273" s="501">
        <v>0</v>
      </c>
      <c r="N273" s="501">
        <v>0</v>
      </c>
      <c r="O273" s="501">
        <v>0</v>
      </c>
      <c r="P273" s="501">
        <v>0</v>
      </c>
      <c r="Q273" s="501">
        <f>F273+G273+H273+J273-M273-O273-K273-N273+L273-P273</f>
        <v>3229</v>
      </c>
      <c r="R273" s="885"/>
    </row>
    <row r="274" spans="1:18" ht="15" customHeight="1">
      <c r="A274" s="543" t="s">
        <v>72</v>
      </c>
      <c r="B274" s="544"/>
      <c r="C274" s="545"/>
      <c r="D274" s="546"/>
      <c r="E274" s="547"/>
      <c r="F274" s="548">
        <f aca="true" t="shared" si="49" ref="F274:Q274">SUM(F271:F273)</f>
        <v>19608</v>
      </c>
      <c r="G274" s="548">
        <f t="shared" si="49"/>
        <v>0</v>
      </c>
      <c r="H274" s="548">
        <f t="shared" si="49"/>
        <v>0</v>
      </c>
      <c r="I274" s="548">
        <f t="shared" si="49"/>
        <v>0</v>
      </c>
      <c r="J274" s="548">
        <f t="shared" si="49"/>
        <v>0</v>
      </c>
      <c r="K274" s="548">
        <f t="shared" si="49"/>
        <v>2536</v>
      </c>
      <c r="L274" s="548">
        <f t="shared" si="49"/>
        <v>0</v>
      </c>
      <c r="M274" s="548">
        <f t="shared" si="49"/>
        <v>0</v>
      </c>
      <c r="N274" s="548">
        <f t="shared" si="49"/>
        <v>0</v>
      </c>
      <c r="O274" s="548">
        <f t="shared" si="49"/>
        <v>0</v>
      </c>
      <c r="P274" s="548">
        <f t="shared" si="49"/>
        <v>0</v>
      </c>
      <c r="Q274" s="548">
        <f t="shared" si="49"/>
        <v>17072</v>
      </c>
      <c r="R274" s="549"/>
    </row>
    <row r="275" spans="1:18" ht="24" customHeight="1">
      <c r="A275" s="183" t="s">
        <v>165</v>
      </c>
      <c r="B275" s="279"/>
      <c r="C275" s="407"/>
      <c r="D275" s="456"/>
      <c r="E275" s="361"/>
      <c r="F275" s="136"/>
      <c r="G275" s="136"/>
      <c r="H275" s="136"/>
      <c r="I275" s="136"/>
      <c r="J275" s="136"/>
      <c r="K275" s="136"/>
      <c r="L275" s="136"/>
      <c r="M275" s="136"/>
      <c r="N275" s="138"/>
      <c r="O275" s="136"/>
      <c r="P275" s="136"/>
      <c r="Q275" s="136"/>
      <c r="R275" s="139"/>
    </row>
    <row r="276" spans="1:18" ht="33" customHeight="1">
      <c r="A276" s="131">
        <v>7100303</v>
      </c>
      <c r="B276" s="148" t="s">
        <v>886</v>
      </c>
      <c r="C276" s="404" t="s">
        <v>166</v>
      </c>
      <c r="D276" s="455" t="s">
        <v>167</v>
      </c>
      <c r="E276" s="360">
        <v>15</v>
      </c>
      <c r="F276" s="132">
        <v>3194</v>
      </c>
      <c r="G276" s="132">
        <v>0</v>
      </c>
      <c r="H276" s="132">
        <v>0</v>
      </c>
      <c r="I276" s="132">
        <v>300</v>
      </c>
      <c r="J276" s="132">
        <v>0</v>
      </c>
      <c r="K276" s="132">
        <v>118</v>
      </c>
      <c r="L276" s="132">
        <v>0</v>
      </c>
      <c r="M276" s="132">
        <v>250</v>
      </c>
      <c r="N276" s="132">
        <v>0</v>
      </c>
      <c r="O276" s="132">
        <v>0</v>
      </c>
      <c r="P276" s="132">
        <v>0</v>
      </c>
      <c r="Q276" s="132">
        <f aca="true" t="shared" si="50" ref="Q276:Q283">F276+G276+H276+I276+J276-M276-O276-K276-N276+L276-P276</f>
        <v>3126</v>
      </c>
      <c r="R276" s="135"/>
    </row>
    <row r="277" spans="1:18" ht="33" customHeight="1">
      <c r="A277" s="499">
        <v>7100304</v>
      </c>
      <c r="B277" s="148" t="s">
        <v>773</v>
      </c>
      <c r="C277" s="404" t="s">
        <v>774</v>
      </c>
      <c r="D277" s="455" t="s">
        <v>775</v>
      </c>
      <c r="E277" s="360">
        <v>15</v>
      </c>
      <c r="F277" s="132">
        <v>6306</v>
      </c>
      <c r="G277" s="132">
        <v>0</v>
      </c>
      <c r="H277" s="132">
        <v>0</v>
      </c>
      <c r="I277" s="132">
        <v>300</v>
      </c>
      <c r="J277" s="132">
        <v>0</v>
      </c>
      <c r="K277" s="132">
        <v>800</v>
      </c>
      <c r="L277" s="132">
        <v>0</v>
      </c>
      <c r="M277" s="132">
        <v>0</v>
      </c>
      <c r="N277" s="132">
        <v>0</v>
      </c>
      <c r="O277" s="132">
        <v>0</v>
      </c>
      <c r="P277" s="132">
        <v>0</v>
      </c>
      <c r="Q277" s="132">
        <f t="shared" si="50"/>
        <v>5806</v>
      </c>
      <c r="R277" s="135"/>
    </row>
    <row r="278" spans="1:18" ht="33" customHeight="1">
      <c r="A278" s="131">
        <v>7100307</v>
      </c>
      <c r="B278" s="148" t="s">
        <v>168</v>
      </c>
      <c r="C278" s="404" t="s">
        <v>169</v>
      </c>
      <c r="D278" s="455" t="s">
        <v>167</v>
      </c>
      <c r="E278" s="360">
        <v>13</v>
      </c>
      <c r="F278" s="132">
        <v>2768</v>
      </c>
      <c r="G278" s="132">
        <v>0</v>
      </c>
      <c r="H278" s="132">
        <v>0</v>
      </c>
      <c r="I278" s="132">
        <v>300</v>
      </c>
      <c r="J278" s="132">
        <v>0</v>
      </c>
      <c r="K278" s="132">
        <v>52</v>
      </c>
      <c r="L278" s="132">
        <v>0</v>
      </c>
      <c r="M278" s="132">
        <v>0</v>
      </c>
      <c r="N278" s="132">
        <v>0</v>
      </c>
      <c r="O278" s="132">
        <v>0</v>
      </c>
      <c r="P278" s="132">
        <v>0</v>
      </c>
      <c r="Q278" s="132">
        <f t="shared" si="50"/>
        <v>3016</v>
      </c>
      <c r="R278" s="135"/>
    </row>
    <row r="279" spans="1:18" ht="33" customHeight="1">
      <c r="A279" s="131">
        <v>7100309</v>
      </c>
      <c r="B279" s="148" t="s">
        <v>170</v>
      </c>
      <c r="C279" s="404" t="s">
        <v>171</v>
      </c>
      <c r="D279" s="455" t="s">
        <v>167</v>
      </c>
      <c r="E279" s="360">
        <v>15</v>
      </c>
      <c r="F279" s="132">
        <v>3194</v>
      </c>
      <c r="G279" s="132">
        <v>0</v>
      </c>
      <c r="H279" s="132">
        <v>0</v>
      </c>
      <c r="I279" s="132">
        <v>300</v>
      </c>
      <c r="J279" s="132">
        <v>0</v>
      </c>
      <c r="K279" s="132">
        <v>118</v>
      </c>
      <c r="L279" s="132">
        <v>0</v>
      </c>
      <c r="M279" s="132">
        <v>0</v>
      </c>
      <c r="N279" s="132">
        <v>0</v>
      </c>
      <c r="O279" s="132">
        <v>0</v>
      </c>
      <c r="P279" s="132">
        <v>0</v>
      </c>
      <c r="Q279" s="132">
        <f t="shared" si="50"/>
        <v>3376</v>
      </c>
      <c r="R279" s="135"/>
    </row>
    <row r="280" spans="1:18" ht="33" customHeight="1">
      <c r="A280" s="131">
        <v>7100310</v>
      </c>
      <c r="B280" s="148" t="s">
        <v>172</v>
      </c>
      <c r="C280" s="404" t="s">
        <v>173</v>
      </c>
      <c r="D280" s="455" t="s">
        <v>167</v>
      </c>
      <c r="E280" s="360">
        <v>15</v>
      </c>
      <c r="F280" s="132">
        <v>3194</v>
      </c>
      <c r="G280" s="132">
        <v>0</v>
      </c>
      <c r="H280" s="132">
        <v>0</v>
      </c>
      <c r="I280" s="132">
        <v>300</v>
      </c>
      <c r="J280" s="132">
        <v>0</v>
      </c>
      <c r="K280" s="132">
        <v>118</v>
      </c>
      <c r="L280" s="132">
        <v>0</v>
      </c>
      <c r="M280" s="132">
        <v>150</v>
      </c>
      <c r="N280" s="132">
        <v>0</v>
      </c>
      <c r="O280" s="132">
        <v>0</v>
      </c>
      <c r="P280" s="132">
        <v>0</v>
      </c>
      <c r="Q280" s="132">
        <f t="shared" si="50"/>
        <v>3226</v>
      </c>
      <c r="R280" s="135"/>
    </row>
    <row r="281" spans="1:18" ht="33" customHeight="1">
      <c r="A281" s="131">
        <v>7100311</v>
      </c>
      <c r="B281" s="520" t="s">
        <v>460</v>
      </c>
      <c r="C281" s="404" t="s">
        <v>461</v>
      </c>
      <c r="D281" s="455" t="s">
        <v>167</v>
      </c>
      <c r="E281" s="360">
        <v>15</v>
      </c>
      <c r="F281" s="132">
        <v>3194</v>
      </c>
      <c r="G281" s="132">
        <v>0</v>
      </c>
      <c r="H281" s="132">
        <v>0</v>
      </c>
      <c r="I281" s="132">
        <v>300</v>
      </c>
      <c r="J281" s="132">
        <v>0</v>
      </c>
      <c r="K281" s="132">
        <v>118</v>
      </c>
      <c r="L281" s="132">
        <v>0</v>
      </c>
      <c r="M281" s="132">
        <v>0</v>
      </c>
      <c r="N281" s="132">
        <v>0</v>
      </c>
      <c r="O281" s="132">
        <v>0</v>
      </c>
      <c r="P281" s="132">
        <v>0</v>
      </c>
      <c r="Q281" s="132">
        <f t="shared" si="50"/>
        <v>3376</v>
      </c>
      <c r="R281" s="135"/>
    </row>
    <row r="282" spans="1:18" ht="33" customHeight="1">
      <c r="A282" s="131">
        <v>7100312</v>
      </c>
      <c r="B282" s="148" t="s">
        <v>174</v>
      </c>
      <c r="C282" s="404" t="s">
        <v>175</v>
      </c>
      <c r="D282" s="455" t="s">
        <v>167</v>
      </c>
      <c r="E282" s="360">
        <v>15</v>
      </c>
      <c r="F282" s="132">
        <v>3194</v>
      </c>
      <c r="G282" s="132">
        <v>0</v>
      </c>
      <c r="H282" s="132">
        <v>0</v>
      </c>
      <c r="I282" s="132">
        <v>300</v>
      </c>
      <c r="J282" s="132">
        <v>0</v>
      </c>
      <c r="K282" s="132">
        <v>118</v>
      </c>
      <c r="L282" s="132">
        <v>0</v>
      </c>
      <c r="M282" s="132">
        <v>0</v>
      </c>
      <c r="N282" s="132">
        <v>0</v>
      </c>
      <c r="O282" s="132">
        <v>0</v>
      </c>
      <c r="P282" s="132">
        <v>0</v>
      </c>
      <c r="Q282" s="132">
        <f t="shared" si="50"/>
        <v>3376</v>
      </c>
      <c r="R282" s="135"/>
    </row>
    <row r="283" spans="1:18" ht="33" customHeight="1">
      <c r="A283" s="131">
        <v>7100313</v>
      </c>
      <c r="B283" s="148" t="s">
        <v>176</v>
      </c>
      <c r="C283" s="404" t="s">
        <v>177</v>
      </c>
      <c r="D283" s="455" t="s">
        <v>167</v>
      </c>
      <c r="E283" s="360">
        <v>15</v>
      </c>
      <c r="F283" s="132">
        <v>3194</v>
      </c>
      <c r="G283" s="132">
        <v>0</v>
      </c>
      <c r="H283" s="132">
        <v>0</v>
      </c>
      <c r="I283" s="132">
        <v>300</v>
      </c>
      <c r="J283" s="132">
        <v>0</v>
      </c>
      <c r="K283" s="132">
        <v>118</v>
      </c>
      <c r="L283" s="132">
        <v>0</v>
      </c>
      <c r="M283" s="132">
        <v>0</v>
      </c>
      <c r="N283" s="132">
        <v>0</v>
      </c>
      <c r="O283" s="132">
        <v>0</v>
      </c>
      <c r="P283" s="132">
        <v>0</v>
      </c>
      <c r="Q283" s="132">
        <f t="shared" si="50"/>
        <v>3376</v>
      </c>
      <c r="R283" s="135"/>
    </row>
    <row r="284" spans="1:18" s="23" customFormat="1" ht="26.25" customHeight="1" hidden="1">
      <c r="A284" s="229"/>
      <c r="B284" s="227"/>
      <c r="C284" s="438"/>
      <c r="D284" s="228"/>
      <c r="E284" s="362"/>
      <c r="F284" s="227">
        <f>SUM(F276:F283)</f>
        <v>28238</v>
      </c>
      <c r="G284" s="227">
        <f aca="true" t="shared" si="51" ref="G284:Q284">SUM(G276:G283)</f>
        <v>0</v>
      </c>
      <c r="H284" s="227">
        <f t="shared" si="51"/>
        <v>0</v>
      </c>
      <c r="I284" s="227">
        <f t="shared" si="51"/>
        <v>2400</v>
      </c>
      <c r="J284" s="227">
        <f t="shared" si="51"/>
        <v>0</v>
      </c>
      <c r="K284" s="227">
        <f t="shared" si="51"/>
        <v>1560</v>
      </c>
      <c r="L284" s="227">
        <f t="shared" si="51"/>
        <v>0</v>
      </c>
      <c r="M284" s="227">
        <f t="shared" si="51"/>
        <v>400</v>
      </c>
      <c r="N284" s="227">
        <f t="shared" si="51"/>
        <v>0</v>
      </c>
      <c r="O284" s="227">
        <f t="shared" si="51"/>
        <v>0</v>
      </c>
      <c r="P284" s="227">
        <f t="shared" si="51"/>
        <v>0</v>
      </c>
      <c r="Q284" s="227">
        <f t="shared" si="51"/>
        <v>28678</v>
      </c>
      <c r="R284" s="230"/>
    </row>
    <row r="285" spans="1:18" s="23" customFormat="1" ht="20.25" customHeight="1">
      <c r="A285" s="231"/>
      <c r="B285" s="232" t="s">
        <v>32</v>
      </c>
      <c r="C285" s="439"/>
      <c r="D285" s="234"/>
      <c r="E285" s="363"/>
      <c r="F285" s="233">
        <f aca="true" t="shared" si="52" ref="F285:Q285">F274+F284</f>
        <v>47846</v>
      </c>
      <c r="G285" s="233">
        <f t="shared" si="52"/>
        <v>0</v>
      </c>
      <c r="H285" s="233">
        <f t="shared" si="52"/>
        <v>0</v>
      </c>
      <c r="I285" s="233">
        <f t="shared" si="52"/>
        <v>2400</v>
      </c>
      <c r="J285" s="233">
        <f t="shared" si="52"/>
        <v>0</v>
      </c>
      <c r="K285" s="233">
        <f t="shared" si="52"/>
        <v>4096</v>
      </c>
      <c r="L285" s="233">
        <f t="shared" si="52"/>
        <v>0</v>
      </c>
      <c r="M285" s="233">
        <f t="shared" si="52"/>
        <v>400</v>
      </c>
      <c r="N285" s="233">
        <f t="shared" si="52"/>
        <v>0</v>
      </c>
      <c r="O285" s="233">
        <f t="shared" si="52"/>
        <v>0</v>
      </c>
      <c r="P285" s="233">
        <f t="shared" si="52"/>
        <v>0</v>
      </c>
      <c r="Q285" s="233">
        <f t="shared" si="52"/>
        <v>45750</v>
      </c>
      <c r="R285" s="235"/>
    </row>
    <row r="286" spans="1:18" s="191" customFormat="1" ht="18.75">
      <c r="A286" s="459"/>
      <c r="B286" s="460"/>
      <c r="C286" s="460"/>
      <c r="D286" s="460" t="s">
        <v>551</v>
      </c>
      <c r="E286" s="461"/>
      <c r="F286" s="460"/>
      <c r="G286" s="460"/>
      <c r="H286" s="460"/>
      <c r="I286" s="460"/>
      <c r="K286" s="465" t="s">
        <v>552</v>
      </c>
      <c r="L286" s="460"/>
      <c r="M286" s="460"/>
      <c r="N286" s="460"/>
      <c r="O286" s="460"/>
      <c r="P286" s="460"/>
      <c r="Q286" s="460" t="s">
        <v>552</v>
      </c>
      <c r="R286" s="462"/>
    </row>
    <row r="287" spans="1:18" s="191" customFormat="1" ht="9" customHeight="1">
      <c r="A287" s="459"/>
      <c r="B287" s="460"/>
      <c r="C287" s="460"/>
      <c r="D287" s="460"/>
      <c r="E287" s="461"/>
      <c r="F287" s="460"/>
      <c r="G287" s="460"/>
      <c r="H287" s="460"/>
      <c r="I287" s="460"/>
      <c r="J287" s="460"/>
      <c r="K287" s="459"/>
      <c r="L287" s="460"/>
      <c r="M287" s="459"/>
      <c r="N287" s="460"/>
      <c r="O287" s="460"/>
      <c r="P287" s="460"/>
      <c r="Q287" s="460"/>
      <c r="R287" s="463"/>
    </row>
    <row r="288" spans="1:18" ht="15.75" customHeight="1">
      <c r="A288" s="459" t="s">
        <v>560</v>
      </c>
      <c r="B288" s="460"/>
      <c r="C288" s="460" t="s">
        <v>848</v>
      </c>
      <c r="D288" s="460"/>
      <c r="E288" s="461"/>
      <c r="F288" s="460"/>
      <c r="G288" s="460"/>
      <c r="H288" s="460"/>
      <c r="I288" s="460"/>
      <c r="J288" s="460"/>
      <c r="K288" s="465" t="s">
        <v>645</v>
      </c>
      <c r="L288" s="500"/>
      <c r="M288" s="459"/>
      <c r="N288" s="460"/>
      <c r="O288" s="460"/>
      <c r="P288" s="460" t="s">
        <v>646</v>
      </c>
      <c r="Q288" s="460"/>
      <c r="R288" s="463"/>
    </row>
    <row r="289" spans="1:18" ht="14.25" customHeight="1">
      <c r="A289" s="459"/>
      <c r="B289" s="460"/>
      <c r="C289" s="460" t="s">
        <v>850</v>
      </c>
      <c r="D289" s="460"/>
      <c r="E289" s="461"/>
      <c r="F289" s="460"/>
      <c r="G289" s="460"/>
      <c r="H289" s="460"/>
      <c r="I289" s="460"/>
      <c r="J289" s="2"/>
      <c r="K289" s="464" t="s">
        <v>549</v>
      </c>
      <c r="L289" s="464"/>
      <c r="M289" s="460"/>
      <c r="N289" s="460"/>
      <c r="O289" s="460"/>
      <c r="P289" s="460" t="s">
        <v>550</v>
      </c>
      <c r="Q289" s="460"/>
      <c r="R289" s="462"/>
    </row>
    <row r="290" spans="1:18" ht="6" customHeight="1">
      <c r="A290" s="87"/>
      <c r="B290" s="88"/>
      <c r="C290" s="440"/>
      <c r="D290" s="88"/>
      <c r="E290" s="364"/>
      <c r="F290" s="88"/>
      <c r="G290" s="88"/>
      <c r="H290" s="88"/>
      <c r="I290" s="88"/>
      <c r="J290" s="88"/>
      <c r="K290" s="88"/>
      <c r="L290" s="88"/>
      <c r="M290" s="88"/>
      <c r="N290" s="89"/>
      <c r="O290" s="88"/>
      <c r="P290" s="88"/>
      <c r="Q290" s="88"/>
      <c r="R290" s="90"/>
    </row>
    <row r="291" spans="1:18" ht="27.75" customHeight="1">
      <c r="A291" s="187" t="s">
        <v>0</v>
      </c>
      <c r="B291" s="20"/>
      <c r="C291" s="172" t="s">
        <v>888</v>
      </c>
      <c r="D291" s="172"/>
      <c r="E291" s="33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7"/>
    </row>
    <row r="292" spans="1:18" ht="25.5" customHeight="1">
      <c r="A292" s="6"/>
      <c r="B292" s="97" t="s">
        <v>163</v>
      </c>
      <c r="C292" s="421"/>
      <c r="D292" s="7"/>
      <c r="E292" s="324"/>
      <c r="F292" s="7"/>
      <c r="G292" s="7"/>
      <c r="H292" s="7"/>
      <c r="I292" s="7"/>
      <c r="J292" s="8"/>
      <c r="K292" s="7"/>
      <c r="L292" s="7"/>
      <c r="M292" s="8"/>
      <c r="N292" s="9"/>
      <c r="O292" s="7"/>
      <c r="P292" s="7"/>
      <c r="Q292" s="7"/>
      <c r="R292" s="410" t="s">
        <v>1329</v>
      </c>
    </row>
    <row r="293" spans="1:18" s="241" customFormat="1" ht="24.75" customHeight="1">
      <c r="A293" s="780"/>
      <c r="B293" s="781"/>
      <c r="C293" s="884"/>
      <c r="D293" s="782" t="s">
        <v>1472</v>
      </c>
      <c r="E293" s="783"/>
      <c r="F293" s="784"/>
      <c r="G293" s="784"/>
      <c r="H293" s="784"/>
      <c r="I293" s="784"/>
      <c r="J293" s="784"/>
      <c r="K293" s="784"/>
      <c r="L293" s="784"/>
      <c r="M293" s="784"/>
      <c r="N293" s="785"/>
      <c r="O293" s="784"/>
      <c r="P293" s="784"/>
      <c r="Q293" s="784"/>
      <c r="R293" s="786"/>
    </row>
    <row r="294" spans="1:18" ht="27" customHeight="1">
      <c r="A294" s="282" t="s">
        <v>512</v>
      </c>
      <c r="B294" s="280" t="s">
        <v>513</v>
      </c>
      <c r="C294" s="448" t="s">
        <v>1</v>
      </c>
      <c r="D294" s="715" t="s">
        <v>511</v>
      </c>
      <c r="E294" s="716" t="s">
        <v>522</v>
      </c>
      <c r="F294" s="281" t="s">
        <v>507</v>
      </c>
      <c r="G294" s="281" t="s">
        <v>508</v>
      </c>
      <c r="H294" s="281" t="s">
        <v>34</v>
      </c>
      <c r="I294" s="281" t="s">
        <v>35</v>
      </c>
      <c r="J294" s="316" t="s">
        <v>509</v>
      </c>
      <c r="K294" s="717" t="s">
        <v>18</v>
      </c>
      <c r="L294" s="281" t="s">
        <v>19</v>
      </c>
      <c r="M294" s="316" t="s">
        <v>518</v>
      </c>
      <c r="N294" s="316" t="s">
        <v>589</v>
      </c>
      <c r="O294" s="247" t="s">
        <v>510</v>
      </c>
      <c r="P294" s="281" t="s">
        <v>31</v>
      </c>
      <c r="Q294" s="281" t="s">
        <v>514</v>
      </c>
      <c r="R294" s="886" t="s">
        <v>20</v>
      </c>
    </row>
    <row r="295" spans="1:18" ht="21" customHeight="1">
      <c r="A295" s="183" t="s">
        <v>165</v>
      </c>
      <c r="B295" s="136"/>
      <c r="C295" s="407"/>
      <c r="D295" s="137"/>
      <c r="E295" s="361"/>
      <c r="F295" s="136"/>
      <c r="G295" s="136"/>
      <c r="H295" s="136"/>
      <c r="I295" s="136"/>
      <c r="J295" s="136"/>
      <c r="K295" s="136"/>
      <c r="L295" s="136"/>
      <c r="M295" s="136"/>
      <c r="N295" s="138"/>
      <c r="O295" s="136"/>
      <c r="P295" s="136"/>
      <c r="Q295" s="136"/>
      <c r="R295" s="139"/>
    </row>
    <row r="296" spans="1:18" ht="33" customHeight="1">
      <c r="A296" s="131">
        <v>7100314</v>
      </c>
      <c r="B296" s="148" t="s">
        <v>178</v>
      </c>
      <c r="C296" s="404" t="s">
        <v>179</v>
      </c>
      <c r="D296" s="455" t="s">
        <v>167</v>
      </c>
      <c r="E296" s="360">
        <v>13</v>
      </c>
      <c r="F296" s="132">
        <v>2768</v>
      </c>
      <c r="G296" s="132">
        <v>0</v>
      </c>
      <c r="H296" s="132">
        <v>0</v>
      </c>
      <c r="I296" s="132">
        <v>300</v>
      </c>
      <c r="J296" s="132">
        <v>0</v>
      </c>
      <c r="K296" s="132">
        <v>52</v>
      </c>
      <c r="L296" s="132">
        <v>0</v>
      </c>
      <c r="M296" s="132">
        <v>0</v>
      </c>
      <c r="N296" s="132">
        <v>0</v>
      </c>
      <c r="O296" s="132">
        <v>0</v>
      </c>
      <c r="P296" s="132">
        <v>0</v>
      </c>
      <c r="Q296" s="132">
        <f aca="true" t="shared" si="53" ref="Q296:Q309">F296+G296+H296+I296+J296-M296-O296-K296-N296+L296-P296</f>
        <v>3016</v>
      </c>
      <c r="R296" s="135"/>
    </row>
    <row r="297" spans="1:18" ht="33" customHeight="1">
      <c r="A297" s="131">
        <v>7100315</v>
      </c>
      <c r="B297" s="148" t="s">
        <v>180</v>
      </c>
      <c r="C297" s="404" t="s">
        <v>181</v>
      </c>
      <c r="D297" s="455" t="s">
        <v>167</v>
      </c>
      <c r="E297" s="360">
        <v>15</v>
      </c>
      <c r="F297" s="132">
        <v>3194</v>
      </c>
      <c r="G297" s="132">
        <v>0</v>
      </c>
      <c r="H297" s="132">
        <v>0</v>
      </c>
      <c r="I297" s="132">
        <v>300</v>
      </c>
      <c r="J297" s="132">
        <v>0</v>
      </c>
      <c r="K297" s="132">
        <v>118</v>
      </c>
      <c r="L297" s="132">
        <v>0</v>
      </c>
      <c r="M297" s="132">
        <v>0</v>
      </c>
      <c r="N297" s="132">
        <v>0</v>
      </c>
      <c r="O297" s="132">
        <v>0</v>
      </c>
      <c r="P297" s="132">
        <v>0</v>
      </c>
      <c r="Q297" s="132">
        <f t="shared" si="53"/>
        <v>3376</v>
      </c>
      <c r="R297" s="135"/>
    </row>
    <row r="298" spans="1:18" ht="33" customHeight="1">
      <c r="A298" s="131">
        <v>7100317</v>
      </c>
      <c r="B298" s="148" t="s">
        <v>1268</v>
      </c>
      <c r="C298" s="404" t="s">
        <v>1269</v>
      </c>
      <c r="D298" s="455" t="s">
        <v>167</v>
      </c>
      <c r="E298" s="360">
        <v>15</v>
      </c>
      <c r="F298" s="132">
        <v>3194</v>
      </c>
      <c r="G298" s="132">
        <v>0</v>
      </c>
      <c r="H298" s="132"/>
      <c r="I298" s="132">
        <v>300</v>
      </c>
      <c r="J298" s="132">
        <v>0</v>
      </c>
      <c r="K298" s="132">
        <v>118</v>
      </c>
      <c r="L298" s="132">
        <v>0</v>
      </c>
      <c r="M298" s="132">
        <v>0</v>
      </c>
      <c r="N298" s="132"/>
      <c r="O298" s="132"/>
      <c r="P298" s="132">
        <v>0</v>
      </c>
      <c r="Q298" s="132">
        <f t="shared" si="53"/>
        <v>3376</v>
      </c>
      <c r="R298" s="135"/>
    </row>
    <row r="299" spans="1:18" ht="33" customHeight="1">
      <c r="A299" s="131">
        <v>7100318</v>
      </c>
      <c r="B299" s="148" t="s">
        <v>1270</v>
      </c>
      <c r="C299" s="404" t="s">
        <v>1271</v>
      </c>
      <c r="D299" s="455" t="s">
        <v>167</v>
      </c>
      <c r="E299" s="360">
        <v>15</v>
      </c>
      <c r="F299" s="132">
        <v>3194</v>
      </c>
      <c r="G299" s="132">
        <v>0</v>
      </c>
      <c r="H299" s="132"/>
      <c r="I299" s="132">
        <v>300</v>
      </c>
      <c r="J299" s="132">
        <v>0</v>
      </c>
      <c r="K299" s="132">
        <v>118</v>
      </c>
      <c r="L299" s="132">
        <v>0</v>
      </c>
      <c r="M299" s="132">
        <v>0</v>
      </c>
      <c r="N299" s="132"/>
      <c r="O299" s="132"/>
      <c r="P299" s="132">
        <v>0</v>
      </c>
      <c r="Q299" s="132">
        <f t="shared" si="53"/>
        <v>3376</v>
      </c>
      <c r="R299" s="135"/>
    </row>
    <row r="300" spans="1:18" s="23" customFormat="1" ht="33" customHeight="1">
      <c r="A300" s="131">
        <v>7100319</v>
      </c>
      <c r="B300" s="148" t="s">
        <v>462</v>
      </c>
      <c r="C300" s="404" t="s">
        <v>463</v>
      </c>
      <c r="D300" s="455" t="s">
        <v>167</v>
      </c>
      <c r="E300" s="360">
        <v>15</v>
      </c>
      <c r="F300" s="132">
        <v>3194</v>
      </c>
      <c r="G300" s="132">
        <v>0</v>
      </c>
      <c r="H300" s="134">
        <v>0</v>
      </c>
      <c r="I300" s="132">
        <v>300</v>
      </c>
      <c r="J300" s="132">
        <v>0</v>
      </c>
      <c r="K300" s="132">
        <v>118</v>
      </c>
      <c r="L300" s="132">
        <v>0</v>
      </c>
      <c r="M300" s="132">
        <v>0</v>
      </c>
      <c r="N300" s="132">
        <v>0</v>
      </c>
      <c r="O300" s="132">
        <v>0</v>
      </c>
      <c r="P300" s="132">
        <v>0</v>
      </c>
      <c r="Q300" s="132">
        <f t="shared" si="53"/>
        <v>3376</v>
      </c>
      <c r="R300" s="135"/>
    </row>
    <row r="301" spans="1:18" s="23" customFormat="1" ht="33" customHeight="1">
      <c r="A301" s="131">
        <v>7100320</v>
      </c>
      <c r="B301" s="148" t="s">
        <v>1402</v>
      </c>
      <c r="C301" s="404" t="s">
        <v>1403</v>
      </c>
      <c r="D301" s="455" t="s">
        <v>167</v>
      </c>
      <c r="E301" s="360">
        <v>15</v>
      </c>
      <c r="F301" s="132">
        <v>3194</v>
      </c>
      <c r="G301" s="132">
        <v>0</v>
      </c>
      <c r="H301" s="134"/>
      <c r="I301" s="132">
        <v>0</v>
      </c>
      <c r="J301" s="132">
        <v>0</v>
      </c>
      <c r="K301" s="132">
        <v>118</v>
      </c>
      <c r="L301" s="132">
        <v>0</v>
      </c>
      <c r="M301" s="132">
        <v>0</v>
      </c>
      <c r="N301" s="132"/>
      <c r="O301" s="132"/>
      <c r="P301" s="132">
        <v>0</v>
      </c>
      <c r="Q301" s="132">
        <f t="shared" si="53"/>
        <v>3076</v>
      </c>
      <c r="R301" s="135"/>
    </row>
    <row r="302" spans="1:18" s="23" customFormat="1" ht="33" customHeight="1">
      <c r="A302" s="131">
        <v>7100321</v>
      </c>
      <c r="B302" s="148" t="s">
        <v>1434</v>
      </c>
      <c r="C302" s="404" t="s">
        <v>1435</v>
      </c>
      <c r="D302" s="455" t="s">
        <v>167</v>
      </c>
      <c r="E302" s="360">
        <v>15</v>
      </c>
      <c r="F302" s="132">
        <v>3194</v>
      </c>
      <c r="G302" s="132">
        <v>0</v>
      </c>
      <c r="H302" s="134"/>
      <c r="I302" s="132">
        <v>0</v>
      </c>
      <c r="J302" s="132">
        <v>0</v>
      </c>
      <c r="K302" s="132">
        <v>118</v>
      </c>
      <c r="L302" s="132">
        <v>0</v>
      </c>
      <c r="M302" s="132">
        <v>0</v>
      </c>
      <c r="N302" s="132"/>
      <c r="O302" s="132"/>
      <c r="P302" s="132">
        <v>0</v>
      </c>
      <c r="Q302" s="132">
        <f t="shared" si="53"/>
        <v>3076</v>
      </c>
      <c r="R302" s="135"/>
    </row>
    <row r="303" spans="1:18" ht="33" customHeight="1">
      <c r="A303" s="131">
        <v>7100322</v>
      </c>
      <c r="B303" s="413" t="s">
        <v>182</v>
      </c>
      <c r="C303" s="404" t="s">
        <v>183</v>
      </c>
      <c r="D303" s="455" t="s">
        <v>167</v>
      </c>
      <c r="E303" s="360">
        <v>15</v>
      </c>
      <c r="F303" s="132">
        <v>3194</v>
      </c>
      <c r="G303" s="132">
        <v>0</v>
      </c>
      <c r="H303" s="134">
        <v>0</v>
      </c>
      <c r="I303" s="132">
        <v>300</v>
      </c>
      <c r="J303" s="132">
        <v>0</v>
      </c>
      <c r="K303" s="132">
        <v>118</v>
      </c>
      <c r="L303" s="132">
        <v>0</v>
      </c>
      <c r="M303" s="132">
        <v>0</v>
      </c>
      <c r="N303" s="132">
        <v>0</v>
      </c>
      <c r="O303" s="132">
        <v>0</v>
      </c>
      <c r="P303" s="132">
        <v>0</v>
      </c>
      <c r="Q303" s="132">
        <f t="shared" si="53"/>
        <v>3376</v>
      </c>
      <c r="R303" s="135"/>
    </row>
    <row r="304" spans="1:18" ht="33" customHeight="1">
      <c r="A304" s="131">
        <v>7100323</v>
      </c>
      <c r="B304" s="413" t="s">
        <v>1444</v>
      </c>
      <c r="C304" s="404" t="s">
        <v>1445</v>
      </c>
      <c r="D304" s="455" t="s">
        <v>167</v>
      </c>
      <c r="E304" s="360">
        <v>14</v>
      </c>
      <c r="F304" s="132">
        <v>2981</v>
      </c>
      <c r="G304" s="132">
        <v>0</v>
      </c>
      <c r="H304" s="134"/>
      <c r="I304" s="132">
        <v>0</v>
      </c>
      <c r="J304" s="132">
        <v>0</v>
      </c>
      <c r="K304" s="132">
        <v>75</v>
      </c>
      <c r="L304" s="132">
        <v>0</v>
      </c>
      <c r="M304" s="132">
        <v>0</v>
      </c>
      <c r="N304" s="132"/>
      <c r="O304" s="132"/>
      <c r="P304" s="132">
        <v>0</v>
      </c>
      <c r="Q304" s="132">
        <f t="shared" si="53"/>
        <v>2906</v>
      </c>
      <c r="R304" s="135"/>
    </row>
    <row r="305" spans="1:18" ht="33" customHeight="1">
      <c r="A305" s="131">
        <v>7100324</v>
      </c>
      <c r="B305" s="413" t="s">
        <v>595</v>
      </c>
      <c r="C305" s="404" t="s">
        <v>531</v>
      </c>
      <c r="D305" s="455" t="s">
        <v>167</v>
      </c>
      <c r="E305" s="360">
        <v>13</v>
      </c>
      <c r="F305" s="132">
        <v>2768</v>
      </c>
      <c r="G305" s="132">
        <v>0</v>
      </c>
      <c r="H305" s="134">
        <v>0</v>
      </c>
      <c r="I305" s="132">
        <v>300</v>
      </c>
      <c r="J305" s="132">
        <v>0</v>
      </c>
      <c r="K305" s="132">
        <v>52</v>
      </c>
      <c r="L305" s="132">
        <v>0</v>
      </c>
      <c r="M305" s="132">
        <v>0</v>
      </c>
      <c r="N305" s="132">
        <v>0</v>
      </c>
      <c r="O305" s="132">
        <v>0</v>
      </c>
      <c r="P305" s="132">
        <v>0</v>
      </c>
      <c r="Q305" s="132">
        <f t="shared" si="53"/>
        <v>3016</v>
      </c>
      <c r="R305" s="135"/>
    </row>
    <row r="306" spans="1:18" ht="33" customHeight="1">
      <c r="A306" s="131">
        <v>7100325</v>
      </c>
      <c r="B306" s="148" t="s">
        <v>184</v>
      </c>
      <c r="C306" s="404" t="s">
        <v>185</v>
      </c>
      <c r="D306" s="455" t="s">
        <v>188</v>
      </c>
      <c r="E306" s="360">
        <v>15</v>
      </c>
      <c r="F306" s="132">
        <v>4368</v>
      </c>
      <c r="G306" s="132">
        <v>0</v>
      </c>
      <c r="H306" s="134">
        <v>0</v>
      </c>
      <c r="I306" s="132">
        <v>300</v>
      </c>
      <c r="J306" s="132">
        <v>0</v>
      </c>
      <c r="K306" s="132">
        <v>410</v>
      </c>
      <c r="L306" s="132">
        <v>0</v>
      </c>
      <c r="M306" s="132">
        <v>0</v>
      </c>
      <c r="N306" s="132">
        <v>0</v>
      </c>
      <c r="O306" s="132">
        <v>0</v>
      </c>
      <c r="P306" s="132">
        <v>0</v>
      </c>
      <c r="Q306" s="132">
        <f t="shared" si="53"/>
        <v>4258</v>
      </c>
      <c r="R306" s="135"/>
    </row>
    <row r="307" spans="1:18" ht="33" customHeight="1">
      <c r="A307" s="131">
        <v>7100330</v>
      </c>
      <c r="B307" s="148" t="s">
        <v>186</v>
      </c>
      <c r="C307" s="404" t="s">
        <v>187</v>
      </c>
      <c r="D307" s="455" t="s">
        <v>188</v>
      </c>
      <c r="E307" s="360">
        <v>15</v>
      </c>
      <c r="F307" s="132">
        <v>4368</v>
      </c>
      <c r="G307" s="132">
        <v>0</v>
      </c>
      <c r="H307" s="134">
        <v>0</v>
      </c>
      <c r="I307" s="132">
        <v>300</v>
      </c>
      <c r="J307" s="132">
        <v>0</v>
      </c>
      <c r="K307" s="132">
        <v>410</v>
      </c>
      <c r="L307" s="132">
        <v>0</v>
      </c>
      <c r="M307" s="132">
        <v>0</v>
      </c>
      <c r="N307" s="132">
        <v>0</v>
      </c>
      <c r="O307" s="132">
        <v>0</v>
      </c>
      <c r="P307" s="132">
        <v>0</v>
      </c>
      <c r="Q307" s="132">
        <f t="shared" si="53"/>
        <v>4258</v>
      </c>
      <c r="R307" s="135"/>
    </row>
    <row r="308" spans="1:18" ht="33" customHeight="1">
      <c r="A308" s="131">
        <v>7100331</v>
      </c>
      <c r="B308" s="148" t="s">
        <v>189</v>
      </c>
      <c r="C308" s="404" t="s">
        <v>190</v>
      </c>
      <c r="D308" s="455" t="s">
        <v>603</v>
      </c>
      <c r="E308" s="360">
        <v>15</v>
      </c>
      <c r="F308" s="132">
        <v>4914</v>
      </c>
      <c r="G308" s="132">
        <v>0</v>
      </c>
      <c r="H308" s="134">
        <v>0</v>
      </c>
      <c r="I308" s="132">
        <v>300</v>
      </c>
      <c r="J308" s="132">
        <v>0</v>
      </c>
      <c r="K308" s="132">
        <v>508</v>
      </c>
      <c r="L308" s="132">
        <v>0</v>
      </c>
      <c r="M308" s="132">
        <v>0</v>
      </c>
      <c r="N308" s="132">
        <v>0</v>
      </c>
      <c r="O308" s="132">
        <v>0</v>
      </c>
      <c r="P308" s="148">
        <v>0</v>
      </c>
      <c r="Q308" s="132">
        <f t="shared" si="53"/>
        <v>4706</v>
      </c>
      <c r="R308" s="135"/>
    </row>
    <row r="309" spans="1:18" ht="33" customHeight="1">
      <c r="A309" s="131">
        <v>7100333</v>
      </c>
      <c r="B309" s="148" t="s">
        <v>191</v>
      </c>
      <c r="C309" s="404" t="s">
        <v>192</v>
      </c>
      <c r="D309" s="455" t="s">
        <v>167</v>
      </c>
      <c r="E309" s="360">
        <v>15</v>
      </c>
      <c r="F309" s="132">
        <v>3194</v>
      </c>
      <c r="G309" s="132">
        <v>0</v>
      </c>
      <c r="H309" s="134">
        <v>0</v>
      </c>
      <c r="I309" s="132">
        <v>300</v>
      </c>
      <c r="J309" s="132">
        <v>0</v>
      </c>
      <c r="K309" s="132">
        <v>118</v>
      </c>
      <c r="L309" s="132">
        <v>0</v>
      </c>
      <c r="M309" s="132">
        <v>0</v>
      </c>
      <c r="N309" s="132">
        <v>0</v>
      </c>
      <c r="O309" s="132">
        <v>0</v>
      </c>
      <c r="P309" s="132">
        <v>0</v>
      </c>
      <c r="Q309" s="132">
        <f t="shared" si="53"/>
        <v>3376</v>
      </c>
      <c r="R309" s="135"/>
    </row>
    <row r="310" spans="1:18" s="191" customFormat="1" ht="20.25" customHeight="1">
      <c r="A310" s="231"/>
      <c r="B310" s="232" t="s">
        <v>32</v>
      </c>
      <c r="C310" s="439"/>
      <c r="D310" s="233"/>
      <c r="E310" s="371"/>
      <c r="F310" s="233">
        <f>SUM(F296:F309)</f>
        <v>47719</v>
      </c>
      <c r="G310" s="233">
        <f aca="true" t="shared" si="54" ref="G310:Q310">SUM(G296:G309)</f>
        <v>0</v>
      </c>
      <c r="H310" s="233">
        <f t="shared" si="54"/>
        <v>0</v>
      </c>
      <c r="I310" s="233">
        <f t="shared" si="54"/>
        <v>3300</v>
      </c>
      <c r="J310" s="233">
        <f t="shared" si="54"/>
        <v>0</v>
      </c>
      <c r="K310" s="233">
        <f t="shared" si="54"/>
        <v>2451</v>
      </c>
      <c r="L310" s="233">
        <f t="shared" si="54"/>
        <v>0</v>
      </c>
      <c r="M310" s="233">
        <f t="shared" si="54"/>
        <v>0</v>
      </c>
      <c r="N310" s="233">
        <f t="shared" si="54"/>
        <v>0</v>
      </c>
      <c r="O310" s="233">
        <f t="shared" si="54"/>
        <v>0</v>
      </c>
      <c r="P310" s="233">
        <f t="shared" si="54"/>
        <v>0</v>
      </c>
      <c r="Q310" s="233">
        <f t="shared" si="54"/>
        <v>48568</v>
      </c>
      <c r="R310" s="256"/>
    </row>
    <row r="311" spans="1:18" s="191" customFormat="1" ht="36" customHeight="1">
      <c r="A311" s="459"/>
      <c r="B311" s="460"/>
      <c r="C311" s="460"/>
      <c r="D311" s="460" t="s">
        <v>551</v>
      </c>
      <c r="E311" s="461"/>
      <c r="F311" s="460"/>
      <c r="G311" s="460"/>
      <c r="H311" s="460"/>
      <c r="I311" s="460"/>
      <c r="J311" s="976" t="s">
        <v>552</v>
      </c>
      <c r="K311" s="976"/>
      <c r="L311" s="460"/>
      <c r="M311" s="460"/>
      <c r="N311" s="460"/>
      <c r="O311" s="460"/>
      <c r="P311" s="465"/>
      <c r="Q311" s="460" t="s">
        <v>552</v>
      </c>
      <c r="R311" s="462"/>
    </row>
    <row r="312" spans="1:18" ht="15.75" customHeight="1">
      <c r="A312" s="459" t="s">
        <v>560</v>
      </c>
      <c r="B312" s="460"/>
      <c r="C312" s="460" t="s">
        <v>848</v>
      </c>
      <c r="D312" s="460"/>
      <c r="E312" s="461"/>
      <c r="F312" s="460"/>
      <c r="G312" s="460"/>
      <c r="H312" s="460"/>
      <c r="I312" s="460"/>
      <c r="J312" s="460"/>
      <c r="K312" s="465" t="s">
        <v>645</v>
      </c>
      <c r="L312" s="500"/>
      <c r="M312" s="459"/>
      <c r="N312" s="460"/>
      <c r="P312" s="460" t="s">
        <v>646</v>
      </c>
      <c r="Q312" s="460"/>
      <c r="R312" s="463"/>
    </row>
    <row r="313" spans="1:18" ht="15" customHeight="1">
      <c r="A313" s="459"/>
      <c r="B313" s="460"/>
      <c r="C313" s="460" t="s">
        <v>850</v>
      </c>
      <c r="D313" s="460"/>
      <c r="E313" s="461"/>
      <c r="F313" s="460"/>
      <c r="G313" s="460"/>
      <c r="H313" s="460"/>
      <c r="I313" s="460"/>
      <c r="J313" s="480"/>
      <c r="K313" s="464" t="s">
        <v>549</v>
      </c>
      <c r="L313" s="464"/>
      <c r="M313" s="460"/>
      <c r="N313" s="460"/>
      <c r="P313" s="460" t="s">
        <v>550</v>
      </c>
      <c r="Q313" s="460"/>
      <c r="R313" s="462"/>
    </row>
    <row r="314" spans="1:18" ht="5.25" customHeight="1">
      <c r="A314" s="87"/>
      <c r="B314" s="146"/>
      <c r="C314" s="440"/>
      <c r="D314" s="146"/>
      <c r="E314" s="36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90"/>
    </row>
    <row r="315" spans="1:18" ht="26.25" customHeight="1">
      <c r="A315" s="187" t="s">
        <v>0</v>
      </c>
      <c r="B315" s="20"/>
      <c r="C315" s="172" t="s">
        <v>888</v>
      </c>
      <c r="D315" s="172"/>
      <c r="E315" s="33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7"/>
    </row>
    <row r="316" spans="1:18" ht="17.25" customHeight="1">
      <c r="A316" s="6"/>
      <c r="B316" s="97" t="s">
        <v>163</v>
      </c>
      <c r="C316" s="421"/>
      <c r="D316" s="7"/>
      <c r="E316" s="324"/>
      <c r="F316" s="7"/>
      <c r="G316" s="7"/>
      <c r="H316" s="7"/>
      <c r="I316" s="7"/>
      <c r="J316" s="8"/>
      <c r="K316" s="7"/>
      <c r="L316" s="7"/>
      <c r="M316" s="8"/>
      <c r="N316" s="9"/>
      <c r="O316" s="7"/>
      <c r="P316" s="7"/>
      <c r="Q316" s="7"/>
      <c r="R316" s="410" t="s">
        <v>1330</v>
      </c>
    </row>
    <row r="317" spans="1:18" s="113" customFormat="1" ht="20.25" customHeight="1">
      <c r="A317" s="210"/>
      <c r="B317" s="245"/>
      <c r="C317" s="441"/>
      <c r="D317" s="246" t="s">
        <v>1472</v>
      </c>
      <c r="E317" s="367"/>
      <c r="F317" s="7"/>
      <c r="G317" s="7"/>
      <c r="H317" s="7"/>
      <c r="I317" s="7"/>
      <c r="J317" s="7"/>
      <c r="K317" s="7"/>
      <c r="L317" s="7"/>
      <c r="M317" s="7"/>
      <c r="N317" s="9"/>
      <c r="O317" s="7"/>
      <c r="P317" s="7"/>
      <c r="Q317" s="7"/>
      <c r="R317" s="147"/>
    </row>
    <row r="318" spans="1:18" ht="24" customHeight="1">
      <c r="A318" s="249" t="s">
        <v>512</v>
      </c>
      <c r="B318" s="300" t="s">
        <v>513</v>
      </c>
      <c r="C318" s="442" t="s">
        <v>1</v>
      </c>
      <c r="D318" s="250" t="s">
        <v>511</v>
      </c>
      <c r="E318" s="386" t="s">
        <v>522</v>
      </c>
      <c r="F318" s="252" t="s">
        <v>507</v>
      </c>
      <c r="G318" s="252" t="s">
        <v>508</v>
      </c>
      <c r="H318" s="252" t="s">
        <v>34</v>
      </c>
      <c r="I318" s="252" t="s">
        <v>35</v>
      </c>
      <c r="J318" s="251" t="s">
        <v>509</v>
      </c>
      <c r="K318" s="253" t="s">
        <v>18</v>
      </c>
      <c r="L318" s="252" t="s">
        <v>19</v>
      </c>
      <c r="M318" s="251" t="s">
        <v>1272</v>
      </c>
      <c r="N318" s="251" t="s">
        <v>589</v>
      </c>
      <c r="O318" s="141" t="s">
        <v>510</v>
      </c>
      <c r="P318" s="252" t="s">
        <v>31</v>
      </c>
      <c r="Q318" s="252" t="s">
        <v>514</v>
      </c>
      <c r="R318" s="254" t="s">
        <v>20</v>
      </c>
    </row>
    <row r="319" spans="1:18" ht="15" customHeight="1">
      <c r="A319" s="183" t="s">
        <v>165</v>
      </c>
      <c r="B319" s="136"/>
      <c r="C319" s="407"/>
      <c r="D319" s="137"/>
      <c r="E319" s="361"/>
      <c r="F319" s="136"/>
      <c r="G319" s="136"/>
      <c r="H319" s="136"/>
      <c r="I319" s="136"/>
      <c r="J319" s="136"/>
      <c r="K319" s="136"/>
      <c r="L319" s="136"/>
      <c r="M319" s="136"/>
      <c r="N319" s="138"/>
      <c r="O319" s="260"/>
      <c r="P319" s="136"/>
      <c r="Q319" s="136"/>
      <c r="R319" s="139"/>
    </row>
    <row r="320" spans="1:18" ht="33" customHeight="1">
      <c r="A320" s="499">
        <v>7100334</v>
      </c>
      <c r="B320" s="148" t="s">
        <v>883</v>
      </c>
      <c r="C320" s="404" t="s">
        <v>776</v>
      </c>
      <c r="D320" s="455" t="s">
        <v>167</v>
      </c>
      <c r="E320" s="360">
        <v>15</v>
      </c>
      <c r="F320" s="132">
        <v>3194</v>
      </c>
      <c r="G320" s="132">
        <v>0</v>
      </c>
      <c r="H320" s="391">
        <v>0</v>
      </c>
      <c r="I320" s="132">
        <v>300</v>
      </c>
      <c r="J320" s="132">
        <v>0</v>
      </c>
      <c r="K320" s="132">
        <v>118</v>
      </c>
      <c r="L320" s="132">
        <v>0</v>
      </c>
      <c r="M320" s="132">
        <v>0</v>
      </c>
      <c r="N320" s="132">
        <v>0</v>
      </c>
      <c r="O320" s="132">
        <v>0</v>
      </c>
      <c r="P320" s="132">
        <v>0</v>
      </c>
      <c r="Q320" s="132">
        <f aca="true" t="shared" si="55" ref="Q320:Q331">F320+G320+H320+I320+J320-M320-O320-K320-N320+L320-P320</f>
        <v>3376</v>
      </c>
      <c r="R320" s="135"/>
    </row>
    <row r="321" spans="1:18" ht="33" customHeight="1">
      <c r="A321" s="499">
        <v>7100348</v>
      </c>
      <c r="B321" s="148" t="s">
        <v>777</v>
      </c>
      <c r="C321" s="404" t="s">
        <v>778</v>
      </c>
      <c r="D321" s="455" t="s">
        <v>167</v>
      </c>
      <c r="E321" s="360">
        <v>15</v>
      </c>
      <c r="F321" s="132">
        <v>3194</v>
      </c>
      <c r="G321" s="132">
        <v>0</v>
      </c>
      <c r="H321" s="391">
        <v>0</v>
      </c>
      <c r="I321" s="132">
        <v>300</v>
      </c>
      <c r="J321" s="132">
        <v>0</v>
      </c>
      <c r="K321" s="132">
        <v>118</v>
      </c>
      <c r="L321" s="132">
        <v>0</v>
      </c>
      <c r="M321" s="132">
        <v>0</v>
      </c>
      <c r="N321" s="132">
        <v>0</v>
      </c>
      <c r="O321" s="132">
        <v>0</v>
      </c>
      <c r="P321" s="132">
        <v>0</v>
      </c>
      <c r="Q321" s="132">
        <f t="shared" si="55"/>
        <v>3376</v>
      </c>
      <c r="R321" s="135"/>
    </row>
    <row r="322" spans="1:18" ht="33" customHeight="1">
      <c r="A322" s="499">
        <v>7100350</v>
      </c>
      <c r="B322" s="148" t="s">
        <v>779</v>
      </c>
      <c r="C322" s="404" t="s">
        <v>780</v>
      </c>
      <c r="D322" s="455" t="s">
        <v>775</v>
      </c>
      <c r="E322" s="360">
        <v>15</v>
      </c>
      <c r="F322" s="132">
        <v>6306</v>
      </c>
      <c r="G322" s="132">
        <v>0</v>
      </c>
      <c r="H322" s="391">
        <v>0</v>
      </c>
      <c r="I322" s="132">
        <v>300</v>
      </c>
      <c r="J322" s="132">
        <v>0</v>
      </c>
      <c r="K322" s="132">
        <v>800</v>
      </c>
      <c r="L322" s="132">
        <v>0</v>
      </c>
      <c r="M322" s="132">
        <v>0</v>
      </c>
      <c r="N322" s="132">
        <v>0</v>
      </c>
      <c r="O322" s="132">
        <v>0</v>
      </c>
      <c r="P322" s="132">
        <v>0</v>
      </c>
      <c r="Q322" s="132">
        <f t="shared" si="55"/>
        <v>5806</v>
      </c>
      <c r="R322" s="135"/>
    </row>
    <row r="323" spans="1:18" ht="33" customHeight="1">
      <c r="A323" s="499">
        <v>7100351</v>
      </c>
      <c r="B323" s="148" t="s">
        <v>1186</v>
      </c>
      <c r="C323" s="404" t="s">
        <v>1187</v>
      </c>
      <c r="D323" s="455" t="s">
        <v>188</v>
      </c>
      <c r="E323" s="360">
        <v>15</v>
      </c>
      <c r="F323" s="132">
        <v>4368</v>
      </c>
      <c r="G323" s="132">
        <v>0</v>
      </c>
      <c r="H323" s="391">
        <v>0</v>
      </c>
      <c r="I323" s="132">
        <v>300</v>
      </c>
      <c r="J323" s="391">
        <v>0</v>
      </c>
      <c r="K323" s="132">
        <v>410</v>
      </c>
      <c r="L323" s="132">
        <v>0</v>
      </c>
      <c r="M323" s="132">
        <v>0</v>
      </c>
      <c r="N323" s="132"/>
      <c r="O323" s="132"/>
      <c r="P323" s="132">
        <v>0</v>
      </c>
      <c r="Q323" s="132">
        <f t="shared" si="55"/>
        <v>4258</v>
      </c>
      <c r="R323" s="135"/>
    </row>
    <row r="324" spans="1:18" ht="33" customHeight="1">
      <c r="A324" s="131">
        <v>7100354</v>
      </c>
      <c r="B324" s="148" t="s">
        <v>194</v>
      </c>
      <c r="C324" s="404" t="s">
        <v>195</v>
      </c>
      <c r="D324" s="455" t="s">
        <v>167</v>
      </c>
      <c r="E324" s="360">
        <v>11</v>
      </c>
      <c r="F324" s="132">
        <v>2342</v>
      </c>
      <c r="G324" s="132">
        <v>0</v>
      </c>
      <c r="H324" s="134">
        <v>0</v>
      </c>
      <c r="I324" s="132">
        <v>300</v>
      </c>
      <c r="J324" s="132">
        <v>0</v>
      </c>
      <c r="K324" s="132">
        <v>0</v>
      </c>
      <c r="L324" s="132">
        <v>10</v>
      </c>
      <c r="M324" s="132">
        <v>0</v>
      </c>
      <c r="N324" s="132">
        <v>0</v>
      </c>
      <c r="O324" s="132">
        <v>0</v>
      </c>
      <c r="P324" s="132">
        <v>0</v>
      </c>
      <c r="Q324" s="132">
        <f t="shared" si="55"/>
        <v>2652</v>
      </c>
      <c r="R324" s="135"/>
    </row>
    <row r="325" spans="1:18" ht="33" customHeight="1">
      <c r="A325" s="499">
        <v>7100355</v>
      </c>
      <c r="B325" s="148" t="s">
        <v>781</v>
      </c>
      <c r="C325" s="404" t="s">
        <v>782</v>
      </c>
      <c r="D325" s="455" t="s">
        <v>167</v>
      </c>
      <c r="E325" s="360">
        <v>15</v>
      </c>
      <c r="F325" s="132">
        <v>3194</v>
      </c>
      <c r="G325" s="132">
        <v>0</v>
      </c>
      <c r="H325" s="391">
        <v>0</v>
      </c>
      <c r="I325" s="132">
        <v>300</v>
      </c>
      <c r="J325" s="132">
        <v>0</v>
      </c>
      <c r="K325" s="132">
        <v>118</v>
      </c>
      <c r="L325" s="132">
        <v>0</v>
      </c>
      <c r="M325" s="132">
        <v>0</v>
      </c>
      <c r="N325" s="132">
        <v>0</v>
      </c>
      <c r="O325" s="132">
        <v>0</v>
      </c>
      <c r="P325" s="132">
        <v>0</v>
      </c>
      <c r="Q325" s="132">
        <f t="shared" si="55"/>
        <v>3376</v>
      </c>
      <c r="R325" s="135"/>
    </row>
    <row r="326" spans="1:18" ht="33" customHeight="1">
      <c r="A326" s="131">
        <v>7100360</v>
      </c>
      <c r="B326" s="148" t="s">
        <v>608</v>
      </c>
      <c r="C326" s="404" t="s">
        <v>609</v>
      </c>
      <c r="D326" s="455" t="s">
        <v>167</v>
      </c>
      <c r="E326" s="360">
        <v>12</v>
      </c>
      <c r="F326" s="132">
        <v>2555</v>
      </c>
      <c r="G326" s="132">
        <v>0</v>
      </c>
      <c r="H326" s="134">
        <v>0</v>
      </c>
      <c r="I326" s="132">
        <v>300</v>
      </c>
      <c r="J326" s="132">
        <v>0</v>
      </c>
      <c r="K326" s="132">
        <v>14</v>
      </c>
      <c r="L326" s="132">
        <v>0</v>
      </c>
      <c r="M326" s="132">
        <v>0</v>
      </c>
      <c r="N326" s="132">
        <v>0</v>
      </c>
      <c r="O326" s="132">
        <v>0</v>
      </c>
      <c r="P326" s="132">
        <v>0</v>
      </c>
      <c r="Q326" s="132">
        <f t="shared" si="55"/>
        <v>2841</v>
      </c>
      <c r="R326" s="135"/>
    </row>
    <row r="327" spans="1:18" ht="33" customHeight="1">
      <c r="A327" s="131">
        <v>7100362</v>
      </c>
      <c r="B327" s="148" t="s">
        <v>556</v>
      </c>
      <c r="C327" s="404" t="s">
        <v>557</v>
      </c>
      <c r="D327" s="455" t="s">
        <v>167</v>
      </c>
      <c r="E327" s="360">
        <v>15</v>
      </c>
      <c r="F327" s="132">
        <v>3194</v>
      </c>
      <c r="G327" s="132">
        <v>0</v>
      </c>
      <c r="H327" s="134">
        <v>0</v>
      </c>
      <c r="I327" s="132">
        <v>300</v>
      </c>
      <c r="J327" s="132">
        <v>0</v>
      </c>
      <c r="K327" s="132">
        <v>118</v>
      </c>
      <c r="L327" s="132">
        <v>0</v>
      </c>
      <c r="M327" s="132">
        <v>0</v>
      </c>
      <c r="N327" s="132">
        <v>0</v>
      </c>
      <c r="O327" s="132">
        <v>0</v>
      </c>
      <c r="P327" s="132">
        <v>0</v>
      </c>
      <c r="Q327" s="132">
        <f t="shared" si="55"/>
        <v>3376</v>
      </c>
      <c r="R327" s="135"/>
    </row>
    <row r="328" spans="1:18" ht="33" customHeight="1">
      <c r="A328" s="131">
        <v>7100364</v>
      </c>
      <c r="B328" s="148" t="s">
        <v>561</v>
      </c>
      <c r="C328" s="405" t="s">
        <v>575</v>
      </c>
      <c r="D328" s="496" t="s">
        <v>167</v>
      </c>
      <c r="E328" s="360">
        <v>15</v>
      </c>
      <c r="F328" s="132">
        <v>3194</v>
      </c>
      <c r="G328" s="132">
        <v>0</v>
      </c>
      <c r="H328" s="134">
        <v>0</v>
      </c>
      <c r="I328" s="132">
        <v>300</v>
      </c>
      <c r="J328" s="132">
        <v>0</v>
      </c>
      <c r="K328" s="132">
        <v>118</v>
      </c>
      <c r="L328" s="132">
        <v>0</v>
      </c>
      <c r="M328" s="132">
        <v>300</v>
      </c>
      <c r="N328" s="132">
        <v>0</v>
      </c>
      <c r="O328" s="132">
        <v>0</v>
      </c>
      <c r="P328" s="132">
        <v>0</v>
      </c>
      <c r="Q328" s="132">
        <f t="shared" si="55"/>
        <v>3076</v>
      </c>
      <c r="R328" s="135"/>
    </row>
    <row r="329" spans="1:18" ht="33" customHeight="1">
      <c r="A329" s="131">
        <v>7100365</v>
      </c>
      <c r="B329" s="148" t="s">
        <v>562</v>
      </c>
      <c r="C329" s="405" t="s">
        <v>563</v>
      </c>
      <c r="D329" s="496" t="s">
        <v>188</v>
      </c>
      <c r="E329" s="360">
        <v>15</v>
      </c>
      <c r="F329" s="132">
        <v>4368</v>
      </c>
      <c r="G329" s="132">
        <v>0</v>
      </c>
      <c r="H329" s="134">
        <v>0</v>
      </c>
      <c r="I329" s="132">
        <v>300</v>
      </c>
      <c r="J329" s="132">
        <v>0</v>
      </c>
      <c r="K329" s="142">
        <v>410</v>
      </c>
      <c r="L329" s="132">
        <v>0</v>
      </c>
      <c r="M329" s="132">
        <v>250</v>
      </c>
      <c r="N329" s="132">
        <v>0</v>
      </c>
      <c r="O329" s="132">
        <v>0</v>
      </c>
      <c r="P329" s="132">
        <v>0</v>
      </c>
      <c r="Q329" s="132">
        <f t="shared" si="55"/>
        <v>4008</v>
      </c>
      <c r="R329" s="135"/>
    </row>
    <row r="330" spans="1:18" ht="33" customHeight="1">
      <c r="A330" s="499">
        <v>7100373</v>
      </c>
      <c r="B330" s="148" t="s">
        <v>1369</v>
      </c>
      <c r="C330" s="405" t="s">
        <v>1370</v>
      </c>
      <c r="D330" s="455" t="s">
        <v>167</v>
      </c>
      <c r="E330" s="360">
        <v>15</v>
      </c>
      <c r="F330" s="132">
        <v>3194</v>
      </c>
      <c r="G330" s="132">
        <v>0</v>
      </c>
      <c r="H330" s="391">
        <v>0</v>
      </c>
      <c r="I330" s="132">
        <v>300</v>
      </c>
      <c r="J330" s="132">
        <v>0</v>
      </c>
      <c r="K330" s="142">
        <v>118</v>
      </c>
      <c r="L330" s="132">
        <v>0</v>
      </c>
      <c r="M330" s="132">
        <v>0</v>
      </c>
      <c r="N330" s="132">
        <v>0</v>
      </c>
      <c r="O330" s="132">
        <v>0</v>
      </c>
      <c r="P330" s="132">
        <v>0</v>
      </c>
      <c r="Q330" s="132">
        <f t="shared" si="55"/>
        <v>3376</v>
      </c>
      <c r="R330" s="135"/>
    </row>
    <row r="331" spans="1:18" ht="33" customHeight="1">
      <c r="A331" s="499">
        <v>7100379</v>
      </c>
      <c r="B331" s="148" t="s">
        <v>783</v>
      </c>
      <c r="C331" s="404" t="s">
        <v>784</v>
      </c>
      <c r="D331" s="455" t="s">
        <v>167</v>
      </c>
      <c r="E331" s="360">
        <v>15</v>
      </c>
      <c r="F331" s="132">
        <v>3194</v>
      </c>
      <c r="G331" s="132">
        <v>0</v>
      </c>
      <c r="H331" s="391">
        <v>0</v>
      </c>
      <c r="I331" s="132">
        <v>300</v>
      </c>
      <c r="J331" s="132">
        <v>0</v>
      </c>
      <c r="K331" s="142">
        <v>118</v>
      </c>
      <c r="L331" s="132">
        <v>0</v>
      </c>
      <c r="M331" s="391">
        <v>0</v>
      </c>
      <c r="N331" s="132">
        <v>0</v>
      </c>
      <c r="O331" s="132">
        <v>0</v>
      </c>
      <c r="P331" s="132">
        <v>0</v>
      </c>
      <c r="Q331" s="132">
        <f t="shared" si="55"/>
        <v>3376</v>
      </c>
      <c r="R331" s="135"/>
    </row>
    <row r="332" spans="1:18" s="23" customFormat="1" ht="24" customHeight="1">
      <c r="A332" s="231"/>
      <c r="B332" s="232" t="s">
        <v>32</v>
      </c>
      <c r="C332" s="439"/>
      <c r="D332" s="234"/>
      <c r="E332" s="363"/>
      <c r="F332" s="255">
        <f aca="true" t="shared" si="56" ref="F332:Q332">SUM(F320:F331)</f>
        <v>42297</v>
      </c>
      <c r="G332" s="255">
        <f t="shared" si="56"/>
        <v>0</v>
      </c>
      <c r="H332" s="255">
        <f t="shared" si="56"/>
        <v>0</v>
      </c>
      <c r="I332" s="255">
        <f t="shared" si="56"/>
        <v>3600</v>
      </c>
      <c r="J332" s="255">
        <f t="shared" si="56"/>
        <v>0</v>
      </c>
      <c r="K332" s="255">
        <f t="shared" si="56"/>
        <v>2460</v>
      </c>
      <c r="L332" s="255">
        <f t="shared" si="56"/>
        <v>10</v>
      </c>
      <c r="M332" s="255">
        <f t="shared" si="56"/>
        <v>550</v>
      </c>
      <c r="N332" s="255">
        <f t="shared" si="56"/>
        <v>0</v>
      </c>
      <c r="O332" s="255">
        <f t="shared" si="56"/>
        <v>0</v>
      </c>
      <c r="P332" s="255">
        <f t="shared" si="56"/>
        <v>0</v>
      </c>
      <c r="Q332" s="255">
        <f t="shared" si="56"/>
        <v>42897</v>
      </c>
      <c r="R332" s="750"/>
    </row>
    <row r="333" spans="1:18" s="191" customFormat="1" ht="42.75" customHeight="1">
      <c r="A333" s="459"/>
      <c r="B333" s="460"/>
      <c r="C333" s="460"/>
      <c r="D333" s="460" t="s">
        <v>551</v>
      </c>
      <c r="E333" s="461"/>
      <c r="F333" s="460"/>
      <c r="G333" s="460"/>
      <c r="H333" s="460"/>
      <c r="I333" s="460"/>
      <c r="K333" s="465" t="s">
        <v>552</v>
      </c>
      <c r="L333" s="460"/>
      <c r="M333" s="460"/>
      <c r="N333" s="460"/>
      <c r="O333" s="460"/>
      <c r="P333" s="460"/>
      <c r="Q333" s="460" t="s">
        <v>552</v>
      </c>
      <c r="R333" s="462"/>
    </row>
    <row r="334" spans="1:18" ht="13.5" customHeight="1">
      <c r="A334" s="459" t="s">
        <v>560</v>
      </c>
      <c r="B334" s="460"/>
      <c r="C334" s="460" t="s">
        <v>848</v>
      </c>
      <c r="D334" s="460"/>
      <c r="E334" s="461"/>
      <c r="F334" s="460"/>
      <c r="G334" s="460"/>
      <c r="H334" s="460"/>
      <c r="I334" s="460"/>
      <c r="J334" s="2"/>
      <c r="K334" s="465" t="s">
        <v>645</v>
      </c>
      <c r="L334" s="460"/>
      <c r="M334" s="459"/>
      <c r="N334" s="460"/>
      <c r="O334" s="2"/>
      <c r="P334" s="460" t="s">
        <v>646</v>
      </c>
      <c r="Q334" s="460"/>
      <c r="R334" s="463"/>
    </row>
    <row r="335" spans="1:18" ht="13.5" customHeight="1">
      <c r="A335" s="459"/>
      <c r="B335" s="460"/>
      <c r="C335" s="460" t="s">
        <v>850</v>
      </c>
      <c r="D335" s="460"/>
      <c r="E335" s="461"/>
      <c r="F335" s="460"/>
      <c r="G335" s="460"/>
      <c r="H335" s="460"/>
      <c r="I335" s="460"/>
      <c r="J335" s="2"/>
      <c r="K335" s="464" t="s">
        <v>549</v>
      </c>
      <c r="L335" s="460"/>
      <c r="M335" s="460"/>
      <c r="N335" s="460"/>
      <c r="O335" s="2"/>
      <c r="P335" s="460" t="s">
        <v>550</v>
      </c>
      <c r="Q335" s="460"/>
      <c r="R335" s="462"/>
    </row>
    <row r="336" spans="1:18" ht="4.5" customHeight="1">
      <c r="A336" s="87"/>
      <c r="B336" s="146"/>
      <c r="C336" s="440"/>
      <c r="D336" s="146"/>
      <c r="E336" s="36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90"/>
    </row>
    <row r="337" spans="1:18" ht="26.25" customHeight="1">
      <c r="A337" s="187" t="s">
        <v>0</v>
      </c>
      <c r="B337" s="20"/>
      <c r="C337" s="172" t="s">
        <v>888</v>
      </c>
      <c r="D337" s="172"/>
      <c r="E337" s="33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7"/>
    </row>
    <row r="338" spans="1:18" ht="20.25">
      <c r="A338" s="6"/>
      <c r="B338" s="97" t="s">
        <v>163</v>
      </c>
      <c r="C338" s="421"/>
      <c r="D338" s="7"/>
      <c r="E338" s="324"/>
      <c r="F338" s="7"/>
      <c r="G338" s="7"/>
      <c r="H338" s="7"/>
      <c r="I338" s="7"/>
      <c r="J338" s="8"/>
      <c r="K338" s="7"/>
      <c r="L338" s="7"/>
      <c r="M338" s="8"/>
      <c r="N338" s="9"/>
      <c r="O338" s="7"/>
      <c r="P338" s="7"/>
      <c r="Q338" s="7"/>
      <c r="R338" s="410" t="s">
        <v>1331</v>
      </c>
    </row>
    <row r="339" spans="1:18" s="113" customFormat="1" ht="18.75" customHeight="1">
      <c r="A339" s="10"/>
      <c r="B339" s="11"/>
      <c r="C339" s="422"/>
      <c r="D339" s="96" t="s">
        <v>1472</v>
      </c>
      <c r="E339" s="325"/>
      <c r="F339" s="12"/>
      <c r="G339" s="12"/>
      <c r="H339" s="12"/>
      <c r="I339" s="12"/>
      <c r="J339" s="12"/>
      <c r="K339" s="12"/>
      <c r="L339" s="12"/>
      <c r="M339" s="12"/>
      <c r="N339" s="13"/>
      <c r="O339" s="12"/>
      <c r="P339" s="12"/>
      <c r="Q339" s="12"/>
      <c r="R339" s="28"/>
    </row>
    <row r="340" spans="1:18" ht="24" customHeight="1">
      <c r="A340" s="215" t="s">
        <v>512</v>
      </c>
      <c r="B340" s="216" t="s">
        <v>513</v>
      </c>
      <c r="C340" s="433" t="s">
        <v>1</v>
      </c>
      <c r="D340" s="236" t="s">
        <v>511</v>
      </c>
      <c r="E340" s="365" t="s">
        <v>522</v>
      </c>
      <c r="F340" s="238" t="s">
        <v>507</v>
      </c>
      <c r="G340" s="238" t="s">
        <v>508</v>
      </c>
      <c r="H340" s="238" t="s">
        <v>34</v>
      </c>
      <c r="I340" s="238" t="s">
        <v>35</v>
      </c>
      <c r="J340" s="237" t="s">
        <v>509</v>
      </c>
      <c r="K340" s="239" t="s">
        <v>18</v>
      </c>
      <c r="L340" s="238" t="s">
        <v>19</v>
      </c>
      <c r="M340" s="237" t="s">
        <v>612</v>
      </c>
      <c r="N340" s="237" t="s">
        <v>589</v>
      </c>
      <c r="O340" s="141" t="s">
        <v>510</v>
      </c>
      <c r="P340" s="238" t="s">
        <v>31</v>
      </c>
      <c r="Q340" s="238" t="s">
        <v>514</v>
      </c>
      <c r="R340" s="240" t="s">
        <v>20</v>
      </c>
    </row>
    <row r="341" spans="1:18" ht="18" customHeight="1">
      <c r="A341" s="182" t="s">
        <v>165</v>
      </c>
      <c r="B341" s="260"/>
      <c r="C341" s="444"/>
      <c r="D341" s="261"/>
      <c r="E341" s="368"/>
      <c r="F341" s="260"/>
      <c r="G341" s="260"/>
      <c r="H341" s="260"/>
      <c r="I341" s="260"/>
      <c r="J341" s="260"/>
      <c r="K341" s="260"/>
      <c r="L341" s="260"/>
      <c r="M341" s="260"/>
      <c r="N341" s="262"/>
      <c r="O341" s="260"/>
      <c r="P341" s="260"/>
      <c r="Q341" s="260"/>
      <c r="R341" s="130"/>
    </row>
    <row r="342" spans="1:18" ht="33" customHeight="1" hidden="1">
      <c r="A342" s="131">
        <v>7100389</v>
      </c>
      <c r="B342" s="148" t="s">
        <v>570</v>
      </c>
      <c r="C342" s="404" t="s">
        <v>571</v>
      </c>
      <c r="D342" s="455" t="s">
        <v>167</v>
      </c>
      <c r="E342" s="360">
        <v>0</v>
      </c>
      <c r="F342" s="132">
        <v>0</v>
      </c>
      <c r="G342" s="132">
        <v>0</v>
      </c>
      <c r="H342" s="134">
        <v>0</v>
      </c>
      <c r="I342" s="132">
        <v>0</v>
      </c>
      <c r="J342" s="132">
        <v>0</v>
      </c>
      <c r="K342" s="142">
        <v>0</v>
      </c>
      <c r="L342" s="132">
        <v>0</v>
      </c>
      <c r="M342" s="132">
        <v>0</v>
      </c>
      <c r="N342" s="132">
        <v>0</v>
      </c>
      <c r="O342" s="132">
        <v>0</v>
      </c>
      <c r="P342" s="132">
        <v>0</v>
      </c>
      <c r="Q342" s="132">
        <f aca="true" t="shared" si="57" ref="Q342:Q354">F342+G342+H342+I342+J342-M342-O342-K342-N342+L342-P342</f>
        <v>0</v>
      </c>
      <c r="R342" s="135"/>
    </row>
    <row r="343" spans="1:18" ht="33" customHeight="1">
      <c r="A343" s="131">
        <v>7100390</v>
      </c>
      <c r="B343" s="148" t="s">
        <v>196</v>
      </c>
      <c r="C343" s="404" t="s">
        <v>197</v>
      </c>
      <c r="D343" s="455" t="s">
        <v>188</v>
      </c>
      <c r="E343" s="360">
        <v>15</v>
      </c>
      <c r="F343" s="132">
        <v>4368</v>
      </c>
      <c r="G343" s="132">
        <v>0</v>
      </c>
      <c r="H343" s="134">
        <v>0</v>
      </c>
      <c r="I343" s="132">
        <v>300</v>
      </c>
      <c r="J343" s="132">
        <v>0</v>
      </c>
      <c r="K343" s="132">
        <v>410</v>
      </c>
      <c r="L343" s="132">
        <v>0</v>
      </c>
      <c r="M343" s="132">
        <v>0</v>
      </c>
      <c r="N343" s="132">
        <v>0</v>
      </c>
      <c r="O343" s="132">
        <v>0</v>
      </c>
      <c r="P343" s="132">
        <v>0</v>
      </c>
      <c r="Q343" s="132">
        <f t="shared" si="57"/>
        <v>4258</v>
      </c>
      <c r="R343" s="135"/>
    </row>
    <row r="344" spans="1:18" ht="33" customHeight="1">
      <c r="A344" s="131">
        <v>7100392</v>
      </c>
      <c r="B344" s="148" t="s">
        <v>583</v>
      </c>
      <c r="C344" s="404" t="s">
        <v>584</v>
      </c>
      <c r="D344" s="455" t="s">
        <v>167</v>
      </c>
      <c r="E344" s="360">
        <v>15</v>
      </c>
      <c r="F344" s="132">
        <v>3194</v>
      </c>
      <c r="G344" s="132">
        <v>0</v>
      </c>
      <c r="H344" s="134">
        <v>0</v>
      </c>
      <c r="I344" s="132">
        <v>300</v>
      </c>
      <c r="J344" s="132">
        <v>0</v>
      </c>
      <c r="K344" s="132">
        <v>118</v>
      </c>
      <c r="L344" s="132">
        <v>0</v>
      </c>
      <c r="M344" s="132">
        <v>0</v>
      </c>
      <c r="N344" s="132">
        <v>0</v>
      </c>
      <c r="O344" s="132">
        <v>0</v>
      </c>
      <c r="P344" s="132">
        <v>0</v>
      </c>
      <c r="Q344" s="132">
        <f t="shared" si="57"/>
        <v>3376</v>
      </c>
      <c r="R344" s="135"/>
    </row>
    <row r="345" spans="1:18" ht="33" customHeight="1">
      <c r="A345" s="131">
        <v>7100399</v>
      </c>
      <c r="B345" s="491" t="s">
        <v>198</v>
      </c>
      <c r="C345" s="404" t="s">
        <v>199</v>
      </c>
      <c r="D345" s="455" t="s">
        <v>188</v>
      </c>
      <c r="E345" s="360">
        <v>15</v>
      </c>
      <c r="F345" s="132">
        <v>4368</v>
      </c>
      <c r="G345" s="132">
        <v>0</v>
      </c>
      <c r="H345" s="134">
        <v>0</v>
      </c>
      <c r="I345" s="132">
        <v>300</v>
      </c>
      <c r="J345" s="132">
        <v>0</v>
      </c>
      <c r="K345" s="132">
        <v>410</v>
      </c>
      <c r="L345" s="132">
        <v>0</v>
      </c>
      <c r="M345" s="132">
        <v>0</v>
      </c>
      <c r="N345" s="132">
        <v>0</v>
      </c>
      <c r="O345" s="132">
        <v>0</v>
      </c>
      <c r="P345" s="132">
        <v>0</v>
      </c>
      <c r="Q345" s="132">
        <f t="shared" si="57"/>
        <v>4258</v>
      </c>
      <c r="R345" s="135"/>
    </row>
    <row r="346" spans="1:18" ht="33" customHeight="1">
      <c r="A346" s="131">
        <v>7100402</v>
      </c>
      <c r="B346" s="491" t="s">
        <v>935</v>
      </c>
      <c r="C346" s="404" t="s">
        <v>936</v>
      </c>
      <c r="D346" s="455" t="s">
        <v>188</v>
      </c>
      <c r="E346" s="360">
        <v>15</v>
      </c>
      <c r="F346" s="132">
        <v>4368</v>
      </c>
      <c r="G346" s="132">
        <v>0</v>
      </c>
      <c r="H346" s="134">
        <v>0</v>
      </c>
      <c r="I346" s="132">
        <v>300</v>
      </c>
      <c r="J346" s="132">
        <v>0</v>
      </c>
      <c r="K346" s="132">
        <v>410</v>
      </c>
      <c r="L346" s="132">
        <v>0</v>
      </c>
      <c r="M346" s="132">
        <v>0</v>
      </c>
      <c r="N346" s="132">
        <v>0</v>
      </c>
      <c r="O346" s="132">
        <v>0</v>
      </c>
      <c r="P346" s="132">
        <v>0</v>
      </c>
      <c r="Q346" s="132">
        <f t="shared" si="57"/>
        <v>4258</v>
      </c>
      <c r="R346" s="135"/>
    </row>
    <row r="347" spans="1:18" ht="33" customHeight="1">
      <c r="A347" s="131">
        <v>7100407</v>
      </c>
      <c r="B347" s="482" t="s">
        <v>200</v>
      </c>
      <c r="C347" s="404" t="s">
        <v>469</v>
      </c>
      <c r="D347" s="455" t="s">
        <v>167</v>
      </c>
      <c r="E347" s="360">
        <v>15</v>
      </c>
      <c r="F347" s="132">
        <v>3194</v>
      </c>
      <c r="G347" s="132">
        <v>0</v>
      </c>
      <c r="H347" s="134">
        <v>0</v>
      </c>
      <c r="I347" s="132">
        <v>300</v>
      </c>
      <c r="J347" s="134">
        <v>0</v>
      </c>
      <c r="K347" s="132">
        <v>118</v>
      </c>
      <c r="L347" s="132">
        <v>0</v>
      </c>
      <c r="M347" s="132">
        <v>0</v>
      </c>
      <c r="N347" s="132">
        <v>0</v>
      </c>
      <c r="O347" s="132">
        <v>0</v>
      </c>
      <c r="P347" s="132">
        <v>0</v>
      </c>
      <c r="Q347" s="132">
        <f t="shared" si="57"/>
        <v>3376</v>
      </c>
      <c r="R347" s="135"/>
    </row>
    <row r="348" spans="1:18" ht="33" customHeight="1">
      <c r="A348" s="131">
        <v>7100419</v>
      </c>
      <c r="B348" s="482" t="s">
        <v>201</v>
      </c>
      <c r="C348" s="404" t="s">
        <v>470</v>
      </c>
      <c r="D348" s="455" t="s">
        <v>202</v>
      </c>
      <c r="E348" s="360">
        <v>15</v>
      </c>
      <c r="F348" s="132">
        <v>2005</v>
      </c>
      <c r="G348" s="132">
        <v>0</v>
      </c>
      <c r="H348" s="134">
        <v>0</v>
      </c>
      <c r="I348" s="132">
        <v>0</v>
      </c>
      <c r="J348" s="134">
        <v>0</v>
      </c>
      <c r="K348" s="132">
        <v>0</v>
      </c>
      <c r="L348" s="132">
        <v>71</v>
      </c>
      <c r="M348" s="132">
        <v>0</v>
      </c>
      <c r="N348" s="132">
        <v>0</v>
      </c>
      <c r="O348" s="132">
        <v>0</v>
      </c>
      <c r="P348" s="132">
        <v>0</v>
      </c>
      <c r="Q348" s="132">
        <f t="shared" si="57"/>
        <v>2076</v>
      </c>
      <c r="R348" s="135"/>
    </row>
    <row r="349" spans="1:18" ht="33" customHeight="1">
      <c r="A349" s="499">
        <v>7100423</v>
      </c>
      <c r="B349" s="413" t="s">
        <v>785</v>
      </c>
      <c r="C349" s="404" t="s">
        <v>786</v>
      </c>
      <c r="D349" s="455" t="s">
        <v>167</v>
      </c>
      <c r="E349" s="360">
        <v>15</v>
      </c>
      <c r="F349" s="132">
        <v>3194</v>
      </c>
      <c r="G349" s="132">
        <v>0</v>
      </c>
      <c r="H349" s="391">
        <v>0</v>
      </c>
      <c r="I349" s="132">
        <v>300</v>
      </c>
      <c r="J349" s="148">
        <v>0</v>
      </c>
      <c r="K349" s="132">
        <v>118</v>
      </c>
      <c r="L349" s="132">
        <v>0</v>
      </c>
      <c r="M349" s="132">
        <v>0</v>
      </c>
      <c r="N349" s="132">
        <v>0</v>
      </c>
      <c r="O349" s="132">
        <v>0</v>
      </c>
      <c r="P349" s="132">
        <v>0</v>
      </c>
      <c r="Q349" s="132">
        <f t="shared" si="57"/>
        <v>3376</v>
      </c>
      <c r="R349" s="135"/>
    </row>
    <row r="350" spans="1:18" ht="33" customHeight="1">
      <c r="A350" s="499">
        <v>7100425</v>
      </c>
      <c r="B350" s="413" t="s">
        <v>787</v>
      </c>
      <c r="C350" s="404" t="s">
        <v>788</v>
      </c>
      <c r="D350" s="455" t="s">
        <v>167</v>
      </c>
      <c r="E350" s="360">
        <v>15</v>
      </c>
      <c r="F350" s="132">
        <v>3194</v>
      </c>
      <c r="G350" s="132">
        <v>0</v>
      </c>
      <c r="H350" s="391">
        <v>0</v>
      </c>
      <c r="I350" s="132">
        <v>300</v>
      </c>
      <c r="J350" s="148">
        <v>0</v>
      </c>
      <c r="K350" s="132">
        <v>118</v>
      </c>
      <c r="L350" s="132">
        <v>0</v>
      </c>
      <c r="M350" s="132">
        <v>0</v>
      </c>
      <c r="N350" s="132">
        <v>0</v>
      </c>
      <c r="O350" s="132">
        <v>0</v>
      </c>
      <c r="P350" s="132">
        <v>0</v>
      </c>
      <c r="Q350" s="132">
        <f t="shared" si="57"/>
        <v>3376</v>
      </c>
      <c r="R350" s="135"/>
    </row>
    <row r="351" spans="1:18" s="419" customFormat="1" ht="33" customHeight="1">
      <c r="A351" s="450">
        <v>7100435</v>
      </c>
      <c r="B351" s="403" t="s">
        <v>554</v>
      </c>
      <c r="C351" s="451" t="s">
        <v>555</v>
      </c>
      <c r="D351" s="478" t="s">
        <v>167</v>
      </c>
      <c r="E351" s="401">
        <v>15</v>
      </c>
      <c r="F351" s="142">
        <v>3194</v>
      </c>
      <c r="G351" s="142">
        <v>0</v>
      </c>
      <c r="H351" s="142">
        <v>0</v>
      </c>
      <c r="I351" s="142">
        <v>300</v>
      </c>
      <c r="J351" s="142">
        <v>0</v>
      </c>
      <c r="K351" s="142">
        <v>118</v>
      </c>
      <c r="L351" s="142">
        <v>0</v>
      </c>
      <c r="M351" s="475">
        <v>0</v>
      </c>
      <c r="N351" s="142">
        <v>0</v>
      </c>
      <c r="O351" s="142">
        <v>0</v>
      </c>
      <c r="P351" s="142">
        <v>0</v>
      </c>
      <c r="Q351" s="142">
        <f t="shared" si="57"/>
        <v>3376</v>
      </c>
      <c r="R351" s="398"/>
    </row>
    <row r="352" spans="1:18" s="419" customFormat="1" ht="33" customHeight="1">
      <c r="A352" s="450">
        <v>7100436</v>
      </c>
      <c r="B352" s="403" t="s">
        <v>604</v>
      </c>
      <c r="C352" s="451" t="s">
        <v>605</v>
      </c>
      <c r="D352" s="478" t="s">
        <v>167</v>
      </c>
      <c r="E352" s="401">
        <v>15</v>
      </c>
      <c r="F352" s="142">
        <v>3194</v>
      </c>
      <c r="G352" s="142">
        <v>0</v>
      </c>
      <c r="H352" s="142">
        <v>0</v>
      </c>
      <c r="I352" s="142">
        <v>300</v>
      </c>
      <c r="J352" s="142">
        <v>0</v>
      </c>
      <c r="K352" s="142">
        <v>118</v>
      </c>
      <c r="L352" s="142">
        <v>0</v>
      </c>
      <c r="M352" s="475">
        <v>0</v>
      </c>
      <c r="N352" s="142">
        <v>0</v>
      </c>
      <c r="O352" s="142">
        <v>0</v>
      </c>
      <c r="P352" s="142">
        <v>0</v>
      </c>
      <c r="Q352" s="142">
        <f t="shared" si="57"/>
        <v>3376</v>
      </c>
      <c r="R352" s="398"/>
    </row>
    <row r="353" spans="1:18" s="419" customFormat="1" ht="33" customHeight="1">
      <c r="A353" s="914">
        <v>7100439</v>
      </c>
      <c r="B353" s="403" t="s">
        <v>1266</v>
      </c>
      <c r="C353" s="451" t="s">
        <v>1267</v>
      </c>
      <c r="D353" s="478" t="s">
        <v>167</v>
      </c>
      <c r="E353" s="401">
        <v>15</v>
      </c>
      <c r="F353" s="142">
        <v>3194</v>
      </c>
      <c r="G353" s="142">
        <v>0</v>
      </c>
      <c r="H353" s="142">
        <v>0</v>
      </c>
      <c r="I353" s="142">
        <v>300</v>
      </c>
      <c r="J353" s="142">
        <v>0</v>
      </c>
      <c r="K353" s="142">
        <v>118</v>
      </c>
      <c r="L353" s="142">
        <v>0</v>
      </c>
      <c r="M353" s="475">
        <v>0</v>
      </c>
      <c r="N353" s="142">
        <v>0</v>
      </c>
      <c r="O353" s="142">
        <v>0</v>
      </c>
      <c r="P353" s="142">
        <v>0</v>
      </c>
      <c r="Q353" s="142">
        <f t="shared" si="57"/>
        <v>3376</v>
      </c>
      <c r="R353" s="398"/>
    </row>
    <row r="354" spans="1:18" s="419" customFormat="1" ht="33" customHeight="1">
      <c r="A354" s="450">
        <v>7100451</v>
      </c>
      <c r="B354" s="403" t="s">
        <v>649</v>
      </c>
      <c r="C354" s="451" t="s">
        <v>650</v>
      </c>
      <c r="D354" s="478" t="s">
        <v>167</v>
      </c>
      <c r="E354" s="401">
        <v>15</v>
      </c>
      <c r="F354" s="142">
        <v>3194</v>
      </c>
      <c r="G354" s="142">
        <v>0</v>
      </c>
      <c r="H354" s="142">
        <v>0</v>
      </c>
      <c r="I354" s="142">
        <v>0</v>
      </c>
      <c r="J354" s="142">
        <v>0</v>
      </c>
      <c r="K354" s="142">
        <v>118</v>
      </c>
      <c r="L354" s="142">
        <v>0</v>
      </c>
      <c r="M354" s="475">
        <v>0</v>
      </c>
      <c r="N354" s="142">
        <v>0</v>
      </c>
      <c r="O354" s="142">
        <v>0</v>
      </c>
      <c r="P354" s="142">
        <v>0</v>
      </c>
      <c r="Q354" s="142">
        <f t="shared" si="57"/>
        <v>3076</v>
      </c>
      <c r="R354" s="398"/>
    </row>
    <row r="355" spans="1:18" s="419" customFormat="1" ht="21" customHeight="1">
      <c r="A355" s="231"/>
      <c r="B355" s="232" t="s">
        <v>32</v>
      </c>
      <c r="C355" s="439"/>
      <c r="D355" s="234"/>
      <c r="E355" s="363"/>
      <c r="F355" s="255">
        <f>SUM(F342:F354)</f>
        <v>40661</v>
      </c>
      <c r="G355" s="255">
        <f aca="true" t="shared" si="58" ref="G355:Q355">SUM(G342:G354)</f>
        <v>0</v>
      </c>
      <c r="H355" s="255">
        <f t="shared" si="58"/>
        <v>0</v>
      </c>
      <c r="I355" s="255">
        <f t="shared" si="58"/>
        <v>3000</v>
      </c>
      <c r="J355" s="255">
        <f t="shared" si="58"/>
        <v>0</v>
      </c>
      <c r="K355" s="255">
        <f t="shared" si="58"/>
        <v>2174</v>
      </c>
      <c r="L355" s="255">
        <f t="shared" si="58"/>
        <v>71</v>
      </c>
      <c r="M355" s="255">
        <f t="shared" si="58"/>
        <v>0</v>
      </c>
      <c r="N355" s="255">
        <f t="shared" si="58"/>
        <v>0</v>
      </c>
      <c r="O355" s="255">
        <f t="shared" si="58"/>
        <v>0</v>
      </c>
      <c r="P355" s="255">
        <f t="shared" si="58"/>
        <v>0</v>
      </c>
      <c r="Q355" s="255">
        <f t="shared" si="58"/>
        <v>41558</v>
      </c>
      <c r="R355" s="256"/>
    </row>
    <row r="356" spans="1:18" s="419" customFormat="1" ht="28.5" customHeight="1">
      <c r="A356" s="459"/>
      <c r="B356" s="460"/>
      <c r="C356" s="460"/>
      <c r="D356" s="460" t="s">
        <v>551</v>
      </c>
      <c r="E356" s="461"/>
      <c r="F356" s="460"/>
      <c r="G356" s="460"/>
      <c r="H356" s="460"/>
      <c r="I356" s="460"/>
      <c r="K356" s="465" t="s">
        <v>552</v>
      </c>
      <c r="L356" s="460"/>
      <c r="M356" s="460"/>
      <c r="N356" s="460"/>
      <c r="O356" s="460"/>
      <c r="P356" s="460"/>
      <c r="Q356" s="460" t="s">
        <v>552</v>
      </c>
      <c r="R356" s="462"/>
    </row>
    <row r="357" spans="1:18" s="419" customFormat="1" ht="13.5" customHeight="1">
      <c r="A357" s="459" t="s">
        <v>560</v>
      </c>
      <c r="B357" s="460"/>
      <c r="C357" s="460" t="s">
        <v>848</v>
      </c>
      <c r="D357" s="460"/>
      <c r="E357" s="461"/>
      <c r="F357" s="460"/>
      <c r="G357" s="460"/>
      <c r="H357" s="460"/>
      <c r="I357" s="460"/>
      <c r="J357" s="460"/>
      <c r="K357" s="465" t="s">
        <v>645</v>
      </c>
      <c r="L357" s="460"/>
      <c r="M357" s="459"/>
      <c r="N357" s="460"/>
      <c r="P357" s="460" t="s">
        <v>646</v>
      </c>
      <c r="Q357" s="460"/>
      <c r="R357" s="463"/>
    </row>
    <row r="358" spans="1:18" s="419" customFormat="1" ht="11.25" customHeight="1">
      <c r="A358" s="459"/>
      <c r="B358" s="460"/>
      <c r="C358" s="460" t="s">
        <v>850</v>
      </c>
      <c r="D358" s="460"/>
      <c r="E358" s="461"/>
      <c r="F358" s="460"/>
      <c r="G358" s="460"/>
      <c r="H358" s="460"/>
      <c r="I358" s="460"/>
      <c r="J358" s="464"/>
      <c r="K358" s="464" t="s">
        <v>549</v>
      </c>
      <c r="L358" s="460"/>
      <c r="M358" s="460"/>
      <c r="N358" s="460"/>
      <c r="P358" s="460" t="s">
        <v>550</v>
      </c>
      <c r="Q358" s="460"/>
      <c r="R358" s="462"/>
    </row>
    <row r="359" spans="1:18" s="419" customFormat="1" ht="22.5" customHeight="1">
      <c r="A359" s="187" t="s">
        <v>0</v>
      </c>
      <c r="B359" s="20"/>
      <c r="C359" s="172" t="s">
        <v>888</v>
      </c>
      <c r="D359" s="172"/>
      <c r="E359" s="33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7"/>
    </row>
    <row r="360" spans="1:18" s="419" customFormat="1" ht="16.5" customHeight="1">
      <c r="A360" s="6"/>
      <c r="B360" s="97" t="s">
        <v>163</v>
      </c>
      <c r="C360" s="421"/>
      <c r="D360" s="7"/>
      <c r="E360" s="324"/>
      <c r="F360" s="7"/>
      <c r="G360" s="7"/>
      <c r="H360" s="7"/>
      <c r="I360" s="7"/>
      <c r="J360" s="8"/>
      <c r="K360" s="7"/>
      <c r="L360" s="7"/>
      <c r="M360" s="8"/>
      <c r="N360" s="9"/>
      <c r="O360" s="7"/>
      <c r="P360" s="7"/>
      <c r="Q360" s="7"/>
      <c r="R360" s="410" t="s">
        <v>1332</v>
      </c>
    </row>
    <row r="361" spans="1:18" s="419" customFormat="1" ht="17.25" customHeight="1">
      <c r="A361" s="10"/>
      <c r="B361" s="11"/>
      <c r="C361" s="422"/>
      <c r="D361" s="96" t="s">
        <v>1472</v>
      </c>
      <c r="E361" s="325"/>
      <c r="F361" s="12"/>
      <c r="G361" s="12"/>
      <c r="H361" s="12"/>
      <c r="I361" s="12"/>
      <c r="J361" s="12"/>
      <c r="K361" s="12"/>
      <c r="L361" s="12"/>
      <c r="M361" s="12"/>
      <c r="N361" s="13"/>
      <c r="O361" s="12"/>
      <c r="P361" s="12"/>
      <c r="Q361" s="12"/>
      <c r="R361" s="28"/>
    </row>
    <row r="362" spans="1:18" s="419" customFormat="1" ht="27" customHeight="1">
      <c r="A362" s="215" t="s">
        <v>512</v>
      </c>
      <c r="B362" s="216" t="s">
        <v>513</v>
      </c>
      <c r="C362" s="433" t="s">
        <v>1</v>
      </c>
      <c r="D362" s="236" t="s">
        <v>511</v>
      </c>
      <c r="E362" s="365" t="s">
        <v>522</v>
      </c>
      <c r="F362" s="238" t="s">
        <v>507</v>
      </c>
      <c r="G362" s="238" t="s">
        <v>508</v>
      </c>
      <c r="H362" s="238" t="s">
        <v>34</v>
      </c>
      <c r="I362" s="238" t="s">
        <v>35</v>
      </c>
      <c r="J362" s="237" t="s">
        <v>509</v>
      </c>
      <c r="K362" s="239" t="s">
        <v>18</v>
      </c>
      <c r="L362" s="238" t="s">
        <v>19</v>
      </c>
      <c r="M362" s="237" t="s">
        <v>518</v>
      </c>
      <c r="N362" s="237" t="s">
        <v>589</v>
      </c>
      <c r="O362" s="141" t="s">
        <v>510</v>
      </c>
      <c r="P362" s="238" t="s">
        <v>31</v>
      </c>
      <c r="Q362" s="238" t="s">
        <v>514</v>
      </c>
      <c r="R362" s="240" t="s">
        <v>20</v>
      </c>
    </row>
    <row r="363" spans="1:18" ht="18" customHeight="1">
      <c r="A363" s="182" t="s">
        <v>165</v>
      </c>
      <c r="B363" s="260"/>
      <c r="C363" s="444"/>
      <c r="D363" s="261"/>
      <c r="E363" s="368"/>
      <c r="F363" s="260"/>
      <c r="G363" s="260"/>
      <c r="H363" s="260"/>
      <c r="I363" s="260"/>
      <c r="J363" s="260"/>
      <c r="K363" s="260"/>
      <c r="L363" s="260"/>
      <c r="M363" s="260"/>
      <c r="N363" s="262"/>
      <c r="O363" s="260"/>
      <c r="P363" s="260"/>
      <c r="Q363" s="260"/>
      <c r="R363" s="130"/>
    </row>
    <row r="364" spans="1:18" s="419" customFormat="1" ht="33" customHeight="1">
      <c r="A364" s="450">
        <v>7100452</v>
      </c>
      <c r="B364" s="403" t="s">
        <v>915</v>
      </c>
      <c r="C364" s="133" t="s">
        <v>916</v>
      </c>
      <c r="D364" s="478" t="s">
        <v>167</v>
      </c>
      <c r="E364" s="401">
        <v>13</v>
      </c>
      <c r="F364" s="142">
        <v>2768</v>
      </c>
      <c r="G364" s="142">
        <v>0</v>
      </c>
      <c r="H364" s="142">
        <v>0</v>
      </c>
      <c r="I364" s="142">
        <v>300</v>
      </c>
      <c r="J364" s="142">
        <v>0</v>
      </c>
      <c r="K364" s="142">
        <v>52</v>
      </c>
      <c r="L364" s="142">
        <v>0</v>
      </c>
      <c r="M364" s="475">
        <v>0</v>
      </c>
      <c r="N364" s="142"/>
      <c r="O364" s="142"/>
      <c r="P364" s="142">
        <v>0</v>
      </c>
      <c r="Q364" s="142">
        <f aca="true" t="shared" si="59" ref="Q364:Q370">F364+G364+H364+I364+J364-M364-O364-K364-N364+L364-P364</f>
        <v>3016</v>
      </c>
      <c r="R364" s="398"/>
    </row>
    <row r="365" spans="1:18" s="419" customFormat="1" ht="33" customHeight="1">
      <c r="A365" s="450">
        <v>7100453</v>
      </c>
      <c r="B365" s="403" t="s">
        <v>917</v>
      </c>
      <c r="C365" s="133" t="s">
        <v>918</v>
      </c>
      <c r="D365" s="478" t="s">
        <v>188</v>
      </c>
      <c r="E365" s="401">
        <v>15</v>
      </c>
      <c r="F365" s="142">
        <v>4368</v>
      </c>
      <c r="G365" s="142">
        <v>0</v>
      </c>
      <c r="H365" s="142">
        <v>0</v>
      </c>
      <c r="I365" s="142">
        <v>300</v>
      </c>
      <c r="J365" s="142">
        <v>0</v>
      </c>
      <c r="K365" s="142">
        <v>410</v>
      </c>
      <c r="L365" s="142">
        <v>0</v>
      </c>
      <c r="M365" s="475">
        <v>0</v>
      </c>
      <c r="N365" s="142"/>
      <c r="O365" s="142"/>
      <c r="P365" s="142">
        <v>0</v>
      </c>
      <c r="Q365" s="142">
        <f t="shared" si="59"/>
        <v>4258</v>
      </c>
      <c r="R365" s="398"/>
    </row>
    <row r="366" spans="1:18" s="419" customFormat="1" ht="33" customHeight="1">
      <c r="A366" s="450">
        <v>7100457</v>
      </c>
      <c r="B366" s="403" t="s">
        <v>938</v>
      </c>
      <c r="C366" s="133" t="s">
        <v>1206</v>
      </c>
      <c r="D366" s="478" t="s">
        <v>167</v>
      </c>
      <c r="E366" s="401">
        <v>15</v>
      </c>
      <c r="F366" s="142">
        <v>3194</v>
      </c>
      <c r="G366" s="142">
        <v>0</v>
      </c>
      <c r="H366" s="142">
        <v>0</v>
      </c>
      <c r="I366" s="142">
        <v>0</v>
      </c>
      <c r="J366" s="142">
        <v>0</v>
      </c>
      <c r="K366" s="142">
        <v>118</v>
      </c>
      <c r="L366" s="142">
        <v>0</v>
      </c>
      <c r="M366" s="475">
        <v>0</v>
      </c>
      <c r="N366" s="142"/>
      <c r="O366" s="142"/>
      <c r="P366" s="142">
        <v>0</v>
      </c>
      <c r="Q366" s="142">
        <f t="shared" si="59"/>
        <v>3076</v>
      </c>
      <c r="R366" s="398"/>
    </row>
    <row r="367" spans="1:18" s="419" customFormat="1" ht="33" customHeight="1">
      <c r="A367" s="450">
        <v>7100459</v>
      </c>
      <c r="B367" s="403" t="s">
        <v>1149</v>
      </c>
      <c r="C367" s="133" t="s">
        <v>1150</v>
      </c>
      <c r="D367" s="478" t="s">
        <v>167</v>
      </c>
      <c r="E367" s="401">
        <v>15</v>
      </c>
      <c r="F367" s="142">
        <v>3194</v>
      </c>
      <c r="G367" s="142">
        <v>0</v>
      </c>
      <c r="H367" s="142">
        <v>0</v>
      </c>
      <c r="I367" s="142">
        <v>300</v>
      </c>
      <c r="J367" s="697">
        <v>0</v>
      </c>
      <c r="K367" s="142">
        <v>118</v>
      </c>
      <c r="L367" s="142">
        <v>0</v>
      </c>
      <c r="M367" s="475">
        <v>0</v>
      </c>
      <c r="N367" s="142"/>
      <c r="O367" s="142"/>
      <c r="P367" s="142">
        <v>0</v>
      </c>
      <c r="Q367" s="142">
        <f t="shared" si="59"/>
        <v>3376</v>
      </c>
      <c r="R367" s="398"/>
    </row>
    <row r="368" spans="1:18" s="419" customFormat="1" ht="33" customHeight="1">
      <c r="A368" s="450">
        <v>7100461</v>
      </c>
      <c r="B368" s="403" t="s">
        <v>1151</v>
      </c>
      <c r="C368" s="133" t="s">
        <v>1152</v>
      </c>
      <c r="D368" s="478" t="s">
        <v>167</v>
      </c>
      <c r="E368" s="401">
        <v>15</v>
      </c>
      <c r="F368" s="142">
        <v>3194</v>
      </c>
      <c r="G368" s="142">
        <v>0</v>
      </c>
      <c r="H368" s="142">
        <v>0</v>
      </c>
      <c r="I368" s="142">
        <v>300</v>
      </c>
      <c r="J368" s="697">
        <v>0</v>
      </c>
      <c r="K368" s="142">
        <v>118</v>
      </c>
      <c r="L368" s="142">
        <v>0</v>
      </c>
      <c r="M368" s="475">
        <v>0</v>
      </c>
      <c r="N368" s="142"/>
      <c r="O368" s="142"/>
      <c r="P368" s="142">
        <v>0</v>
      </c>
      <c r="Q368" s="142">
        <f t="shared" si="59"/>
        <v>3376</v>
      </c>
      <c r="R368" s="398"/>
    </row>
    <row r="369" spans="1:18" s="419" customFormat="1" ht="33" customHeight="1">
      <c r="A369" s="450">
        <v>7100465</v>
      </c>
      <c r="B369" s="403" t="s">
        <v>1188</v>
      </c>
      <c r="C369" s="133" t="s">
        <v>1189</v>
      </c>
      <c r="D369" s="478" t="s">
        <v>167</v>
      </c>
      <c r="E369" s="401">
        <v>15</v>
      </c>
      <c r="F369" s="142">
        <v>3194</v>
      </c>
      <c r="G369" s="142">
        <v>0</v>
      </c>
      <c r="H369" s="142">
        <v>0</v>
      </c>
      <c r="I369" s="142">
        <v>0</v>
      </c>
      <c r="J369" s="697">
        <v>0</v>
      </c>
      <c r="K369" s="142">
        <v>118</v>
      </c>
      <c r="L369" s="142">
        <v>0</v>
      </c>
      <c r="M369" s="475">
        <v>0</v>
      </c>
      <c r="N369" s="142">
        <v>0</v>
      </c>
      <c r="O369" s="142">
        <v>0</v>
      </c>
      <c r="P369" s="142">
        <v>0</v>
      </c>
      <c r="Q369" s="142">
        <f t="shared" si="59"/>
        <v>3076</v>
      </c>
      <c r="R369" s="398"/>
    </row>
    <row r="370" spans="1:18" s="419" customFormat="1" ht="33" customHeight="1">
      <c r="A370" s="131">
        <v>7110501</v>
      </c>
      <c r="B370" s="148" t="s">
        <v>203</v>
      </c>
      <c r="C370" s="404" t="s">
        <v>204</v>
      </c>
      <c r="D370" s="455" t="s">
        <v>202</v>
      </c>
      <c r="E370" s="401">
        <v>15</v>
      </c>
      <c r="F370" s="132">
        <v>2106</v>
      </c>
      <c r="G370" s="132">
        <v>0</v>
      </c>
      <c r="H370" s="134">
        <v>0</v>
      </c>
      <c r="I370" s="132">
        <v>0</v>
      </c>
      <c r="J370" s="132">
        <v>0</v>
      </c>
      <c r="K370" s="132">
        <v>0</v>
      </c>
      <c r="L370" s="132">
        <v>64</v>
      </c>
      <c r="M370" s="132">
        <v>0</v>
      </c>
      <c r="N370" s="132">
        <v>0</v>
      </c>
      <c r="O370" s="132">
        <v>0</v>
      </c>
      <c r="P370" s="132">
        <v>0</v>
      </c>
      <c r="Q370" s="132">
        <f t="shared" si="59"/>
        <v>2170</v>
      </c>
      <c r="R370" s="135"/>
    </row>
    <row r="371" spans="1:18" s="419" customFormat="1" ht="23.25" customHeight="1" hidden="1">
      <c r="A371" s="484"/>
      <c r="B371" s="485"/>
      <c r="C371" s="486"/>
      <c r="D371" s="487"/>
      <c r="E371" s="488"/>
      <c r="F371" s="489">
        <f>SUM(F364:F370)</f>
        <v>22018</v>
      </c>
      <c r="G371" s="489">
        <f aca="true" t="shared" si="60" ref="G371:Q371">SUM(G364:G370)</f>
        <v>0</v>
      </c>
      <c r="H371" s="489">
        <f t="shared" si="60"/>
        <v>0</v>
      </c>
      <c r="I371" s="489">
        <f t="shared" si="60"/>
        <v>1200</v>
      </c>
      <c r="J371" s="489">
        <f t="shared" si="60"/>
        <v>0</v>
      </c>
      <c r="K371" s="489">
        <f t="shared" si="60"/>
        <v>934</v>
      </c>
      <c r="L371" s="489">
        <f t="shared" si="60"/>
        <v>64</v>
      </c>
      <c r="M371" s="489">
        <f t="shared" si="60"/>
        <v>0</v>
      </c>
      <c r="N371" s="489">
        <f t="shared" si="60"/>
        <v>0</v>
      </c>
      <c r="O371" s="489">
        <f t="shared" si="60"/>
        <v>0</v>
      </c>
      <c r="P371" s="489">
        <f t="shared" si="60"/>
        <v>0</v>
      </c>
      <c r="Q371" s="489">
        <f t="shared" si="60"/>
        <v>22348</v>
      </c>
      <c r="R371" s="489"/>
    </row>
    <row r="372" spans="1:18" ht="21" customHeight="1">
      <c r="A372" s="598" t="s">
        <v>72</v>
      </c>
      <c r="B372" s="599"/>
      <c r="C372" s="600"/>
      <c r="D372" s="599"/>
      <c r="E372" s="601"/>
      <c r="F372" s="602">
        <f aca="true" t="shared" si="61" ref="F372:Q372">F284+F310+F332+F355+F371</f>
        <v>180933</v>
      </c>
      <c r="G372" s="602">
        <f t="shared" si="61"/>
        <v>0</v>
      </c>
      <c r="H372" s="602">
        <f t="shared" si="61"/>
        <v>0</v>
      </c>
      <c r="I372" s="602">
        <f t="shared" si="61"/>
        <v>13500</v>
      </c>
      <c r="J372" s="602">
        <f t="shared" si="61"/>
        <v>0</v>
      </c>
      <c r="K372" s="602">
        <f t="shared" si="61"/>
        <v>9579</v>
      </c>
      <c r="L372" s="602">
        <f t="shared" si="61"/>
        <v>145</v>
      </c>
      <c r="M372" s="602">
        <f t="shared" si="61"/>
        <v>950</v>
      </c>
      <c r="N372" s="602">
        <f t="shared" si="61"/>
        <v>0</v>
      </c>
      <c r="O372" s="602">
        <f t="shared" si="61"/>
        <v>0</v>
      </c>
      <c r="P372" s="602">
        <f t="shared" si="61"/>
        <v>0</v>
      </c>
      <c r="Q372" s="602">
        <f t="shared" si="61"/>
        <v>184049</v>
      </c>
      <c r="R372" s="603"/>
    </row>
    <row r="373" spans="1:18" ht="19.5" customHeight="1">
      <c r="A373" s="183" t="s">
        <v>205</v>
      </c>
      <c r="B373" s="136"/>
      <c r="C373" s="407"/>
      <c r="D373" s="137"/>
      <c r="E373" s="361"/>
      <c r="F373" s="136"/>
      <c r="G373" s="136"/>
      <c r="H373" s="136"/>
      <c r="I373" s="136"/>
      <c r="J373" s="136"/>
      <c r="K373" s="136"/>
      <c r="L373" s="136"/>
      <c r="M373" s="136"/>
      <c r="N373" s="138"/>
      <c r="O373" s="136"/>
      <c r="P373" s="136"/>
      <c r="Q373" s="136"/>
      <c r="R373" s="139"/>
    </row>
    <row r="374" spans="1:18" ht="33" customHeight="1">
      <c r="A374" s="131">
        <v>7101004</v>
      </c>
      <c r="B374" s="399" t="s">
        <v>651</v>
      </c>
      <c r="C374" s="404" t="s">
        <v>652</v>
      </c>
      <c r="D374" s="417" t="s">
        <v>564</v>
      </c>
      <c r="E374" s="370">
        <v>15</v>
      </c>
      <c r="F374" s="132">
        <v>7440</v>
      </c>
      <c r="G374" s="132">
        <v>0</v>
      </c>
      <c r="H374" s="132">
        <v>0</v>
      </c>
      <c r="I374" s="132">
        <v>0</v>
      </c>
      <c r="J374" s="132">
        <v>0</v>
      </c>
      <c r="K374" s="132">
        <v>1042</v>
      </c>
      <c r="L374" s="132">
        <v>0</v>
      </c>
      <c r="M374" s="132">
        <v>0</v>
      </c>
      <c r="N374" s="132">
        <v>0</v>
      </c>
      <c r="O374" s="132">
        <v>0</v>
      </c>
      <c r="P374" s="132">
        <v>0</v>
      </c>
      <c r="Q374" s="132">
        <f>F374+G374+H374+I374+J374-M374-O374-K374-N374+L374-P374</f>
        <v>6398</v>
      </c>
      <c r="R374" s="135"/>
    </row>
    <row r="375" spans="1:18" s="41" customFormat="1" ht="33" customHeight="1">
      <c r="A375" s="499">
        <v>7101005</v>
      </c>
      <c r="B375" s="491" t="s">
        <v>653</v>
      </c>
      <c r="C375" s="404" t="s">
        <v>654</v>
      </c>
      <c r="D375" s="417" t="s">
        <v>655</v>
      </c>
      <c r="E375" s="370">
        <v>15</v>
      </c>
      <c r="F375" s="132">
        <v>7440</v>
      </c>
      <c r="G375" s="132">
        <v>0</v>
      </c>
      <c r="H375" s="132">
        <v>0</v>
      </c>
      <c r="I375" s="132">
        <v>0</v>
      </c>
      <c r="J375" s="132">
        <v>0</v>
      </c>
      <c r="K375" s="132">
        <v>1042</v>
      </c>
      <c r="L375" s="132">
        <v>0</v>
      </c>
      <c r="M375" s="132">
        <v>0</v>
      </c>
      <c r="N375" s="132">
        <v>0</v>
      </c>
      <c r="O375" s="132">
        <v>0</v>
      </c>
      <c r="P375" s="132">
        <v>0</v>
      </c>
      <c r="Q375" s="132">
        <f>F375+G375+H375+I375+J375-M375-O375-K375-N375+L375-P375</f>
        <v>6398</v>
      </c>
      <c r="R375" s="135"/>
    </row>
    <row r="376" spans="1:18" s="23" customFormat="1" ht="19.5" customHeight="1">
      <c r="A376" s="598" t="s">
        <v>72</v>
      </c>
      <c r="B376" s="599"/>
      <c r="C376" s="600"/>
      <c r="D376" s="599"/>
      <c r="E376" s="601"/>
      <c r="F376" s="602">
        <f aca="true" t="shared" si="62" ref="F376:Q376">SUM(F374:F375)</f>
        <v>14880</v>
      </c>
      <c r="G376" s="602">
        <f t="shared" si="62"/>
        <v>0</v>
      </c>
      <c r="H376" s="602">
        <f t="shared" si="62"/>
        <v>0</v>
      </c>
      <c r="I376" s="602">
        <f t="shared" si="62"/>
        <v>0</v>
      </c>
      <c r="J376" s="602">
        <f t="shared" si="62"/>
        <v>0</v>
      </c>
      <c r="K376" s="602">
        <f t="shared" si="62"/>
        <v>2084</v>
      </c>
      <c r="L376" s="602">
        <f t="shared" si="62"/>
        <v>0</v>
      </c>
      <c r="M376" s="602">
        <f t="shared" si="62"/>
        <v>0</v>
      </c>
      <c r="N376" s="602">
        <f t="shared" si="62"/>
        <v>0</v>
      </c>
      <c r="O376" s="602">
        <f t="shared" si="62"/>
        <v>0</v>
      </c>
      <c r="P376" s="602">
        <f t="shared" si="62"/>
        <v>0</v>
      </c>
      <c r="Q376" s="602">
        <f t="shared" si="62"/>
        <v>12796</v>
      </c>
      <c r="R376" s="603"/>
    </row>
    <row r="377" spans="1:18" s="191" customFormat="1" ht="21.75" customHeight="1">
      <c r="A377" s="231"/>
      <c r="B377" s="232" t="s">
        <v>32</v>
      </c>
      <c r="C377" s="439"/>
      <c r="D377" s="233"/>
      <c r="E377" s="371"/>
      <c r="F377" s="233">
        <f aca="true" t="shared" si="63" ref="F377:Q377">F371+F376</f>
        <v>36898</v>
      </c>
      <c r="G377" s="233">
        <f t="shared" si="63"/>
        <v>0</v>
      </c>
      <c r="H377" s="233">
        <f t="shared" si="63"/>
        <v>0</v>
      </c>
      <c r="I377" s="233">
        <f t="shared" si="63"/>
        <v>1200</v>
      </c>
      <c r="J377" s="233">
        <f t="shared" si="63"/>
        <v>0</v>
      </c>
      <c r="K377" s="233">
        <f t="shared" si="63"/>
        <v>3018</v>
      </c>
      <c r="L377" s="233">
        <f t="shared" si="63"/>
        <v>64</v>
      </c>
      <c r="M377" s="233">
        <f t="shared" si="63"/>
        <v>0</v>
      </c>
      <c r="N377" s="233">
        <f t="shared" si="63"/>
        <v>0</v>
      </c>
      <c r="O377" s="233">
        <f t="shared" si="63"/>
        <v>0</v>
      </c>
      <c r="P377" s="233">
        <f t="shared" si="63"/>
        <v>0</v>
      </c>
      <c r="Q377" s="233">
        <f t="shared" si="63"/>
        <v>35144</v>
      </c>
      <c r="R377" s="256"/>
    </row>
    <row r="378" spans="1:18" s="191" customFormat="1" ht="45" customHeight="1">
      <c r="A378" s="459"/>
      <c r="B378" s="460"/>
      <c r="C378" s="460"/>
      <c r="D378" s="460" t="s">
        <v>551</v>
      </c>
      <c r="E378" s="461"/>
      <c r="F378" s="460"/>
      <c r="G378" s="460"/>
      <c r="H378" s="460"/>
      <c r="I378" s="460"/>
      <c r="K378" s="188" t="s">
        <v>558</v>
      </c>
      <c r="L378" s="976"/>
      <c r="M378" s="976"/>
      <c r="N378" s="460"/>
      <c r="O378" s="460"/>
      <c r="P378" s="460"/>
      <c r="Q378" s="460" t="s">
        <v>552</v>
      </c>
      <c r="R378" s="462"/>
    </row>
    <row r="379" spans="1:18" ht="13.5" customHeight="1">
      <c r="A379" s="459" t="s">
        <v>560</v>
      </c>
      <c r="B379" s="460"/>
      <c r="C379" s="460" t="s">
        <v>848</v>
      </c>
      <c r="D379" s="460"/>
      <c r="E379" s="332"/>
      <c r="F379" s="460"/>
      <c r="G379" s="460"/>
      <c r="H379" s="460"/>
      <c r="I379" s="460"/>
      <c r="J379" s="460"/>
      <c r="K379" s="465" t="s">
        <v>645</v>
      </c>
      <c r="L379" s="460"/>
      <c r="M379" s="459"/>
      <c r="N379" s="460"/>
      <c r="O379" s="2"/>
      <c r="P379" s="460" t="s">
        <v>646</v>
      </c>
      <c r="Q379" s="460"/>
      <c r="R379" s="463"/>
    </row>
    <row r="380" spans="1:18" ht="14.25" customHeight="1">
      <c r="A380" s="459"/>
      <c r="B380" s="460"/>
      <c r="C380" s="460" t="s">
        <v>850</v>
      </c>
      <c r="D380" s="460"/>
      <c r="E380" s="461"/>
      <c r="F380" s="460"/>
      <c r="G380" s="460"/>
      <c r="H380" s="460"/>
      <c r="I380" s="460"/>
      <c r="J380" s="464"/>
      <c r="K380" s="464" t="s">
        <v>549</v>
      </c>
      <c r="L380" s="460"/>
      <c r="M380" s="460"/>
      <c r="N380" s="460"/>
      <c r="O380" s="2"/>
      <c r="P380" s="460" t="s">
        <v>550</v>
      </c>
      <c r="Q380" s="460"/>
      <c r="R380" s="462"/>
    </row>
    <row r="381" spans="1:18" ht="25.5" customHeight="1">
      <c r="A381" s="187" t="s">
        <v>0</v>
      </c>
      <c r="B381" s="33"/>
      <c r="C381" s="172" t="s">
        <v>888</v>
      </c>
      <c r="D381" s="172"/>
      <c r="E381" s="33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7"/>
    </row>
    <row r="382" spans="1:18" ht="17.25" customHeight="1">
      <c r="A382" s="6"/>
      <c r="B382" s="181" t="s">
        <v>206</v>
      </c>
      <c r="C382" s="421"/>
      <c r="D382" s="7"/>
      <c r="E382" s="324"/>
      <c r="F382" s="7"/>
      <c r="G382" s="7"/>
      <c r="H382" s="7"/>
      <c r="I382" s="7"/>
      <c r="J382" s="8"/>
      <c r="K382" s="7"/>
      <c r="L382" s="7"/>
      <c r="M382" s="8"/>
      <c r="N382" s="9"/>
      <c r="O382" s="7"/>
      <c r="P382" s="7"/>
      <c r="Q382" s="7"/>
      <c r="R382" s="410" t="s">
        <v>1333</v>
      </c>
    </row>
    <row r="383" spans="1:18" s="259" customFormat="1" ht="24" customHeight="1">
      <c r="A383" s="10"/>
      <c r="B383" s="44"/>
      <c r="C383" s="422"/>
      <c r="D383" s="96" t="s">
        <v>1472</v>
      </c>
      <c r="E383" s="325"/>
      <c r="F383" s="12"/>
      <c r="G383" s="12"/>
      <c r="H383" s="12"/>
      <c r="I383" s="12"/>
      <c r="J383" s="12"/>
      <c r="K383" s="12"/>
      <c r="L383" s="12"/>
      <c r="M383" s="12"/>
      <c r="N383" s="13"/>
      <c r="O383" s="12"/>
      <c r="P383" s="12"/>
      <c r="Q383" s="12"/>
      <c r="R383" s="28"/>
    </row>
    <row r="384" spans="1:18" ht="37.5" customHeight="1">
      <c r="A384" s="215" t="s">
        <v>512</v>
      </c>
      <c r="B384" s="216" t="s">
        <v>513</v>
      </c>
      <c r="C384" s="433" t="s">
        <v>1</v>
      </c>
      <c r="D384" s="216" t="s">
        <v>511</v>
      </c>
      <c r="E384" s="381" t="s">
        <v>523</v>
      </c>
      <c r="F384" s="243" t="s">
        <v>507</v>
      </c>
      <c r="G384" s="243" t="s">
        <v>508</v>
      </c>
      <c r="H384" s="242" t="s">
        <v>500</v>
      </c>
      <c r="I384" s="243" t="s">
        <v>35</v>
      </c>
      <c r="J384" s="243" t="s">
        <v>509</v>
      </c>
      <c r="K384" s="243" t="s">
        <v>18</v>
      </c>
      <c r="L384" s="243" t="s">
        <v>19</v>
      </c>
      <c r="M384" s="243" t="s">
        <v>518</v>
      </c>
      <c r="N384" s="243" t="s">
        <v>589</v>
      </c>
      <c r="O384" s="127" t="s">
        <v>510</v>
      </c>
      <c r="P384" s="243" t="s">
        <v>31</v>
      </c>
      <c r="Q384" s="243" t="s">
        <v>514</v>
      </c>
      <c r="R384" s="263" t="s">
        <v>20</v>
      </c>
    </row>
    <row r="385" spans="1:18" ht="33" customHeight="1">
      <c r="A385" s="102" t="s">
        <v>207</v>
      </c>
      <c r="B385" s="77"/>
      <c r="C385" s="424"/>
      <c r="D385" s="77"/>
      <c r="E385" s="347"/>
      <c r="F385" s="77"/>
      <c r="G385" s="77"/>
      <c r="H385" s="77"/>
      <c r="I385" s="77"/>
      <c r="J385" s="77"/>
      <c r="K385" s="77"/>
      <c r="L385" s="77"/>
      <c r="M385" s="77"/>
      <c r="N385" s="78"/>
      <c r="O385" s="77"/>
      <c r="P385" s="77"/>
      <c r="Q385" s="77"/>
      <c r="R385" s="76"/>
    </row>
    <row r="386" spans="1:18" ht="42" customHeight="1">
      <c r="A386" s="173">
        <v>800002</v>
      </c>
      <c r="B386" s="14" t="s">
        <v>699</v>
      </c>
      <c r="C386" s="695" t="s">
        <v>746</v>
      </c>
      <c r="D386" s="43" t="s">
        <v>415</v>
      </c>
      <c r="E386" s="355">
        <v>15</v>
      </c>
      <c r="F386" s="59">
        <v>9477</v>
      </c>
      <c r="G386" s="59">
        <v>0</v>
      </c>
      <c r="H386" s="59">
        <v>0</v>
      </c>
      <c r="I386" s="59">
        <v>0</v>
      </c>
      <c r="J386" s="59">
        <v>0</v>
      </c>
      <c r="K386" s="59">
        <v>1477</v>
      </c>
      <c r="L386" s="59">
        <v>0</v>
      </c>
      <c r="M386" s="59">
        <v>0</v>
      </c>
      <c r="N386" s="59">
        <v>0</v>
      </c>
      <c r="O386" s="59">
        <v>0</v>
      </c>
      <c r="P386" s="59">
        <v>0</v>
      </c>
      <c r="Q386" s="59">
        <f aca="true" t="shared" si="64" ref="Q386:Q391">F386+G386+H386+J386-M386-O386-K386-N386+L386-P386</f>
        <v>8000</v>
      </c>
      <c r="R386" s="29"/>
    </row>
    <row r="387" spans="1:18" ht="42" customHeight="1">
      <c r="A387" s="122">
        <v>820001</v>
      </c>
      <c r="B387" s="14" t="s">
        <v>432</v>
      </c>
      <c r="C387" s="169" t="s">
        <v>471</v>
      </c>
      <c r="D387" s="477" t="s">
        <v>447</v>
      </c>
      <c r="E387" s="338">
        <v>15</v>
      </c>
      <c r="F387" s="59">
        <v>4368</v>
      </c>
      <c r="G387" s="59">
        <v>0</v>
      </c>
      <c r="H387" s="59">
        <v>0</v>
      </c>
      <c r="I387" s="59">
        <v>0</v>
      </c>
      <c r="J387" s="59">
        <v>0</v>
      </c>
      <c r="K387" s="59">
        <v>410</v>
      </c>
      <c r="L387" s="59">
        <v>0</v>
      </c>
      <c r="M387" s="59">
        <v>0</v>
      </c>
      <c r="N387" s="59">
        <v>0</v>
      </c>
      <c r="O387" s="59">
        <v>0</v>
      </c>
      <c r="P387" s="59">
        <v>0</v>
      </c>
      <c r="Q387" s="59">
        <f t="shared" si="64"/>
        <v>3958</v>
      </c>
      <c r="R387" s="29"/>
    </row>
    <row r="388" spans="1:18" ht="42" customHeight="1">
      <c r="A388" s="122">
        <v>8100207</v>
      </c>
      <c r="B388" s="14" t="s">
        <v>567</v>
      </c>
      <c r="C388" s="169" t="s">
        <v>221</v>
      </c>
      <c r="D388" s="43" t="s">
        <v>2</v>
      </c>
      <c r="E388" s="355">
        <v>15</v>
      </c>
      <c r="F388" s="59">
        <v>4080</v>
      </c>
      <c r="G388" s="59">
        <v>0</v>
      </c>
      <c r="H388" s="59">
        <v>0</v>
      </c>
      <c r="I388" s="59">
        <v>0</v>
      </c>
      <c r="J388" s="59">
        <v>0</v>
      </c>
      <c r="K388" s="59">
        <v>362</v>
      </c>
      <c r="L388" s="59">
        <v>0</v>
      </c>
      <c r="M388" s="59">
        <v>0</v>
      </c>
      <c r="N388" s="59">
        <v>0</v>
      </c>
      <c r="O388" s="59">
        <v>0</v>
      </c>
      <c r="P388" s="59">
        <v>0</v>
      </c>
      <c r="Q388" s="59">
        <f t="shared" si="64"/>
        <v>3718</v>
      </c>
      <c r="R388" s="29"/>
    </row>
    <row r="389" spans="1:18" ht="42" customHeight="1">
      <c r="A389" s="122">
        <v>10100101</v>
      </c>
      <c r="B389" s="14" t="s">
        <v>225</v>
      </c>
      <c r="C389" s="169" t="s">
        <v>226</v>
      </c>
      <c r="D389" s="43" t="s">
        <v>2</v>
      </c>
      <c r="E389" s="355">
        <v>15</v>
      </c>
      <c r="F389" s="59">
        <v>4746</v>
      </c>
      <c r="G389" s="59">
        <v>0</v>
      </c>
      <c r="H389" s="59">
        <v>0</v>
      </c>
      <c r="I389" s="59">
        <v>0</v>
      </c>
      <c r="J389" s="59">
        <v>0</v>
      </c>
      <c r="K389" s="59">
        <v>478</v>
      </c>
      <c r="L389" s="59">
        <v>0</v>
      </c>
      <c r="M389" s="59">
        <v>0</v>
      </c>
      <c r="N389" s="59">
        <v>0</v>
      </c>
      <c r="O389" s="59">
        <v>0</v>
      </c>
      <c r="P389" s="59">
        <v>0</v>
      </c>
      <c r="Q389" s="59">
        <f t="shared" si="64"/>
        <v>4268</v>
      </c>
      <c r="R389" s="29"/>
    </row>
    <row r="390" spans="1:18" ht="42" customHeight="1">
      <c r="A390" s="122">
        <v>10100201</v>
      </c>
      <c r="B390" s="14" t="s">
        <v>232</v>
      </c>
      <c r="C390" s="169" t="s">
        <v>233</v>
      </c>
      <c r="D390" s="418" t="s">
        <v>456</v>
      </c>
      <c r="E390" s="338">
        <v>15</v>
      </c>
      <c r="F390" s="59">
        <v>5460</v>
      </c>
      <c r="G390" s="59">
        <v>0</v>
      </c>
      <c r="H390" s="59">
        <v>0</v>
      </c>
      <c r="I390" s="59">
        <v>0</v>
      </c>
      <c r="J390" s="59">
        <v>0</v>
      </c>
      <c r="K390" s="59">
        <v>619</v>
      </c>
      <c r="L390" s="59">
        <v>0</v>
      </c>
      <c r="M390" s="59">
        <v>0</v>
      </c>
      <c r="N390" s="59">
        <v>0</v>
      </c>
      <c r="O390" s="59">
        <v>0</v>
      </c>
      <c r="P390" s="59">
        <v>0</v>
      </c>
      <c r="Q390" s="59">
        <f t="shared" si="64"/>
        <v>4841</v>
      </c>
      <c r="R390" s="29"/>
    </row>
    <row r="391" spans="1:18" ht="42" customHeight="1">
      <c r="A391" s="122">
        <v>10100202</v>
      </c>
      <c r="B391" s="14" t="s">
        <v>884</v>
      </c>
      <c r="C391" s="169" t="s">
        <v>234</v>
      </c>
      <c r="D391" s="418" t="s">
        <v>412</v>
      </c>
      <c r="E391" s="338">
        <v>15</v>
      </c>
      <c r="F391" s="59">
        <v>5460</v>
      </c>
      <c r="G391" s="59">
        <v>0</v>
      </c>
      <c r="H391" s="59">
        <v>0</v>
      </c>
      <c r="I391" s="59">
        <v>0</v>
      </c>
      <c r="J391" s="59">
        <v>0</v>
      </c>
      <c r="K391" s="59">
        <v>619</v>
      </c>
      <c r="L391" s="59">
        <v>0</v>
      </c>
      <c r="M391" s="59">
        <v>0</v>
      </c>
      <c r="N391" s="59">
        <v>0</v>
      </c>
      <c r="O391" s="59">
        <v>0</v>
      </c>
      <c r="P391" s="59">
        <v>0</v>
      </c>
      <c r="Q391" s="59">
        <f t="shared" si="64"/>
        <v>4841</v>
      </c>
      <c r="R391" s="29"/>
    </row>
    <row r="392" spans="1:18" ht="27" customHeight="1">
      <c r="A392" s="529" t="s">
        <v>72</v>
      </c>
      <c r="B392" s="584"/>
      <c r="C392" s="539"/>
      <c r="D392" s="551"/>
      <c r="E392" s="552"/>
      <c r="F392" s="554">
        <f aca="true" t="shared" si="65" ref="F392:Q392">SUM(F386:F391)</f>
        <v>33591</v>
      </c>
      <c r="G392" s="554">
        <f t="shared" si="65"/>
        <v>0</v>
      </c>
      <c r="H392" s="554">
        <f t="shared" si="65"/>
        <v>0</v>
      </c>
      <c r="I392" s="554">
        <f t="shared" si="65"/>
        <v>0</v>
      </c>
      <c r="J392" s="554">
        <f t="shared" si="65"/>
        <v>0</v>
      </c>
      <c r="K392" s="554">
        <f t="shared" si="65"/>
        <v>3965</v>
      </c>
      <c r="L392" s="554">
        <f t="shared" si="65"/>
        <v>0</v>
      </c>
      <c r="M392" s="554">
        <f t="shared" si="65"/>
        <v>0</v>
      </c>
      <c r="N392" s="554">
        <f t="shared" si="65"/>
        <v>0</v>
      </c>
      <c r="O392" s="554">
        <f t="shared" si="65"/>
        <v>0</v>
      </c>
      <c r="P392" s="554">
        <f t="shared" si="65"/>
        <v>0</v>
      </c>
      <c r="Q392" s="554">
        <f t="shared" si="65"/>
        <v>29626</v>
      </c>
      <c r="R392" s="537"/>
    </row>
    <row r="393" spans="1:18" ht="33" customHeight="1">
      <c r="A393" s="102" t="s">
        <v>208</v>
      </c>
      <c r="B393" s="81"/>
      <c r="C393" s="424"/>
      <c r="D393" s="75"/>
      <c r="E393" s="34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6"/>
    </row>
    <row r="394" spans="1:18" ht="42" customHeight="1">
      <c r="A394" s="122">
        <v>810001</v>
      </c>
      <c r="B394" s="16" t="s">
        <v>421</v>
      </c>
      <c r="C394" s="169" t="s">
        <v>422</v>
      </c>
      <c r="D394" s="418" t="s">
        <v>885</v>
      </c>
      <c r="E394" s="355">
        <v>15</v>
      </c>
      <c r="F394" s="59">
        <v>6007</v>
      </c>
      <c r="G394" s="59">
        <v>0</v>
      </c>
      <c r="H394" s="59">
        <v>0</v>
      </c>
      <c r="I394" s="59">
        <v>0</v>
      </c>
      <c r="J394" s="59">
        <v>0</v>
      </c>
      <c r="K394" s="59">
        <v>736</v>
      </c>
      <c r="L394" s="59">
        <v>0</v>
      </c>
      <c r="M394" s="59">
        <v>0</v>
      </c>
      <c r="N394" s="59">
        <v>0</v>
      </c>
      <c r="O394" s="59">
        <v>0</v>
      </c>
      <c r="P394" s="59">
        <v>0</v>
      </c>
      <c r="Q394" s="59">
        <f>F394+G394+H394+J394-M394-O394-K394-N394+L394-P394</f>
        <v>5271</v>
      </c>
      <c r="R394" s="29"/>
    </row>
    <row r="395" spans="1:18" ht="27" customHeight="1">
      <c r="A395" s="529" t="s">
        <v>72</v>
      </c>
      <c r="B395" s="584"/>
      <c r="C395" s="539"/>
      <c r="D395" s="555"/>
      <c r="E395" s="552"/>
      <c r="F395" s="553">
        <f aca="true" t="shared" si="66" ref="F395:Q395">F394</f>
        <v>6007</v>
      </c>
      <c r="G395" s="553">
        <f t="shared" si="66"/>
        <v>0</v>
      </c>
      <c r="H395" s="553">
        <f t="shared" si="66"/>
        <v>0</v>
      </c>
      <c r="I395" s="553">
        <f t="shared" si="66"/>
        <v>0</v>
      </c>
      <c r="J395" s="553">
        <f t="shared" si="66"/>
        <v>0</v>
      </c>
      <c r="K395" s="553">
        <f t="shared" si="66"/>
        <v>736</v>
      </c>
      <c r="L395" s="553">
        <f t="shared" si="66"/>
        <v>0</v>
      </c>
      <c r="M395" s="553">
        <f t="shared" si="66"/>
        <v>0</v>
      </c>
      <c r="N395" s="553">
        <f t="shared" si="66"/>
        <v>0</v>
      </c>
      <c r="O395" s="553">
        <f t="shared" si="66"/>
        <v>0</v>
      </c>
      <c r="P395" s="553">
        <f t="shared" si="66"/>
        <v>0</v>
      </c>
      <c r="Q395" s="553">
        <f t="shared" si="66"/>
        <v>5271</v>
      </c>
      <c r="R395" s="537"/>
    </row>
    <row r="396" spans="1:18" ht="22.5">
      <c r="A396" s="56"/>
      <c r="B396" s="185" t="s">
        <v>32</v>
      </c>
      <c r="C396" s="434"/>
      <c r="D396" s="223"/>
      <c r="E396" s="358"/>
      <c r="F396" s="69">
        <f aca="true" t="shared" si="67" ref="F396:Q396">F392+F395</f>
        <v>39598</v>
      </c>
      <c r="G396" s="69">
        <f t="shared" si="67"/>
        <v>0</v>
      </c>
      <c r="H396" s="69">
        <f t="shared" si="67"/>
        <v>0</v>
      </c>
      <c r="I396" s="69">
        <f t="shared" si="67"/>
        <v>0</v>
      </c>
      <c r="J396" s="69">
        <f t="shared" si="67"/>
        <v>0</v>
      </c>
      <c r="K396" s="69">
        <f t="shared" si="67"/>
        <v>4701</v>
      </c>
      <c r="L396" s="69">
        <f t="shared" si="67"/>
        <v>0</v>
      </c>
      <c r="M396" s="69">
        <f t="shared" si="67"/>
        <v>0</v>
      </c>
      <c r="N396" s="69">
        <f t="shared" si="67"/>
        <v>0</v>
      </c>
      <c r="O396" s="69">
        <f t="shared" si="67"/>
        <v>0</v>
      </c>
      <c r="P396" s="69">
        <f t="shared" si="67"/>
        <v>0</v>
      </c>
      <c r="Q396" s="69">
        <f t="shared" si="67"/>
        <v>34897</v>
      </c>
      <c r="R396" s="140"/>
    </row>
    <row r="397" spans="1:18" s="191" customFormat="1" ht="50.25" customHeight="1">
      <c r="A397" s="459"/>
      <c r="B397" s="460"/>
      <c r="C397" s="460"/>
      <c r="D397" s="460" t="s">
        <v>551</v>
      </c>
      <c r="E397" s="461"/>
      <c r="F397" s="460"/>
      <c r="G397" s="460"/>
      <c r="H397" s="460"/>
      <c r="I397" s="460"/>
      <c r="K397" s="465" t="s">
        <v>552</v>
      </c>
      <c r="L397" s="460"/>
      <c r="M397" s="460"/>
      <c r="N397" s="460"/>
      <c r="O397" s="460"/>
      <c r="P397" s="460"/>
      <c r="Q397" s="460" t="s">
        <v>552</v>
      </c>
      <c r="R397" s="462"/>
    </row>
    <row r="398" spans="1:18" ht="18.75">
      <c r="A398" s="459"/>
      <c r="B398" s="460"/>
      <c r="C398" s="460"/>
      <c r="D398" s="460"/>
      <c r="E398" s="461"/>
      <c r="F398" s="460"/>
      <c r="G398" s="460"/>
      <c r="H398" s="460"/>
      <c r="I398" s="460"/>
      <c r="J398" s="460"/>
      <c r="K398" s="459"/>
      <c r="L398" s="460"/>
      <c r="M398" s="459"/>
      <c r="N398" s="460"/>
      <c r="O398" s="460"/>
      <c r="P398" s="460"/>
      <c r="Q398" s="460"/>
      <c r="R398" s="463"/>
    </row>
    <row r="399" spans="1:18" ht="18.75">
      <c r="A399" s="459" t="s">
        <v>560</v>
      </c>
      <c r="B399" s="460"/>
      <c r="C399" s="460" t="s">
        <v>848</v>
      </c>
      <c r="D399" s="460"/>
      <c r="E399" s="461"/>
      <c r="F399" s="460"/>
      <c r="G399" s="460"/>
      <c r="H399" s="460"/>
      <c r="I399" s="460"/>
      <c r="K399" s="465" t="s">
        <v>645</v>
      </c>
      <c r="L399" s="460"/>
      <c r="M399" s="459"/>
      <c r="N399" s="460"/>
      <c r="O399" s="460"/>
      <c r="P399" s="460" t="s">
        <v>646</v>
      </c>
      <c r="Q399" s="460"/>
      <c r="R399" s="463"/>
    </row>
    <row r="400" spans="1:18" ht="15" customHeight="1">
      <c r="A400" s="459"/>
      <c r="B400" s="460"/>
      <c r="C400" s="460" t="s">
        <v>850</v>
      </c>
      <c r="D400" s="460"/>
      <c r="E400" s="461"/>
      <c r="F400" s="460"/>
      <c r="G400" s="460"/>
      <c r="H400" s="460"/>
      <c r="I400" s="460"/>
      <c r="K400" s="464" t="s">
        <v>549</v>
      </c>
      <c r="M400" s="464"/>
      <c r="N400" s="460"/>
      <c r="O400" s="460"/>
      <c r="P400" s="460" t="s">
        <v>550</v>
      </c>
      <c r="Q400" s="460"/>
      <c r="R400" s="462"/>
    </row>
    <row r="401" spans="1:18" ht="25.5" customHeight="1">
      <c r="A401" s="187" t="s">
        <v>0</v>
      </c>
      <c r="B401" s="33"/>
      <c r="C401" s="172" t="s">
        <v>888</v>
      </c>
      <c r="D401" s="172"/>
      <c r="E401" s="33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7"/>
    </row>
    <row r="402" spans="1:18" ht="17.25" customHeight="1">
      <c r="A402" s="6"/>
      <c r="B402" s="181" t="s">
        <v>206</v>
      </c>
      <c r="C402" s="421"/>
      <c r="D402" s="7"/>
      <c r="E402" s="324"/>
      <c r="F402" s="7"/>
      <c r="G402" s="7"/>
      <c r="H402" s="7"/>
      <c r="I402" s="7"/>
      <c r="J402" s="8"/>
      <c r="K402" s="7"/>
      <c r="L402" s="7"/>
      <c r="M402" s="8"/>
      <c r="N402" s="9"/>
      <c r="O402" s="7"/>
      <c r="P402" s="7"/>
      <c r="Q402" s="7"/>
      <c r="R402" s="410" t="s">
        <v>1334</v>
      </c>
    </row>
    <row r="403" spans="1:18" s="259" customFormat="1" ht="24" customHeight="1">
      <c r="A403" s="10"/>
      <c r="B403" s="44"/>
      <c r="C403" s="422"/>
      <c r="D403" s="96" t="s">
        <v>1472</v>
      </c>
      <c r="E403" s="325"/>
      <c r="F403" s="12"/>
      <c r="G403" s="12"/>
      <c r="H403" s="12"/>
      <c r="I403" s="12"/>
      <c r="J403" s="12"/>
      <c r="K403" s="12"/>
      <c r="L403" s="12"/>
      <c r="M403" s="12"/>
      <c r="N403" s="13"/>
      <c r="O403" s="12"/>
      <c r="P403" s="12"/>
      <c r="Q403" s="12"/>
      <c r="R403" s="28"/>
    </row>
    <row r="404" spans="1:18" ht="37.5" customHeight="1">
      <c r="A404" s="215" t="s">
        <v>512</v>
      </c>
      <c r="B404" s="216" t="s">
        <v>513</v>
      </c>
      <c r="C404" s="433" t="s">
        <v>1</v>
      </c>
      <c r="D404" s="216" t="s">
        <v>511</v>
      </c>
      <c r="E404" s="381" t="s">
        <v>523</v>
      </c>
      <c r="F404" s="243" t="s">
        <v>507</v>
      </c>
      <c r="G404" s="243" t="s">
        <v>508</v>
      </c>
      <c r="H404" s="242" t="s">
        <v>500</v>
      </c>
      <c r="I404" s="243" t="s">
        <v>35</v>
      </c>
      <c r="J404" s="243" t="s">
        <v>509</v>
      </c>
      <c r="K404" s="243" t="s">
        <v>18</v>
      </c>
      <c r="L404" s="243" t="s">
        <v>19</v>
      </c>
      <c r="M404" s="243" t="s">
        <v>518</v>
      </c>
      <c r="N404" s="243" t="s">
        <v>589</v>
      </c>
      <c r="O404" s="127" t="s">
        <v>510</v>
      </c>
      <c r="P404" s="243" t="s">
        <v>31</v>
      </c>
      <c r="Q404" s="243" t="s">
        <v>514</v>
      </c>
      <c r="R404" s="263" t="s">
        <v>20</v>
      </c>
    </row>
    <row r="405" spans="1:18" ht="22.5" customHeight="1">
      <c r="A405" s="102" t="s">
        <v>209</v>
      </c>
      <c r="B405" s="81"/>
      <c r="C405" s="424"/>
      <c r="D405" s="453"/>
      <c r="E405" s="34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6"/>
    </row>
    <row r="406" spans="1:18" ht="39.75" customHeight="1">
      <c r="A406" s="122">
        <v>8100201</v>
      </c>
      <c r="B406" s="59" t="s">
        <v>210</v>
      </c>
      <c r="C406" s="169" t="s">
        <v>211</v>
      </c>
      <c r="D406" s="477" t="s">
        <v>447</v>
      </c>
      <c r="E406" s="338">
        <v>15</v>
      </c>
      <c r="F406" s="59">
        <v>3500</v>
      </c>
      <c r="G406" s="59">
        <v>0</v>
      </c>
      <c r="H406" s="59">
        <v>0</v>
      </c>
      <c r="I406" s="59">
        <v>0</v>
      </c>
      <c r="J406" s="59">
        <v>0</v>
      </c>
      <c r="K406" s="59">
        <v>152</v>
      </c>
      <c r="L406" s="59">
        <v>0</v>
      </c>
      <c r="M406" s="59">
        <v>0</v>
      </c>
      <c r="N406" s="59">
        <v>0</v>
      </c>
      <c r="O406" s="59">
        <v>0</v>
      </c>
      <c r="P406" s="59">
        <v>0</v>
      </c>
      <c r="Q406" s="59">
        <f aca="true" t="shared" si="68" ref="Q406:Q415">F406+G406+H406+J406-M406-O406-K406-N406+L406-P406</f>
        <v>3348</v>
      </c>
      <c r="R406" s="29"/>
    </row>
    <row r="407" spans="1:18" ht="39.75" customHeight="1">
      <c r="A407" s="122">
        <v>8100202</v>
      </c>
      <c r="B407" s="59" t="s">
        <v>212</v>
      </c>
      <c r="C407" s="169" t="s">
        <v>213</v>
      </c>
      <c r="D407" s="477" t="s">
        <v>447</v>
      </c>
      <c r="E407" s="338">
        <v>15</v>
      </c>
      <c r="F407" s="59">
        <v>3104</v>
      </c>
      <c r="G407" s="59">
        <v>0</v>
      </c>
      <c r="H407" s="59">
        <v>0</v>
      </c>
      <c r="I407" s="59">
        <v>0</v>
      </c>
      <c r="J407" s="59">
        <v>0</v>
      </c>
      <c r="K407" s="59">
        <v>109</v>
      </c>
      <c r="L407" s="59">
        <v>0</v>
      </c>
      <c r="M407" s="59">
        <v>0</v>
      </c>
      <c r="N407" s="59">
        <v>0</v>
      </c>
      <c r="O407" s="59">
        <v>0</v>
      </c>
      <c r="P407" s="59">
        <v>0</v>
      </c>
      <c r="Q407" s="59">
        <f t="shared" si="68"/>
        <v>2995</v>
      </c>
      <c r="R407" s="29"/>
    </row>
    <row r="408" spans="1:18" ht="39.75" customHeight="1">
      <c r="A408" s="122">
        <v>8100203</v>
      </c>
      <c r="B408" s="59" t="s">
        <v>214</v>
      </c>
      <c r="C408" s="169" t="s">
        <v>215</v>
      </c>
      <c r="D408" s="418" t="s">
        <v>216</v>
      </c>
      <c r="E408" s="338">
        <v>15</v>
      </c>
      <c r="F408" s="59">
        <v>4132</v>
      </c>
      <c r="G408" s="59">
        <v>0</v>
      </c>
      <c r="H408" s="59">
        <v>0</v>
      </c>
      <c r="I408" s="59">
        <v>0</v>
      </c>
      <c r="J408" s="59">
        <v>0</v>
      </c>
      <c r="K408" s="59">
        <v>370</v>
      </c>
      <c r="L408" s="59">
        <v>0</v>
      </c>
      <c r="M408" s="59">
        <v>0</v>
      </c>
      <c r="N408" s="59">
        <v>0</v>
      </c>
      <c r="O408" s="59">
        <v>0</v>
      </c>
      <c r="P408" s="59">
        <v>0</v>
      </c>
      <c r="Q408" s="59">
        <f t="shared" si="68"/>
        <v>3762</v>
      </c>
      <c r="R408" s="29"/>
    </row>
    <row r="409" spans="1:18" ht="39.75" customHeight="1">
      <c r="A409" s="122">
        <v>8100210</v>
      </c>
      <c r="B409" s="59" t="s">
        <v>222</v>
      </c>
      <c r="C409" s="169" t="s">
        <v>472</v>
      </c>
      <c r="D409" s="418" t="s">
        <v>223</v>
      </c>
      <c r="E409" s="338">
        <v>15</v>
      </c>
      <c r="F409" s="59">
        <v>3213</v>
      </c>
      <c r="G409" s="39">
        <v>0</v>
      </c>
      <c r="H409" s="59">
        <v>0</v>
      </c>
      <c r="I409" s="59">
        <v>0</v>
      </c>
      <c r="J409" s="59">
        <v>0</v>
      </c>
      <c r="K409" s="59">
        <v>120</v>
      </c>
      <c r="L409" s="59">
        <v>0</v>
      </c>
      <c r="M409" s="59">
        <v>0</v>
      </c>
      <c r="N409" s="59">
        <v>0</v>
      </c>
      <c r="O409" s="59">
        <v>0</v>
      </c>
      <c r="P409" s="59">
        <v>0</v>
      </c>
      <c r="Q409" s="59">
        <f t="shared" si="68"/>
        <v>3093</v>
      </c>
      <c r="R409" s="29"/>
    </row>
    <row r="410" spans="1:18" ht="39.75" customHeight="1">
      <c r="A410" s="122">
        <v>8100211</v>
      </c>
      <c r="B410" s="59" t="s">
        <v>224</v>
      </c>
      <c r="C410" s="169" t="s">
        <v>473</v>
      </c>
      <c r="D410" s="418" t="s">
        <v>223</v>
      </c>
      <c r="E410" s="338">
        <v>15</v>
      </c>
      <c r="F410" s="59">
        <v>3213</v>
      </c>
      <c r="G410" s="39">
        <v>0</v>
      </c>
      <c r="H410" s="59">
        <v>0</v>
      </c>
      <c r="I410" s="59">
        <v>0</v>
      </c>
      <c r="J410" s="59">
        <v>0</v>
      </c>
      <c r="K410" s="59">
        <v>120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f t="shared" si="68"/>
        <v>3093</v>
      </c>
      <c r="R410" s="29"/>
    </row>
    <row r="411" spans="1:18" ht="39.75" customHeight="1">
      <c r="A411" s="122">
        <v>8100214</v>
      </c>
      <c r="B411" s="59" t="s">
        <v>464</v>
      </c>
      <c r="C411" s="169" t="s">
        <v>465</v>
      </c>
      <c r="D411" s="418" t="s">
        <v>223</v>
      </c>
      <c r="E411" s="338">
        <v>15</v>
      </c>
      <c r="F411" s="59">
        <v>3213</v>
      </c>
      <c r="G411" s="59">
        <v>0</v>
      </c>
      <c r="H411" s="59">
        <v>0</v>
      </c>
      <c r="I411" s="59">
        <v>0</v>
      </c>
      <c r="J411" s="59">
        <v>0</v>
      </c>
      <c r="K411" s="59">
        <v>120</v>
      </c>
      <c r="L411" s="59">
        <v>0</v>
      </c>
      <c r="M411" s="59">
        <v>0</v>
      </c>
      <c r="N411" s="59">
        <v>0</v>
      </c>
      <c r="O411" s="59">
        <v>0</v>
      </c>
      <c r="P411" s="59">
        <v>0</v>
      </c>
      <c r="Q411" s="59">
        <f t="shared" si="68"/>
        <v>3093</v>
      </c>
      <c r="R411" s="29"/>
    </row>
    <row r="412" spans="1:18" ht="39.75" customHeight="1">
      <c r="A412" s="122">
        <v>8100215</v>
      </c>
      <c r="B412" s="59" t="s">
        <v>631</v>
      </c>
      <c r="C412" s="169" t="s">
        <v>632</v>
      </c>
      <c r="D412" s="418" t="s">
        <v>9</v>
      </c>
      <c r="E412" s="338">
        <v>15</v>
      </c>
      <c r="F412" s="59">
        <v>2730</v>
      </c>
      <c r="G412" s="59">
        <v>1000</v>
      </c>
      <c r="H412" s="59">
        <v>0</v>
      </c>
      <c r="I412" s="59">
        <v>0</v>
      </c>
      <c r="J412" s="59">
        <v>0</v>
      </c>
      <c r="K412" s="59">
        <v>48</v>
      </c>
      <c r="L412" s="59">
        <v>0</v>
      </c>
      <c r="M412" s="59">
        <v>0</v>
      </c>
      <c r="N412" s="59">
        <v>0</v>
      </c>
      <c r="O412" s="59">
        <v>0</v>
      </c>
      <c r="P412" s="59">
        <v>0</v>
      </c>
      <c r="Q412" s="59">
        <f t="shared" si="68"/>
        <v>3682</v>
      </c>
      <c r="R412" s="29"/>
    </row>
    <row r="413" spans="1:18" ht="39.75" customHeight="1">
      <c r="A413" s="122">
        <v>11100201</v>
      </c>
      <c r="B413" s="59" t="s">
        <v>238</v>
      </c>
      <c r="C413" s="169" t="s">
        <v>239</v>
      </c>
      <c r="D413" s="43" t="s">
        <v>9</v>
      </c>
      <c r="E413" s="338">
        <v>15</v>
      </c>
      <c r="F413" s="59">
        <v>2746</v>
      </c>
      <c r="G413" s="59">
        <v>2000</v>
      </c>
      <c r="H413" s="59">
        <v>0</v>
      </c>
      <c r="I413" s="59">
        <v>0</v>
      </c>
      <c r="J413" s="59">
        <v>0</v>
      </c>
      <c r="K413" s="59">
        <v>49</v>
      </c>
      <c r="L413" s="59">
        <v>0</v>
      </c>
      <c r="M413" s="59">
        <v>0</v>
      </c>
      <c r="N413" s="59">
        <v>0</v>
      </c>
      <c r="O413" s="59">
        <v>0</v>
      </c>
      <c r="P413" s="59">
        <v>0</v>
      </c>
      <c r="Q413" s="59">
        <f t="shared" si="68"/>
        <v>4697</v>
      </c>
      <c r="R413" s="29"/>
    </row>
    <row r="414" spans="1:18" ht="39.75" customHeight="1">
      <c r="A414" s="122">
        <v>11100205</v>
      </c>
      <c r="B414" s="59" t="s">
        <v>240</v>
      </c>
      <c r="C414" s="169" t="s">
        <v>241</v>
      </c>
      <c r="D414" s="43" t="s">
        <v>9</v>
      </c>
      <c r="E414" s="355">
        <v>15</v>
      </c>
      <c r="F414" s="65">
        <v>3494</v>
      </c>
      <c r="G414" s="59">
        <v>0</v>
      </c>
      <c r="H414" s="65">
        <v>0</v>
      </c>
      <c r="I414" s="65">
        <v>0</v>
      </c>
      <c r="J414" s="65">
        <v>0</v>
      </c>
      <c r="K414" s="65">
        <v>151</v>
      </c>
      <c r="L414" s="65">
        <v>0</v>
      </c>
      <c r="M414" s="65">
        <v>0</v>
      </c>
      <c r="N414" s="65">
        <v>0</v>
      </c>
      <c r="O414" s="65">
        <v>0</v>
      </c>
      <c r="P414" s="59">
        <v>0</v>
      </c>
      <c r="Q414" s="65">
        <f t="shared" si="68"/>
        <v>3343</v>
      </c>
      <c r="R414" s="29"/>
    </row>
    <row r="415" spans="1:18" ht="39.75" customHeight="1">
      <c r="A415" s="122">
        <v>11100210</v>
      </c>
      <c r="B415" s="14" t="s">
        <v>244</v>
      </c>
      <c r="C415" s="169" t="s">
        <v>245</v>
      </c>
      <c r="D415" s="43" t="s">
        <v>9</v>
      </c>
      <c r="E415" s="338">
        <v>15</v>
      </c>
      <c r="F415" s="59">
        <v>3494</v>
      </c>
      <c r="G415" s="59">
        <v>1600</v>
      </c>
      <c r="H415" s="59">
        <v>0</v>
      </c>
      <c r="I415" s="59">
        <v>0</v>
      </c>
      <c r="J415" s="59">
        <v>0</v>
      </c>
      <c r="K415" s="59">
        <v>151</v>
      </c>
      <c r="L415" s="59">
        <v>0</v>
      </c>
      <c r="M415" s="59">
        <v>0</v>
      </c>
      <c r="N415" s="59">
        <v>0</v>
      </c>
      <c r="O415" s="59">
        <v>0</v>
      </c>
      <c r="P415" s="59">
        <v>0</v>
      </c>
      <c r="Q415" s="59">
        <f t="shared" si="68"/>
        <v>4943</v>
      </c>
      <c r="R415" s="29"/>
    </row>
    <row r="416" spans="1:18" s="23" customFormat="1" ht="19.5" customHeight="1">
      <c r="A416" s="618" t="s">
        <v>72</v>
      </c>
      <c r="B416" s="642"/>
      <c r="C416" s="632"/>
      <c r="D416" s="643"/>
      <c r="E416" s="644"/>
      <c r="F416" s="648">
        <f aca="true" t="shared" si="69" ref="F416:Q416">SUM(F406:F415)</f>
        <v>32839</v>
      </c>
      <c r="G416" s="648">
        <f t="shared" si="69"/>
        <v>4600</v>
      </c>
      <c r="H416" s="648">
        <f t="shared" si="69"/>
        <v>0</v>
      </c>
      <c r="I416" s="648">
        <f t="shared" si="69"/>
        <v>0</v>
      </c>
      <c r="J416" s="648">
        <f t="shared" si="69"/>
        <v>0</v>
      </c>
      <c r="K416" s="648">
        <f t="shared" si="69"/>
        <v>1390</v>
      </c>
      <c r="L416" s="648">
        <f t="shared" si="69"/>
        <v>0</v>
      </c>
      <c r="M416" s="648">
        <f t="shared" si="69"/>
        <v>0</v>
      </c>
      <c r="N416" s="648">
        <f t="shared" si="69"/>
        <v>0</v>
      </c>
      <c r="O416" s="648">
        <f t="shared" si="69"/>
        <v>0</v>
      </c>
      <c r="P416" s="648">
        <f t="shared" si="69"/>
        <v>0</v>
      </c>
      <c r="Q416" s="648">
        <f t="shared" si="69"/>
        <v>36049</v>
      </c>
      <c r="R416" s="624"/>
    </row>
    <row r="417" spans="1:18" ht="20.25" customHeight="1">
      <c r="A417" s="56"/>
      <c r="B417" s="185" t="s">
        <v>32</v>
      </c>
      <c r="C417" s="434"/>
      <c r="D417" s="61"/>
      <c r="E417" s="356"/>
      <c r="F417" s="71">
        <f aca="true" t="shared" si="70" ref="F417:Q417">F416</f>
        <v>32839</v>
      </c>
      <c r="G417" s="71">
        <f t="shared" si="70"/>
        <v>4600</v>
      </c>
      <c r="H417" s="71">
        <f t="shared" si="70"/>
        <v>0</v>
      </c>
      <c r="I417" s="71">
        <f t="shared" si="70"/>
        <v>0</v>
      </c>
      <c r="J417" s="71">
        <f t="shared" si="70"/>
        <v>0</v>
      </c>
      <c r="K417" s="71">
        <f t="shared" si="70"/>
        <v>1390</v>
      </c>
      <c r="L417" s="71">
        <f t="shared" si="70"/>
        <v>0</v>
      </c>
      <c r="M417" s="71">
        <f t="shared" si="70"/>
        <v>0</v>
      </c>
      <c r="N417" s="71">
        <f t="shared" si="70"/>
        <v>0</v>
      </c>
      <c r="O417" s="71">
        <f t="shared" si="70"/>
        <v>0</v>
      </c>
      <c r="P417" s="71">
        <f t="shared" si="70"/>
        <v>0</v>
      </c>
      <c r="Q417" s="71">
        <f t="shared" si="70"/>
        <v>36049</v>
      </c>
      <c r="R417" s="58"/>
    </row>
    <row r="418" spans="1:18" s="191" customFormat="1" ht="36.75" customHeight="1">
      <c r="A418" s="21"/>
      <c r="B418" s="8"/>
      <c r="C418" s="431"/>
      <c r="D418" s="8"/>
      <c r="E418" s="324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31"/>
    </row>
    <row r="419" spans="1:18" s="191" customFormat="1" ht="12.75" customHeight="1">
      <c r="A419" s="459"/>
      <c r="B419" s="460"/>
      <c r="C419" s="460"/>
      <c r="D419" s="460" t="s">
        <v>551</v>
      </c>
      <c r="E419" s="461"/>
      <c r="F419" s="460"/>
      <c r="G419" s="460"/>
      <c r="H419" s="460"/>
      <c r="I419" s="460"/>
      <c r="K419" s="465" t="s">
        <v>552</v>
      </c>
      <c r="L419" s="460"/>
      <c r="M419" s="460"/>
      <c r="N419" s="460"/>
      <c r="O419" s="460"/>
      <c r="P419" s="460"/>
      <c r="Q419" s="460" t="s">
        <v>552</v>
      </c>
      <c r="R419" s="462"/>
    </row>
    <row r="420" spans="1:18" ht="18.75">
      <c r="A420" s="459" t="s">
        <v>560</v>
      </c>
      <c r="B420" s="460"/>
      <c r="C420" s="460" t="s">
        <v>848</v>
      </c>
      <c r="D420" s="460"/>
      <c r="E420" s="461"/>
      <c r="F420" s="460"/>
      <c r="G420" s="460"/>
      <c r="H420" s="460"/>
      <c r="I420" s="460"/>
      <c r="J420" s="2"/>
      <c r="K420" s="465" t="s">
        <v>645</v>
      </c>
      <c r="L420" s="460"/>
      <c r="M420" s="459"/>
      <c r="N420" s="460"/>
      <c r="O420" s="460"/>
      <c r="P420" s="460" t="s">
        <v>646</v>
      </c>
      <c r="Q420" s="460"/>
      <c r="R420" s="463"/>
    </row>
    <row r="421" spans="1:18" ht="12" customHeight="1">
      <c r="A421" s="459"/>
      <c r="B421" s="460"/>
      <c r="C421" s="460" t="s">
        <v>850</v>
      </c>
      <c r="D421" s="460"/>
      <c r="E421" s="461"/>
      <c r="F421" s="460"/>
      <c r="G421" s="460"/>
      <c r="H421" s="460"/>
      <c r="I421" s="460"/>
      <c r="J421" s="2"/>
      <c r="K421" s="464" t="s">
        <v>549</v>
      </c>
      <c r="L421" s="460"/>
      <c r="M421" s="460"/>
      <c r="N421" s="460"/>
      <c r="O421" s="460"/>
      <c r="P421" s="460" t="s">
        <v>550</v>
      </c>
      <c r="Q421" s="460"/>
      <c r="R421" s="462"/>
    </row>
    <row r="422" spans="1:18" ht="28.5" customHeight="1">
      <c r="A422" s="187" t="s">
        <v>0</v>
      </c>
      <c r="B422" s="33"/>
      <c r="C422" s="755" t="s">
        <v>888</v>
      </c>
      <c r="D422" s="755"/>
      <c r="E422" s="33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7"/>
    </row>
    <row r="423" spans="1:18" ht="34.5" customHeight="1">
      <c r="A423" s="6"/>
      <c r="B423" s="181" t="s">
        <v>227</v>
      </c>
      <c r="C423" s="421"/>
      <c r="D423" s="7"/>
      <c r="E423" s="324"/>
      <c r="F423" s="7"/>
      <c r="G423" s="7"/>
      <c r="H423" s="7"/>
      <c r="I423" s="7"/>
      <c r="J423" s="8"/>
      <c r="K423" s="7"/>
      <c r="L423" s="7"/>
      <c r="M423" s="8"/>
      <c r="N423" s="9"/>
      <c r="O423" s="7"/>
      <c r="P423" s="7"/>
      <c r="Q423" s="7"/>
      <c r="R423" s="410" t="s">
        <v>1335</v>
      </c>
    </row>
    <row r="424" spans="1:18" s="241" customFormat="1" ht="36.75" customHeight="1">
      <c r="A424" s="10"/>
      <c r="B424" s="44"/>
      <c r="C424" s="422"/>
      <c r="D424" s="96" t="s">
        <v>1472</v>
      </c>
      <c r="E424" s="325"/>
      <c r="F424" s="12"/>
      <c r="G424" s="12"/>
      <c r="H424" s="12"/>
      <c r="I424" s="12"/>
      <c r="J424" s="12"/>
      <c r="K424" s="12"/>
      <c r="L424" s="12"/>
      <c r="M424" s="12"/>
      <c r="N424" s="13"/>
      <c r="O424" s="12"/>
      <c r="P424" s="12"/>
      <c r="Q424" s="12"/>
      <c r="R424" s="28"/>
    </row>
    <row r="425" spans="1:18" ht="34.5" customHeight="1" thickBot="1">
      <c r="A425" s="212" t="s">
        <v>512</v>
      </c>
      <c r="B425" s="213" t="s">
        <v>513</v>
      </c>
      <c r="C425" s="435" t="s">
        <v>1</v>
      </c>
      <c r="D425" s="218" t="s">
        <v>511</v>
      </c>
      <c r="E425" s="354" t="s">
        <v>522</v>
      </c>
      <c r="F425" s="214" t="s">
        <v>507</v>
      </c>
      <c r="G425" s="214" t="s">
        <v>508</v>
      </c>
      <c r="H425" s="217" t="s">
        <v>500</v>
      </c>
      <c r="I425" s="214" t="s">
        <v>35</v>
      </c>
      <c r="J425" s="217" t="s">
        <v>509</v>
      </c>
      <c r="K425" s="219" t="s">
        <v>18</v>
      </c>
      <c r="L425" s="214" t="s">
        <v>19</v>
      </c>
      <c r="M425" s="217" t="s">
        <v>518</v>
      </c>
      <c r="N425" s="217" t="s">
        <v>589</v>
      </c>
      <c r="O425" s="26" t="s">
        <v>510</v>
      </c>
      <c r="P425" s="214" t="s">
        <v>31</v>
      </c>
      <c r="Q425" s="214" t="s">
        <v>514</v>
      </c>
      <c r="R425" s="221" t="s">
        <v>20</v>
      </c>
    </row>
    <row r="426" spans="1:18" ht="27" customHeight="1" thickTop="1">
      <c r="A426" s="101" t="s">
        <v>228</v>
      </c>
      <c r="B426" s="77"/>
      <c r="C426" s="424"/>
      <c r="D426" s="77"/>
      <c r="E426" s="347"/>
      <c r="F426" s="77"/>
      <c r="G426" s="77"/>
      <c r="H426" s="77"/>
      <c r="I426" s="77"/>
      <c r="J426" s="77"/>
      <c r="K426" s="77"/>
      <c r="L426" s="77"/>
      <c r="M426" s="77"/>
      <c r="N426" s="78"/>
      <c r="O426" s="77"/>
      <c r="P426" s="77"/>
      <c r="Q426" s="77"/>
      <c r="R426" s="76"/>
    </row>
    <row r="427" spans="1:18" ht="40.5" customHeight="1">
      <c r="A427" s="173">
        <v>900005</v>
      </c>
      <c r="B427" s="15" t="s">
        <v>701</v>
      </c>
      <c r="C427" s="695" t="s">
        <v>748</v>
      </c>
      <c r="D427" s="418" t="s">
        <v>875</v>
      </c>
      <c r="E427" s="355">
        <v>15</v>
      </c>
      <c r="F427" s="59">
        <v>6934</v>
      </c>
      <c r="G427" s="59">
        <v>0</v>
      </c>
      <c r="H427" s="59">
        <v>0</v>
      </c>
      <c r="I427" s="59">
        <v>0</v>
      </c>
      <c r="J427" s="59">
        <v>0</v>
      </c>
      <c r="K427" s="59">
        <v>934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f>F427+G427+H427+J427-M427-O427-K427-N427+L427-P427</f>
        <v>6000</v>
      </c>
      <c r="R427" s="700"/>
    </row>
    <row r="428" spans="1:18" ht="40.5" customHeight="1">
      <c r="A428" s="109">
        <v>920001</v>
      </c>
      <c r="B428" s="59" t="s">
        <v>674</v>
      </c>
      <c r="C428" s="43" t="s">
        <v>675</v>
      </c>
      <c r="D428" s="418" t="s">
        <v>676</v>
      </c>
      <c r="E428" s="355">
        <v>15</v>
      </c>
      <c r="F428" s="59">
        <v>7440</v>
      </c>
      <c r="G428" s="59">
        <v>0</v>
      </c>
      <c r="H428" s="59">
        <v>0</v>
      </c>
      <c r="I428" s="59">
        <v>0</v>
      </c>
      <c r="J428" s="59">
        <v>0</v>
      </c>
      <c r="K428" s="59">
        <v>1042</v>
      </c>
      <c r="L428" s="59">
        <v>0</v>
      </c>
      <c r="M428" s="59">
        <v>0</v>
      </c>
      <c r="N428" s="59">
        <v>0</v>
      </c>
      <c r="O428" s="59">
        <v>0</v>
      </c>
      <c r="P428" s="59">
        <v>0</v>
      </c>
      <c r="Q428" s="59">
        <f>F428+G428+H428+J428-M428-O428-K428-N428+L428-P428</f>
        <v>6398</v>
      </c>
      <c r="R428" s="700"/>
    </row>
    <row r="429" spans="1:18" ht="40.5" customHeight="1">
      <c r="A429" s="173">
        <v>15100100</v>
      </c>
      <c r="B429" s="59" t="s">
        <v>700</v>
      </c>
      <c r="C429" s="695" t="s">
        <v>747</v>
      </c>
      <c r="D429" s="452" t="s">
        <v>1363</v>
      </c>
      <c r="E429" s="705">
        <v>15</v>
      </c>
      <c r="F429" s="59">
        <v>6934</v>
      </c>
      <c r="G429" s="59">
        <v>0</v>
      </c>
      <c r="H429" s="59">
        <v>0</v>
      </c>
      <c r="I429" s="59">
        <v>0</v>
      </c>
      <c r="J429" s="59">
        <v>0</v>
      </c>
      <c r="K429" s="59">
        <v>934</v>
      </c>
      <c r="L429" s="59">
        <v>0</v>
      </c>
      <c r="M429" s="59">
        <v>0</v>
      </c>
      <c r="N429" s="67">
        <v>0</v>
      </c>
      <c r="O429" s="59">
        <v>0</v>
      </c>
      <c r="P429" s="59">
        <v>0</v>
      </c>
      <c r="Q429" s="59">
        <f>F429+G429+H429+J429-M429-O429-K429-N429+L429-P429</f>
        <v>6000</v>
      </c>
      <c r="R429" s="696"/>
    </row>
    <row r="430" spans="1:18" ht="19.5" customHeight="1">
      <c r="A430" s="618" t="s">
        <v>72</v>
      </c>
      <c r="B430" s="718"/>
      <c r="C430" s="632"/>
      <c r="D430" s="628"/>
      <c r="E430" s="629"/>
      <c r="F430" s="648">
        <f aca="true" t="shared" si="71" ref="F430:Q430">SUM(F427:F429)</f>
        <v>21308</v>
      </c>
      <c r="G430" s="648">
        <f t="shared" si="71"/>
        <v>0</v>
      </c>
      <c r="H430" s="648">
        <f t="shared" si="71"/>
        <v>0</v>
      </c>
      <c r="I430" s="648">
        <f t="shared" si="71"/>
        <v>0</v>
      </c>
      <c r="J430" s="648">
        <f t="shared" si="71"/>
        <v>0</v>
      </c>
      <c r="K430" s="648">
        <f t="shared" si="71"/>
        <v>2910</v>
      </c>
      <c r="L430" s="648">
        <f t="shared" si="71"/>
        <v>0</v>
      </c>
      <c r="M430" s="648">
        <f t="shared" si="71"/>
        <v>0</v>
      </c>
      <c r="N430" s="648">
        <f t="shared" si="71"/>
        <v>0</v>
      </c>
      <c r="O430" s="648">
        <f t="shared" si="71"/>
        <v>0</v>
      </c>
      <c r="P430" s="648">
        <f t="shared" si="71"/>
        <v>0</v>
      </c>
      <c r="Q430" s="648">
        <f t="shared" si="71"/>
        <v>18398</v>
      </c>
      <c r="R430" s="624"/>
    </row>
    <row r="431" spans="1:18" ht="27" customHeight="1">
      <c r="A431" s="101" t="s">
        <v>847</v>
      </c>
      <c r="B431" s="81"/>
      <c r="C431" s="424"/>
      <c r="D431" s="75"/>
      <c r="E431" s="34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6"/>
    </row>
    <row r="432" spans="1:18" ht="40.5" customHeight="1">
      <c r="A432" s="173">
        <v>910001</v>
      </c>
      <c r="B432" s="14" t="s">
        <v>702</v>
      </c>
      <c r="C432" s="695" t="s">
        <v>749</v>
      </c>
      <c r="D432" s="704" t="s">
        <v>703</v>
      </c>
      <c r="E432" s="705">
        <v>15</v>
      </c>
      <c r="F432" s="59">
        <v>8205</v>
      </c>
      <c r="G432" s="59">
        <v>0</v>
      </c>
      <c r="H432" s="59">
        <v>0</v>
      </c>
      <c r="I432" s="59">
        <v>0</v>
      </c>
      <c r="J432" s="59">
        <v>0</v>
      </c>
      <c r="K432" s="59">
        <v>1205</v>
      </c>
      <c r="L432" s="59">
        <v>0</v>
      </c>
      <c r="M432" s="59">
        <v>0</v>
      </c>
      <c r="N432" s="67">
        <v>0</v>
      </c>
      <c r="O432" s="59">
        <v>0</v>
      </c>
      <c r="P432" s="59">
        <v>0</v>
      </c>
      <c r="Q432" s="59">
        <f>F432+G432+H432+J432-M432-O432-K432-N432+L432-P432</f>
        <v>7000</v>
      </c>
      <c r="R432" s="696"/>
    </row>
    <row r="433" spans="1:18" ht="33.75" customHeight="1">
      <c r="A433" s="122">
        <v>6300201</v>
      </c>
      <c r="B433" s="193" t="s">
        <v>161</v>
      </c>
      <c r="C433" s="292" t="s">
        <v>162</v>
      </c>
      <c r="D433" s="416" t="s">
        <v>546</v>
      </c>
      <c r="E433" s="321">
        <v>15</v>
      </c>
      <c r="F433" s="193">
        <v>4870</v>
      </c>
      <c r="G433" s="193">
        <v>2000</v>
      </c>
      <c r="H433" s="193">
        <v>0</v>
      </c>
      <c r="I433" s="193">
        <v>0</v>
      </c>
      <c r="J433" s="193">
        <v>0</v>
      </c>
      <c r="K433" s="193">
        <v>500</v>
      </c>
      <c r="L433" s="193">
        <v>0</v>
      </c>
      <c r="M433" s="193">
        <v>0</v>
      </c>
      <c r="N433" s="193">
        <v>0</v>
      </c>
      <c r="O433" s="193">
        <v>0</v>
      </c>
      <c r="P433" s="193">
        <v>0</v>
      </c>
      <c r="Q433" s="193">
        <f>F433+G433+H433+J433-M433-O433-K433-N433+L433-P433</f>
        <v>6370</v>
      </c>
      <c r="R433" s="43"/>
    </row>
    <row r="434" spans="1:18" ht="19.5" customHeight="1">
      <c r="A434" s="618" t="s">
        <v>72</v>
      </c>
      <c r="B434" s="718"/>
      <c r="C434" s="632"/>
      <c r="D434" s="628"/>
      <c r="E434" s="629"/>
      <c r="F434" s="648">
        <f aca="true" t="shared" si="72" ref="F434:Q434">SUM(F432:F433)</f>
        <v>13075</v>
      </c>
      <c r="G434" s="648">
        <f t="shared" si="72"/>
        <v>2000</v>
      </c>
      <c r="H434" s="648">
        <f t="shared" si="72"/>
        <v>0</v>
      </c>
      <c r="I434" s="648">
        <f t="shared" si="72"/>
        <v>0</v>
      </c>
      <c r="J434" s="648">
        <f t="shared" si="72"/>
        <v>0</v>
      </c>
      <c r="K434" s="648">
        <f t="shared" si="72"/>
        <v>1705</v>
      </c>
      <c r="L434" s="648">
        <f t="shared" si="72"/>
        <v>0</v>
      </c>
      <c r="M434" s="648">
        <f t="shared" si="72"/>
        <v>0</v>
      </c>
      <c r="N434" s="648">
        <f t="shared" si="72"/>
        <v>0</v>
      </c>
      <c r="O434" s="648">
        <f t="shared" si="72"/>
        <v>0</v>
      </c>
      <c r="P434" s="648">
        <f t="shared" si="72"/>
        <v>0</v>
      </c>
      <c r="Q434" s="648">
        <f t="shared" si="72"/>
        <v>13370</v>
      </c>
      <c r="R434" s="624"/>
    </row>
    <row r="435" spans="1:18" ht="27" customHeight="1">
      <c r="A435" s="101" t="s">
        <v>801</v>
      </c>
      <c r="B435" s="81"/>
      <c r="C435" s="424"/>
      <c r="D435" s="75"/>
      <c r="E435" s="34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6"/>
    </row>
    <row r="436" spans="1:18" ht="40.5" customHeight="1">
      <c r="A436" s="698">
        <v>1610001</v>
      </c>
      <c r="B436" s="521" t="s">
        <v>721</v>
      </c>
      <c r="C436" s="695" t="s">
        <v>762</v>
      </c>
      <c r="D436" s="418" t="s">
        <v>722</v>
      </c>
      <c r="E436" s="355">
        <v>15</v>
      </c>
      <c r="F436" s="59">
        <v>5382</v>
      </c>
      <c r="G436" s="59">
        <v>0</v>
      </c>
      <c r="H436" s="59">
        <v>0</v>
      </c>
      <c r="I436" s="59">
        <v>0</v>
      </c>
      <c r="J436" s="59">
        <v>0</v>
      </c>
      <c r="K436" s="59">
        <v>602</v>
      </c>
      <c r="L436" s="59">
        <v>0</v>
      </c>
      <c r="M436" s="59">
        <v>0</v>
      </c>
      <c r="N436" s="59">
        <v>0</v>
      </c>
      <c r="O436" s="59">
        <v>0</v>
      </c>
      <c r="P436" s="59">
        <v>0</v>
      </c>
      <c r="Q436" s="59">
        <f>F436+G436+H436+J436-M436-O436-K436-N436+L436-P436</f>
        <v>4780</v>
      </c>
      <c r="R436" s="29"/>
    </row>
    <row r="437" spans="1:18" ht="19.5" customHeight="1">
      <c r="A437" s="618" t="s">
        <v>72</v>
      </c>
      <c r="B437" s="718"/>
      <c r="C437" s="632"/>
      <c r="D437" s="628"/>
      <c r="E437" s="629"/>
      <c r="F437" s="648">
        <f aca="true" t="shared" si="73" ref="F437:Q437">F436</f>
        <v>5382</v>
      </c>
      <c r="G437" s="648">
        <f t="shared" si="73"/>
        <v>0</v>
      </c>
      <c r="H437" s="648">
        <f t="shared" si="73"/>
        <v>0</v>
      </c>
      <c r="I437" s="648">
        <f t="shared" si="73"/>
        <v>0</v>
      </c>
      <c r="J437" s="648">
        <f t="shared" si="73"/>
        <v>0</v>
      </c>
      <c r="K437" s="648">
        <f t="shared" si="73"/>
        <v>602</v>
      </c>
      <c r="L437" s="648">
        <f t="shared" si="73"/>
        <v>0</v>
      </c>
      <c r="M437" s="648">
        <f t="shared" si="73"/>
        <v>0</v>
      </c>
      <c r="N437" s="648">
        <f t="shared" si="73"/>
        <v>0</v>
      </c>
      <c r="O437" s="648">
        <f t="shared" si="73"/>
        <v>0</v>
      </c>
      <c r="P437" s="648">
        <f t="shared" si="73"/>
        <v>0</v>
      </c>
      <c r="Q437" s="648">
        <f t="shared" si="73"/>
        <v>4780</v>
      </c>
      <c r="R437" s="624"/>
    </row>
    <row r="438" spans="1:18" ht="24" customHeight="1">
      <c r="A438" s="184" t="s">
        <v>72</v>
      </c>
      <c r="B438" s="52"/>
      <c r="C438" s="430"/>
      <c r="D438" s="53"/>
      <c r="E438" s="348"/>
      <c r="F438" s="69">
        <f aca="true" t="shared" si="74" ref="F438:Q438">F430+F434+F437</f>
        <v>39765</v>
      </c>
      <c r="G438" s="69">
        <f t="shared" si="74"/>
        <v>2000</v>
      </c>
      <c r="H438" s="69">
        <f t="shared" si="74"/>
        <v>0</v>
      </c>
      <c r="I438" s="69">
        <f t="shared" si="74"/>
        <v>0</v>
      </c>
      <c r="J438" s="69">
        <f t="shared" si="74"/>
        <v>0</v>
      </c>
      <c r="K438" s="69">
        <f t="shared" si="74"/>
        <v>5217</v>
      </c>
      <c r="L438" s="69">
        <f t="shared" si="74"/>
        <v>0</v>
      </c>
      <c r="M438" s="69">
        <f t="shared" si="74"/>
        <v>0</v>
      </c>
      <c r="N438" s="69">
        <f t="shared" si="74"/>
        <v>0</v>
      </c>
      <c r="O438" s="69">
        <f t="shared" si="74"/>
        <v>0</v>
      </c>
      <c r="P438" s="69">
        <f t="shared" si="74"/>
        <v>0</v>
      </c>
      <c r="Q438" s="69">
        <f t="shared" si="74"/>
        <v>36548</v>
      </c>
      <c r="R438" s="69"/>
    </row>
    <row r="439" spans="1:18" ht="16.5" customHeight="1">
      <c r="A439" s="21"/>
      <c r="B439" s="8"/>
      <c r="C439" s="431"/>
      <c r="D439" s="8"/>
      <c r="E439" s="324"/>
      <c r="F439" s="8"/>
      <c r="G439" s="8"/>
      <c r="H439" s="8"/>
      <c r="I439" s="8"/>
      <c r="J439" s="8"/>
      <c r="K439" s="8"/>
      <c r="L439" s="8"/>
      <c r="M439" s="8"/>
      <c r="N439" s="22"/>
      <c r="O439" s="8"/>
      <c r="P439" s="8"/>
      <c r="Q439" s="8"/>
      <c r="R439" s="31"/>
    </row>
    <row r="440" spans="1:18" s="191" customFormat="1" ht="18">
      <c r="A440" s="17"/>
      <c r="B440" s="1"/>
      <c r="C440" s="426"/>
      <c r="D440" s="1"/>
      <c r="E440" s="330"/>
      <c r="F440" s="1"/>
      <c r="G440" s="1"/>
      <c r="H440" s="1"/>
      <c r="I440" s="1"/>
      <c r="J440" s="1"/>
      <c r="K440" s="1"/>
      <c r="L440" s="1"/>
      <c r="M440" s="1"/>
      <c r="N440" s="19"/>
      <c r="O440" s="1"/>
      <c r="P440" s="1"/>
      <c r="Q440" s="1"/>
      <c r="R440" s="30"/>
    </row>
    <row r="441" spans="1:18" s="191" customFormat="1" ht="18.75">
      <c r="A441" s="459"/>
      <c r="B441" s="460"/>
      <c r="C441" s="460"/>
      <c r="D441" s="460" t="s">
        <v>551</v>
      </c>
      <c r="E441" s="461"/>
      <c r="F441" s="460"/>
      <c r="G441" s="460"/>
      <c r="H441" s="460"/>
      <c r="I441" s="460"/>
      <c r="K441" s="465" t="s">
        <v>552</v>
      </c>
      <c r="L441" s="460"/>
      <c r="M441" s="460"/>
      <c r="N441" s="460"/>
      <c r="O441" s="460"/>
      <c r="P441" s="460"/>
      <c r="Q441" s="460" t="s">
        <v>552</v>
      </c>
      <c r="R441" s="462"/>
    </row>
    <row r="442" spans="1:18" ht="18.75">
      <c r="A442" s="459"/>
      <c r="B442" s="460"/>
      <c r="C442" s="460"/>
      <c r="D442" s="460"/>
      <c r="E442" s="461"/>
      <c r="F442" s="460"/>
      <c r="G442" s="460"/>
      <c r="H442" s="460"/>
      <c r="I442" s="460"/>
      <c r="J442" s="460"/>
      <c r="K442" s="459"/>
      <c r="L442" s="460"/>
      <c r="M442" s="459"/>
      <c r="N442" s="460"/>
      <c r="O442" s="460"/>
      <c r="P442" s="460"/>
      <c r="Q442" s="460"/>
      <c r="R442" s="463"/>
    </row>
    <row r="443" spans="1:18" ht="18.75">
      <c r="A443" s="459" t="s">
        <v>560</v>
      </c>
      <c r="B443" s="460"/>
      <c r="C443" s="460" t="s">
        <v>848</v>
      </c>
      <c r="D443" s="460"/>
      <c r="E443" s="461"/>
      <c r="F443" s="460"/>
      <c r="G443" s="460"/>
      <c r="H443" s="460"/>
      <c r="I443" s="460"/>
      <c r="K443" s="465" t="s">
        <v>645</v>
      </c>
      <c r="L443" s="460"/>
      <c r="M443" s="459"/>
      <c r="N443" s="460"/>
      <c r="O443" s="460"/>
      <c r="P443" s="460" t="s">
        <v>646</v>
      </c>
      <c r="Q443" s="460"/>
      <c r="R443" s="463"/>
    </row>
    <row r="444" spans="1:18" ht="15" customHeight="1">
      <c r="A444" s="459"/>
      <c r="B444" s="460"/>
      <c r="C444" s="460" t="s">
        <v>850</v>
      </c>
      <c r="D444" s="460"/>
      <c r="E444" s="461"/>
      <c r="F444" s="460"/>
      <c r="G444" s="460"/>
      <c r="H444" s="460"/>
      <c r="I444" s="460"/>
      <c r="K444" s="464" t="s">
        <v>549</v>
      </c>
      <c r="M444" s="464"/>
      <c r="N444" s="460"/>
      <c r="O444" s="460"/>
      <c r="P444" s="460" t="s">
        <v>550</v>
      </c>
      <c r="Q444" s="460"/>
      <c r="R444" s="462"/>
    </row>
    <row r="445" spans="1:18" ht="33.75">
      <c r="A445" s="187" t="s">
        <v>0</v>
      </c>
      <c r="B445" s="20"/>
      <c r="C445" s="172" t="s">
        <v>888</v>
      </c>
      <c r="D445" s="172"/>
      <c r="E445" s="33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7"/>
    </row>
    <row r="446" spans="1:18" ht="20.25">
      <c r="A446" s="6"/>
      <c r="B446" s="181" t="s">
        <v>423</v>
      </c>
      <c r="C446" s="421"/>
      <c r="D446" s="7"/>
      <c r="E446" s="324"/>
      <c r="F446" s="7"/>
      <c r="G446" s="7"/>
      <c r="H446" s="7"/>
      <c r="I446" s="7"/>
      <c r="J446" s="8"/>
      <c r="K446" s="7"/>
      <c r="L446" s="7"/>
      <c r="M446" s="8"/>
      <c r="N446" s="9"/>
      <c r="O446" s="7"/>
      <c r="P446" s="7"/>
      <c r="Q446" s="7"/>
      <c r="R446" s="410" t="s">
        <v>1337</v>
      </c>
    </row>
    <row r="447" spans="1:18" s="70" customFormat="1" ht="31.5" customHeight="1">
      <c r="A447" s="10"/>
      <c r="B447" s="44"/>
      <c r="C447" s="422"/>
      <c r="D447" s="96" t="s">
        <v>1472</v>
      </c>
      <c r="E447" s="325"/>
      <c r="F447" s="12"/>
      <c r="G447" s="12"/>
      <c r="H447" s="12"/>
      <c r="I447" s="12"/>
      <c r="J447" s="12"/>
      <c r="K447" s="12"/>
      <c r="L447" s="12"/>
      <c r="M447" s="12"/>
      <c r="N447" s="13"/>
      <c r="O447" s="12"/>
      <c r="P447" s="12"/>
      <c r="Q447" s="12"/>
      <c r="R447" s="28"/>
    </row>
    <row r="448" spans="1:18" ht="39.75" customHeight="1" thickBot="1">
      <c r="A448" s="46" t="s">
        <v>512</v>
      </c>
      <c r="B448" s="62" t="s">
        <v>513</v>
      </c>
      <c r="C448" s="423" t="s">
        <v>1</v>
      </c>
      <c r="D448" s="62" t="s">
        <v>511</v>
      </c>
      <c r="E448" s="346" t="s">
        <v>522</v>
      </c>
      <c r="F448" s="26" t="s">
        <v>507</v>
      </c>
      <c r="G448" s="26" t="s">
        <v>508</v>
      </c>
      <c r="H448" s="217" t="s">
        <v>500</v>
      </c>
      <c r="I448" s="26" t="s">
        <v>35</v>
      </c>
      <c r="J448" s="26" t="s">
        <v>509</v>
      </c>
      <c r="K448" s="26" t="s">
        <v>18</v>
      </c>
      <c r="L448" s="26" t="s">
        <v>19</v>
      </c>
      <c r="M448" s="26" t="s">
        <v>518</v>
      </c>
      <c r="N448" s="26" t="s">
        <v>589</v>
      </c>
      <c r="O448" s="26" t="s">
        <v>510</v>
      </c>
      <c r="P448" s="26" t="s">
        <v>31</v>
      </c>
      <c r="Q448" s="26" t="s">
        <v>514</v>
      </c>
      <c r="R448" s="63" t="s">
        <v>20</v>
      </c>
    </row>
    <row r="449" spans="1:18" ht="30" customHeight="1" thickTop="1">
      <c r="A449" s="101" t="s">
        <v>229</v>
      </c>
      <c r="B449" s="74"/>
      <c r="C449" s="424"/>
      <c r="D449" s="77"/>
      <c r="E449" s="347"/>
      <c r="F449" s="77"/>
      <c r="G449" s="77"/>
      <c r="H449" s="77"/>
      <c r="I449" s="77"/>
      <c r="J449" s="77"/>
      <c r="K449" s="77"/>
      <c r="L449" s="77"/>
      <c r="M449" s="77"/>
      <c r="N449" s="78"/>
      <c r="O449" s="77"/>
      <c r="P449" s="77"/>
      <c r="Q449" s="77"/>
      <c r="R449" s="76"/>
    </row>
    <row r="450" spans="1:18" ht="42" customHeight="1">
      <c r="A450" s="173">
        <v>100002</v>
      </c>
      <c r="B450" s="14" t="s">
        <v>704</v>
      </c>
      <c r="C450" s="695" t="s">
        <v>750</v>
      </c>
      <c r="D450" s="43" t="s">
        <v>424</v>
      </c>
      <c r="E450" s="355">
        <v>15</v>
      </c>
      <c r="F450" s="59">
        <v>8205</v>
      </c>
      <c r="G450" s="59">
        <v>0</v>
      </c>
      <c r="H450" s="59">
        <v>0</v>
      </c>
      <c r="I450" s="59">
        <v>0</v>
      </c>
      <c r="J450" s="59">
        <v>0</v>
      </c>
      <c r="K450" s="59">
        <v>1205</v>
      </c>
      <c r="L450" s="59">
        <v>0</v>
      </c>
      <c r="M450" s="59">
        <v>0</v>
      </c>
      <c r="N450" s="59">
        <v>0</v>
      </c>
      <c r="O450" s="59">
        <v>0</v>
      </c>
      <c r="P450" s="59">
        <v>0</v>
      </c>
      <c r="Q450" s="59">
        <f>F450+G450+H450+J450-M450-O450-K450-N450+L450-P450</f>
        <v>7000</v>
      </c>
      <c r="R450" s="29"/>
    </row>
    <row r="451" spans="1:18" ht="18">
      <c r="A451" s="618" t="s">
        <v>72</v>
      </c>
      <c r="B451" s="642"/>
      <c r="C451" s="632"/>
      <c r="D451" s="643"/>
      <c r="E451" s="644"/>
      <c r="F451" s="645">
        <f aca="true" t="shared" si="75" ref="F451:Q451">F450</f>
        <v>8205</v>
      </c>
      <c r="G451" s="645">
        <f t="shared" si="75"/>
        <v>0</v>
      </c>
      <c r="H451" s="645">
        <f t="shared" si="75"/>
        <v>0</v>
      </c>
      <c r="I451" s="645">
        <f t="shared" si="75"/>
        <v>0</v>
      </c>
      <c r="J451" s="645">
        <f t="shared" si="75"/>
        <v>0</v>
      </c>
      <c r="K451" s="645">
        <f t="shared" si="75"/>
        <v>1205</v>
      </c>
      <c r="L451" s="645">
        <f t="shared" si="75"/>
        <v>0</v>
      </c>
      <c r="M451" s="645">
        <f t="shared" si="75"/>
        <v>0</v>
      </c>
      <c r="N451" s="645">
        <f t="shared" si="75"/>
        <v>0</v>
      </c>
      <c r="O451" s="645">
        <f t="shared" si="75"/>
        <v>0</v>
      </c>
      <c r="P451" s="645">
        <f t="shared" si="75"/>
        <v>0</v>
      </c>
      <c r="Q451" s="645">
        <f t="shared" si="75"/>
        <v>7000</v>
      </c>
      <c r="R451" s="624"/>
    </row>
    <row r="452" spans="1:18" ht="30" customHeight="1">
      <c r="A452" s="101" t="s">
        <v>230</v>
      </c>
      <c r="B452" s="74"/>
      <c r="C452" s="424"/>
      <c r="D452" s="75"/>
      <c r="E452" s="34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6"/>
    </row>
    <row r="453" spans="1:18" ht="42" customHeight="1">
      <c r="A453" s="173">
        <v>1020003</v>
      </c>
      <c r="B453" s="195" t="s">
        <v>707</v>
      </c>
      <c r="C453" s="695" t="s">
        <v>752</v>
      </c>
      <c r="D453" s="418" t="s">
        <v>708</v>
      </c>
      <c r="E453" s="355">
        <v>15</v>
      </c>
      <c r="F453" s="59">
        <v>6934</v>
      </c>
      <c r="G453" s="59">
        <v>0</v>
      </c>
      <c r="H453" s="59">
        <v>0</v>
      </c>
      <c r="I453" s="59">
        <v>0</v>
      </c>
      <c r="J453" s="59">
        <v>0</v>
      </c>
      <c r="K453" s="59">
        <v>934</v>
      </c>
      <c r="L453" s="59">
        <v>0</v>
      </c>
      <c r="M453" s="59">
        <v>0</v>
      </c>
      <c r="N453" s="59">
        <v>0</v>
      </c>
      <c r="O453" s="59">
        <v>0</v>
      </c>
      <c r="P453" s="59">
        <v>0</v>
      </c>
      <c r="Q453" s="59">
        <f>F453+G453+H453+J453-M453-O453-K453-N453+L453-P453</f>
        <v>6000</v>
      </c>
      <c r="R453" s="700"/>
    </row>
    <row r="454" spans="1:18" ht="42" customHeight="1">
      <c r="A454" s="122">
        <v>10100102</v>
      </c>
      <c r="B454" s="59" t="s">
        <v>578</v>
      </c>
      <c r="C454" s="169" t="s">
        <v>231</v>
      </c>
      <c r="D454" s="418" t="s">
        <v>2</v>
      </c>
      <c r="E454" s="355">
        <v>15</v>
      </c>
      <c r="F454" s="59">
        <v>2691</v>
      </c>
      <c r="G454" s="59">
        <v>0</v>
      </c>
      <c r="H454" s="59">
        <v>0</v>
      </c>
      <c r="I454" s="59">
        <v>0</v>
      </c>
      <c r="J454" s="59">
        <v>0</v>
      </c>
      <c r="K454" s="59">
        <v>43</v>
      </c>
      <c r="L454" s="59">
        <v>0</v>
      </c>
      <c r="M454" s="59">
        <v>0</v>
      </c>
      <c r="N454" s="59">
        <v>0</v>
      </c>
      <c r="O454" s="59">
        <v>0</v>
      </c>
      <c r="P454" s="59">
        <v>0</v>
      </c>
      <c r="Q454" s="59">
        <f>F454+G454+H454+J454-M454-O454-K454-N454+L454-P454</f>
        <v>2648</v>
      </c>
      <c r="R454" s="29"/>
    </row>
    <row r="455" spans="1:18" ht="18">
      <c r="A455" s="618" t="s">
        <v>72</v>
      </c>
      <c r="B455" s="642"/>
      <c r="C455" s="632"/>
      <c r="D455" s="643"/>
      <c r="E455" s="644"/>
      <c r="F455" s="648">
        <f aca="true" t="shared" si="76" ref="F455:Q455">SUM(F453:F454)</f>
        <v>9625</v>
      </c>
      <c r="G455" s="648">
        <f t="shared" si="76"/>
        <v>0</v>
      </c>
      <c r="H455" s="648">
        <f t="shared" si="76"/>
        <v>0</v>
      </c>
      <c r="I455" s="648">
        <f t="shared" si="76"/>
        <v>0</v>
      </c>
      <c r="J455" s="648">
        <f t="shared" si="76"/>
        <v>0</v>
      </c>
      <c r="K455" s="648">
        <f t="shared" si="76"/>
        <v>977</v>
      </c>
      <c r="L455" s="648">
        <f t="shared" si="76"/>
        <v>0</v>
      </c>
      <c r="M455" s="648">
        <f t="shared" si="76"/>
        <v>0</v>
      </c>
      <c r="N455" s="648">
        <f t="shared" si="76"/>
        <v>0</v>
      </c>
      <c r="O455" s="648">
        <f t="shared" si="76"/>
        <v>0</v>
      </c>
      <c r="P455" s="648">
        <f t="shared" si="76"/>
        <v>0</v>
      </c>
      <c r="Q455" s="648">
        <f t="shared" si="76"/>
        <v>8648</v>
      </c>
      <c r="R455" s="624"/>
    </row>
    <row r="456" spans="1:18" ht="30" customHeight="1">
      <c r="A456" s="101" t="s">
        <v>455</v>
      </c>
      <c r="B456" s="74"/>
      <c r="C456" s="424"/>
      <c r="D456" s="75"/>
      <c r="E456" s="34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6"/>
    </row>
    <row r="457" spans="1:18" ht="42" customHeight="1">
      <c r="A457" s="173">
        <v>1010003</v>
      </c>
      <c r="B457" s="195" t="s">
        <v>705</v>
      </c>
      <c r="C457" s="695" t="s">
        <v>751</v>
      </c>
      <c r="D457" s="418" t="s">
        <v>706</v>
      </c>
      <c r="E457" s="355">
        <v>15</v>
      </c>
      <c r="F457" s="59">
        <v>5662</v>
      </c>
      <c r="G457" s="59">
        <v>0</v>
      </c>
      <c r="H457" s="59">
        <v>0</v>
      </c>
      <c r="I457" s="59">
        <v>0</v>
      </c>
      <c r="J457" s="59">
        <v>0</v>
      </c>
      <c r="K457" s="59">
        <v>662</v>
      </c>
      <c r="L457" s="59">
        <v>0</v>
      </c>
      <c r="M457" s="59">
        <v>0</v>
      </c>
      <c r="N457" s="59">
        <v>0</v>
      </c>
      <c r="O457" s="59">
        <v>0</v>
      </c>
      <c r="P457" s="59">
        <v>0</v>
      </c>
      <c r="Q457" s="59">
        <f>F457+G457+H457+J457-M457-O457-K457-N457+L457-P457</f>
        <v>5000</v>
      </c>
      <c r="R457" s="29"/>
    </row>
    <row r="458" spans="1:18" s="23" customFormat="1" ht="18">
      <c r="A458" s="618" t="s">
        <v>72</v>
      </c>
      <c r="B458" s="642"/>
      <c r="C458" s="632"/>
      <c r="D458" s="643"/>
      <c r="E458" s="644"/>
      <c r="F458" s="645">
        <f aca="true" t="shared" si="77" ref="F458:Q458">F457</f>
        <v>5662</v>
      </c>
      <c r="G458" s="645">
        <f t="shared" si="77"/>
        <v>0</v>
      </c>
      <c r="H458" s="645">
        <f t="shared" si="77"/>
        <v>0</v>
      </c>
      <c r="I458" s="645">
        <f t="shared" si="77"/>
        <v>0</v>
      </c>
      <c r="J458" s="645">
        <f t="shared" si="77"/>
        <v>0</v>
      </c>
      <c r="K458" s="645">
        <f t="shared" si="77"/>
        <v>662</v>
      </c>
      <c r="L458" s="645">
        <f t="shared" si="77"/>
        <v>0</v>
      </c>
      <c r="M458" s="645">
        <f t="shared" si="77"/>
        <v>0</v>
      </c>
      <c r="N458" s="645">
        <f t="shared" si="77"/>
        <v>0</v>
      </c>
      <c r="O458" s="645">
        <f t="shared" si="77"/>
        <v>0</v>
      </c>
      <c r="P458" s="645">
        <f t="shared" si="77"/>
        <v>0</v>
      </c>
      <c r="Q458" s="645">
        <f t="shared" si="77"/>
        <v>5000</v>
      </c>
      <c r="R458" s="624"/>
    </row>
    <row r="459" spans="1:18" ht="22.5">
      <c r="A459" s="56"/>
      <c r="B459" s="185" t="s">
        <v>32</v>
      </c>
      <c r="C459" s="434"/>
      <c r="D459" s="61"/>
      <c r="E459" s="356"/>
      <c r="F459" s="71">
        <f aca="true" t="shared" si="78" ref="F459:Q459">F451+F455+F458</f>
        <v>23492</v>
      </c>
      <c r="G459" s="71">
        <f t="shared" si="78"/>
        <v>0</v>
      </c>
      <c r="H459" s="71">
        <f t="shared" si="78"/>
        <v>0</v>
      </c>
      <c r="I459" s="71">
        <f t="shared" si="78"/>
        <v>0</v>
      </c>
      <c r="J459" s="71">
        <f t="shared" si="78"/>
        <v>0</v>
      </c>
      <c r="K459" s="71">
        <f t="shared" si="78"/>
        <v>2844</v>
      </c>
      <c r="L459" s="71">
        <f t="shared" si="78"/>
        <v>0</v>
      </c>
      <c r="M459" s="71">
        <f t="shared" si="78"/>
        <v>0</v>
      </c>
      <c r="N459" s="71">
        <f t="shared" si="78"/>
        <v>0</v>
      </c>
      <c r="O459" s="71">
        <f t="shared" si="78"/>
        <v>0</v>
      </c>
      <c r="P459" s="71">
        <f t="shared" si="78"/>
        <v>0</v>
      </c>
      <c r="Q459" s="71">
        <f t="shared" si="78"/>
        <v>20648</v>
      </c>
      <c r="R459" s="57"/>
    </row>
    <row r="460" ht="18">
      <c r="N460" s="1"/>
    </row>
    <row r="461" ht="18">
      <c r="N461" s="1"/>
    </row>
    <row r="462" spans="1:18" s="191" customFormat="1" ht="18.75">
      <c r="A462" s="459"/>
      <c r="B462" s="460"/>
      <c r="C462" s="460"/>
      <c r="D462" s="460" t="s">
        <v>551</v>
      </c>
      <c r="E462" s="461"/>
      <c r="F462" s="460"/>
      <c r="G462" s="460"/>
      <c r="H462" s="460"/>
      <c r="I462" s="460"/>
      <c r="K462" s="465" t="s">
        <v>552</v>
      </c>
      <c r="L462" s="465"/>
      <c r="M462" s="460"/>
      <c r="N462" s="460"/>
      <c r="O462" s="460"/>
      <c r="P462" s="460"/>
      <c r="Q462" s="460" t="s">
        <v>552</v>
      </c>
      <c r="R462" s="462"/>
    </row>
    <row r="463" spans="1:18" s="191" customFormat="1" ht="18.75">
      <c r="A463" s="459"/>
      <c r="B463" s="460"/>
      <c r="C463" s="460"/>
      <c r="D463" s="460"/>
      <c r="E463" s="461"/>
      <c r="F463" s="460"/>
      <c r="G463" s="460"/>
      <c r="H463" s="460"/>
      <c r="I463" s="460"/>
      <c r="K463" s="474"/>
      <c r="L463" s="483"/>
      <c r="M463" s="459"/>
      <c r="N463" s="460"/>
      <c r="O463" s="460"/>
      <c r="P463" s="460"/>
      <c r="Q463" s="460"/>
      <c r="R463" s="463"/>
    </row>
    <row r="464" spans="1:18" ht="18.75">
      <c r="A464" s="459" t="s">
        <v>560</v>
      </c>
      <c r="B464" s="460"/>
      <c r="C464" s="460" t="s">
        <v>848</v>
      </c>
      <c r="D464" s="460"/>
      <c r="E464" s="461"/>
      <c r="F464" s="460"/>
      <c r="G464" s="460"/>
      <c r="H464" s="460"/>
      <c r="I464" s="460"/>
      <c r="K464" s="465" t="s">
        <v>645</v>
      </c>
      <c r="L464" s="483"/>
      <c r="M464" s="459"/>
      <c r="N464" s="460"/>
      <c r="O464" s="460"/>
      <c r="P464" s="460" t="s">
        <v>646</v>
      </c>
      <c r="Q464" s="460"/>
      <c r="R464" s="463"/>
    </row>
    <row r="465" spans="1:18" ht="18.75">
      <c r="A465" s="459"/>
      <c r="B465" s="460"/>
      <c r="C465" s="460" t="s">
        <v>850</v>
      </c>
      <c r="D465" s="460"/>
      <c r="E465" s="461"/>
      <c r="F465" s="460"/>
      <c r="G465" s="460"/>
      <c r="H465" s="460"/>
      <c r="I465" s="460"/>
      <c r="K465" s="464" t="s">
        <v>549</v>
      </c>
      <c r="L465" s="464"/>
      <c r="M465" s="460"/>
      <c r="N465" s="460"/>
      <c r="O465" s="460"/>
      <c r="P465" s="460" t="s">
        <v>550</v>
      </c>
      <c r="Q465" s="460"/>
      <c r="R465" s="462"/>
    </row>
    <row r="466" ht="27.75" customHeight="1"/>
    <row r="467" spans="1:18" ht="28.5" customHeight="1">
      <c r="A467" s="187" t="s">
        <v>0</v>
      </c>
      <c r="B467" s="33"/>
      <c r="C467" s="172" t="s">
        <v>888</v>
      </c>
      <c r="D467" s="172"/>
      <c r="E467" s="33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7"/>
    </row>
    <row r="468" spans="1:18" ht="20.25">
      <c r="A468" s="6"/>
      <c r="B468" s="181" t="s">
        <v>235</v>
      </c>
      <c r="C468" s="421"/>
      <c r="D468" s="7"/>
      <c r="E468" s="324"/>
      <c r="F468" s="7"/>
      <c r="G468" s="7"/>
      <c r="H468" s="7"/>
      <c r="I468" s="7"/>
      <c r="J468" s="8"/>
      <c r="K468" s="7"/>
      <c r="L468" s="7"/>
      <c r="M468" s="8"/>
      <c r="N468" s="9"/>
      <c r="O468" s="7"/>
      <c r="P468" s="7"/>
      <c r="Q468" s="7"/>
      <c r="R468" s="410" t="s">
        <v>1338</v>
      </c>
    </row>
    <row r="469" spans="1:18" s="70" customFormat="1" ht="24.75" customHeight="1">
      <c r="A469" s="210"/>
      <c r="B469" s="264"/>
      <c r="C469" s="441"/>
      <c r="D469" s="246" t="s">
        <v>1472</v>
      </c>
      <c r="E469" s="367"/>
      <c r="F469" s="7"/>
      <c r="G469" s="7"/>
      <c r="H469" s="7"/>
      <c r="I469" s="7"/>
      <c r="J469" s="7"/>
      <c r="K469" s="7"/>
      <c r="L469" s="7"/>
      <c r="M469" s="7"/>
      <c r="N469" s="9"/>
      <c r="O469" s="7"/>
      <c r="P469" s="7"/>
      <c r="Q469" s="7"/>
      <c r="R469" s="147"/>
    </row>
    <row r="470" spans="1:18" ht="33.75" customHeight="1">
      <c r="A470" s="269" t="s">
        <v>512</v>
      </c>
      <c r="B470" s="265" t="s">
        <v>513</v>
      </c>
      <c r="C470" s="446" t="s">
        <v>1</v>
      </c>
      <c r="D470" s="265" t="s">
        <v>511</v>
      </c>
      <c r="E470" s="506" t="s">
        <v>522</v>
      </c>
      <c r="F470" s="247" t="s">
        <v>507</v>
      </c>
      <c r="G470" s="247" t="s">
        <v>508</v>
      </c>
      <c r="H470" s="316" t="s">
        <v>500</v>
      </c>
      <c r="I470" s="247" t="s">
        <v>35</v>
      </c>
      <c r="J470" s="247" t="s">
        <v>509</v>
      </c>
      <c r="K470" s="247" t="s">
        <v>18</v>
      </c>
      <c r="L470" s="247" t="s">
        <v>19</v>
      </c>
      <c r="M470" s="507" t="s">
        <v>518</v>
      </c>
      <c r="N470" s="311" t="s">
        <v>589</v>
      </c>
      <c r="O470" s="311" t="s">
        <v>510</v>
      </c>
      <c r="P470" s="247" t="s">
        <v>31</v>
      </c>
      <c r="Q470" s="247" t="s">
        <v>514</v>
      </c>
      <c r="R470" s="270" t="s">
        <v>20</v>
      </c>
    </row>
    <row r="471" spans="1:18" ht="27" customHeight="1">
      <c r="A471" s="271" t="s">
        <v>236</v>
      </c>
      <c r="B471" s="225"/>
      <c r="C471" s="407"/>
      <c r="D471" s="225"/>
      <c r="E471" s="374"/>
      <c r="F471" s="128"/>
      <c r="G471" s="128"/>
      <c r="H471" s="128"/>
      <c r="I471" s="128"/>
      <c r="J471" s="128"/>
      <c r="K471" s="128"/>
      <c r="L471" s="128"/>
      <c r="M471" s="128"/>
      <c r="N471" s="129"/>
      <c r="O471" s="128"/>
      <c r="P471" s="225"/>
      <c r="Q471" s="225"/>
      <c r="R471" s="139"/>
    </row>
    <row r="472" spans="1:18" ht="35.25" customHeight="1">
      <c r="A472" s="743">
        <v>110002</v>
      </c>
      <c r="B472" s="391" t="s">
        <v>709</v>
      </c>
      <c r="C472" s="684" t="s">
        <v>753</v>
      </c>
      <c r="D472" s="133" t="s">
        <v>415</v>
      </c>
      <c r="E472" s="360">
        <v>15</v>
      </c>
      <c r="F472" s="132">
        <v>8205</v>
      </c>
      <c r="G472" s="132">
        <v>0</v>
      </c>
      <c r="H472" s="132">
        <v>0</v>
      </c>
      <c r="I472" s="132">
        <v>0</v>
      </c>
      <c r="J472" s="132">
        <v>0</v>
      </c>
      <c r="K472" s="132">
        <v>1205</v>
      </c>
      <c r="L472" s="132">
        <v>0</v>
      </c>
      <c r="M472" s="132">
        <v>0</v>
      </c>
      <c r="N472" s="132">
        <v>0</v>
      </c>
      <c r="O472" s="132">
        <v>0</v>
      </c>
      <c r="P472" s="132">
        <v>0</v>
      </c>
      <c r="Q472" s="132">
        <f>F472+G472+H472+J472-M472-O472-K472-N472+L472-P472</f>
        <v>7000</v>
      </c>
      <c r="R472" s="135"/>
    </row>
    <row r="473" spans="1:18" ht="35.25" customHeight="1">
      <c r="A473" s="743">
        <v>1101001</v>
      </c>
      <c r="B473" s="391" t="s">
        <v>710</v>
      </c>
      <c r="C473" s="684" t="s">
        <v>754</v>
      </c>
      <c r="D473" s="133" t="s">
        <v>711</v>
      </c>
      <c r="E473" s="360">
        <v>15</v>
      </c>
      <c r="F473" s="132">
        <v>6934</v>
      </c>
      <c r="G473" s="132">
        <v>0</v>
      </c>
      <c r="H473" s="132">
        <v>0</v>
      </c>
      <c r="I473" s="132">
        <v>0</v>
      </c>
      <c r="J473" s="132">
        <v>0</v>
      </c>
      <c r="K473" s="132">
        <v>934</v>
      </c>
      <c r="L473" s="132">
        <v>0</v>
      </c>
      <c r="M473" s="132">
        <v>0</v>
      </c>
      <c r="N473" s="132">
        <v>0</v>
      </c>
      <c r="O473" s="132">
        <v>0</v>
      </c>
      <c r="P473" s="132">
        <v>0</v>
      </c>
      <c r="Q473" s="132">
        <f>F473+G473+H473+J473-M473-O473-K473-N473+L473-P473</f>
        <v>6000</v>
      </c>
      <c r="R473" s="744"/>
    </row>
    <row r="474" spans="1:18" ht="35.25" customHeight="1">
      <c r="A474" s="577">
        <v>3130104</v>
      </c>
      <c r="B474" s="505" t="s">
        <v>110</v>
      </c>
      <c r="C474" s="443" t="s">
        <v>111</v>
      </c>
      <c r="D474" s="144" t="s">
        <v>56</v>
      </c>
      <c r="E474" s="401">
        <v>15</v>
      </c>
      <c r="F474" s="505">
        <v>4214</v>
      </c>
      <c r="G474" s="505">
        <v>0</v>
      </c>
      <c r="H474" s="505">
        <v>0</v>
      </c>
      <c r="I474" s="505">
        <v>0</v>
      </c>
      <c r="J474" s="505">
        <v>0</v>
      </c>
      <c r="K474" s="505">
        <v>383</v>
      </c>
      <c r="L474" s="505">
        <v>0</v>
      </c>
      <c r="M474" s="505">
        <v>0</v>
      </c>
      <c r="N474" s="505">
        <v>0</v>
      </c>
      <c r="O474" s="505">
        <v>0</v>
      </c>
      <c r="P474" s="505">
        <v>0</v>
      </c>
      <c r="Q474" s="505">
        <f>F474+G474+H474+J474-M474-O474-K474-N474+L474-P474</f>
        <v>3831</v>
      </c>
      <c r="R474" s="145"/>
    </row>
    <row r="475" spans="1:18" ht="18.75" customHeight="1">
      <c r="A475" s="585" t="s">
        <v>72</v>
      </c>
      <c r="B475" s="887"/>
      <c r="C475" s="592"/>
      <c r="D475" s="597"/>
      <c r="E475" s="593"/>
      <c r="F475" s="888">
        <f aca="true" t="shared" si="79" ref="F475:Q475">SUM(F472:F474)</f>
        <v>19353</v>
      </c>
      <c r="G475" s="888">
        <f t="shared" si="79"/>
        <v>0</v>
      </c>
      <c r="H475" s="888">
        <f t="shared" si="79"/>
        <v>0</v>
      </c>
      <c r="I475" s="888">
        <f t="shared" si="79"/>
        <v>0</v>
      </c>
      <c r="J475" s="888">
        <f t="shared" si="79"/>
        <v>0</v>
      </c>
      <c r="K475" s="888">
        <f t="shared" si="79"/>
        <v>2522</v>
      </c>
      <c r="L475" s="888">
        <f t="shared" si="79"/>
        <v>0</v>
      </c>
      <c r="M475" s="888">
        <f t="shared" si="79"/>
        <v>0</v>
      </c>
      <c r="N475" s="888">
        <f t="shared" si="79"/>
        <v>0</v>
      </c>
      <c r="O475" s="888">
        <f t="shared" si="79"/>
        <v>0</v>
      </c>
      <c r="P475" s="888">
        <f t="shared" si="79"/>
        <v>0</v>
      </c>
      <c r="Q475" s="888">
        <f t="shared" si="79"/>
        <v>16831</v>
      </c>
      <c r="R475" s="595"/>
    </row>
    <row r="476" spans="1:18" ht="27" customHeight="1">
      <c r="A476" s="271" t="s">
        <v>237</v>
      </c>
      <c r="B476" s="271" t="s">
        <v>237</v>
      </c>
      <c r="C476" s="407"/>
      <c r="D476" s="137"/>
      <c r="E476" s="361"/>
      <c r="F476" s="225"/>
      <c r="G476" s="225"/>
      <c r="H476" s="225"/>
      <c r="I476" s="225"/>
      <c r="J476" s="225"/>
      <c r="K476" s="225"/>
      <c r="L476" s="225"/>
      <c r="M476" s="225"/>
      <c r="N476" s="225"/>
      <c r="O476" s="225"/>
      <c r="P476" s="225"/>
      <c r="Q476" s="225"/>
      <c r="R476" s="139"/>
    </row>
    <row r="477" spans="1:18" ht="35.25" customHeight="1">
      <c r="A477" s="131">
        <v>8100204</v>
      </c>
      <c r="B477" s="267" t="s">
        <v>217</v>
      </c>
      <c r="C477" s="404" t="s">
        <v>218</v>
      </c>
      <c r="D477" s="133" t="s">
        <v>10</v>
      </c>
      <c r="E477" s="360">
        <v>15</v>
      </c>
      <c r="F477" s="267">
        <v>3354</v>
      </c>
      <c r="G477" s="267">
        <v>1000</v>
      </c>
      <c r="H477" s="267">
        <v>0</v>
      </c>
      <c r="I477" s="267">
        <v>0</v>
      </c>
      <c r="J477" s="267">
        <v>0</v>
      </c>
      <c r="K477" s="267">
        <v>136</v>
      </c>
      <c r="L477" s="267">
        <v>0</v>
      </c>
      <c r="M477" s="267">
        <v>0</v>
      </c>
      <c r="N477" s="267">
        <v>0</v>
      </c>
      <c r="O477" s="267">
        <v>0</v>
      </c>
      <c r="P477" s="267">
        <v>0</v>
      </c>
      <c r="Q477" s="267">
        <f aca="true" t="shared" si="80" ref="Q477:Q486">F477+G477+H477+J477-M477-O477-K477-N477+L477-P477</f>
        <v>4218</v>
      </c>
      <c r="R477" s="135"/>
    </row>
    <row r="478" spans="1:18" ht="35.25" customHeight="1">
      <c r="A478" s="131">
        <v>11100206</v>
      </c>
      <c r="B478" s="267" t="s">
        <v>466</v>
      </c>
      <c r="C478" s="404" t="s">
        <v>467</v>
      </c>
      <c r="D478" s="133" t="s">
        <v>10</v>
      </c>
      <c r="E478" s="360">
        <v>15</v>
      </c>
      <c r="F478" s="267">
        <v>2621</v>
      </c>
      <c r="G478" s="267">
        <v>1000</v>
      </c>
      <c r="H478" s="267">
        <v>0</v>
      </c>
      <c r="I478" s="267">
        <v>0</v>
      </c>
      <c r="J478" s="267">
        <v>0</v>
      </c>
      <c r="K478" s="267">
        <v>21</v>
      </c>
      <c r="L478" s="267">
        <v>0</v>
      </c>
      <c r="M478" s="267">
        <v>0</v>
      </c>
      <c r="N478" s="267">
        <v>0</v>
      </c>
      <c r="O478" s="267">
        <v>0</v>
      </c>
      <c r="P478" s="267">
        <v>0</v>
      </c>
      <c r="Q478" s="267">
        <f t="shared" si="80"/>
        <v>3600</v>
      </c>
      <c r="R478" s="135"/>
    </row>
    <row r="479" spans="1:18" ht="35.25" customHeight="1">
      <c r="A479" s="131">
        <v>11100207</v>
      </c>
      <c r="B479" s="267" t="s">
        <v>49</v>
      </c>
      <c r="C479" s="404" t="s">
        <v>505</v>
      </c>
      <c r="D479" s="266" t="s">
        <v>11</v>
      </c>
      <c r="E479" s="360">
        <v>15</v>
      </c>
      <c r="F479" s="267">
        <v>2509</v>
      </c>
      <c r="G479" s="267">
        <v>0</v>
      </c>
      <c r="H479" s="267">
        <v>0</v>
      </c>
      <c r="I479" s="267">
        <v>0</v>
      </c>
      <c r="J479" s="267">
        <v>0</v>
      </c>
      <c r="K479" s="267">
        <v>9</v>
      </c>
      <c r="L479" s="267">
        <v>0</v>
      </c>
      <c r="M479" s="267">
        <v>0</v>
      </c>
      <c r="N479" s="267">
        <v>0</v>
      </c>
      <c r="O479" s="267">
        <v>0</v>
      </c>
      <c r="P479" s="267">
        <v>0</v>
      </c>
      <c r="Q479" s="267">
        <f t="shared" si="80"/>
        <v>2500</v>
      </c>
      <c r="R479" s="319"/>
    </row>
    <row r="480" spans="1:18" ht="35.25" customHeight="1">
      <c r="A480" s="131">
        <v>11100208</v>
      </c>
      <c r="B480" s="267" t="s">
        <v>242</v>
      </c>
      <c r="C480" s="404" t="s">
        <v>243</v>
      </c>
      <c r="D480" s="133" t="s">
        <v>9</v>
      </c>
      <c r="E480" s="360">
        <v>15</v>
      </c>
      <c r="F480" s="267">
        <v>2746</v>
      </c>
      <c r="G480" s="267">
        <v>1000</v>
      </c>
      <c r="H480" s="267">
        <v>0</v>
      </c>
      <c r="I480" s="267">
        <v>0</v>
      </c>
      <c r="J480" s="267">
        <v>0</v>
      </c>
      <c r="K480" s="267">
        <v>49</v>
      </c>
      <c r="L480" s="267">
        <v>0</v>
      </c>
      <c r="M480" s="267">
        <v>0</v>
      </c>
      <c r="N480" s="267">
        <v>0</v>
      </c>
      <c r="O480" s="267">
        <v>0</v>
      </c>
      <c r="P480" s="267">
        <v>0</v>
      </c>
      <c r="Q480" s="267">
        <f t="shared" si="80"/>
        <v>3697</v>
      </c>
      <c r="R480" s="135"/>
    </row>
    <row r="481" spans="1:18" ht="35.25" customHeight="1">
      <c r="A481" s="131">
        <v>11100301</v>
      </c>
      <c r="B481" s="267" t="s">
        <v>246</v>
      </c>
      <c r="C481" s="404" t="s">
        <v>247</v>
      </c>
      <c r="D481" s="133" t="s">
        <v>9</v>
      </c>
      <c r="E481" s="360">
        <v>15</v>
      </c>
      <c r="F481" s="267">
        <v>2372</v>
      </c>
      <c r="G481" s="267">
        <v>0</v>
      </c>
      <c r="H481" s="267">
        <v>0</v>
      </c>
      <c r="I481" s="267">
        <v>0</v>
      </c>
      <c r="J481" s="267">
        <v>0</v>
      </c>
      <c r="K481" s="267">
        <v>0</v>
      </c>
      <c r="L481" s="267">
        <v>6</v>
      </c>
      <c r="M481" s="267">
        <v>0</v>
      </c>
      <c r="N481" s="267">
        <v>0</v>
      </c>
      <c r="O481" s="267">
        <v>0</v>
      </c>
      <c r="P481" s="267">
        <v>0</v>
      </c>
      <c r="Q481" s="267">
        <f t="shared" si="80"/>
        <v>2378</v>
      </c>
      <c r="R481" s="135"/>
    </row>
    <row r="482" spans="1:18" ht="35.25" customHeight="1">
      <c r="A482" s="131">
        <v>11100306</v>
      </c>
      <c r="B482" s="267" t="s">
        <v>248</v>
      </c>
      <c r="C482" s="404" t="s">
        <v>249</v>
      </c>
      <c r="D482" s="133" t="s">
        <v>9</v>
      </c>
      <c r="E482" s="360">
        <v>15</v>
      </c>
      <c r="F482" s="267">
        <v>1993</v>
      </c>
      <c r="G482" s="267">
        <v>1000</v>
      </c>
      <c r="H482" s="267">
        <v>0</v>
      </c>
      <c r="I482" s="267">
        <v>0</v>
      </c>
      <c r="J482" s="267">
        <v>0</v>
      </c>
      <c r="K482" s="267">
        <v>0</v>
      </c>
      <c r="L482" s="267">
        <v>72</v>
      </c>
      <c r="M482" s="267">
        <v>0</v>
      </c>
      <c r="N482" s="267">
        <v>0</v>
      </c>
      <c r="O482" s="267">
        <v>0</v>
      </c>
      <c r="P482" s="267">
        <v>0</v>
      </c>
      <c r="Q482" s="267">
        <f t="shared" si="80"/>
        <v>3065</v>
      </c>
      <c r="R482" s="135"/>
    </row>
    <row r="483" spans="1:18" ht="35.25" customHeight="1">
      <c r="A483" s="131">
        <v>11100307</v>
      </c>
      <c r="B483" s="267" t="s">
        <v>250</v>
      </c>
      <c r="C483" s="404" t="s">
        <v>251</v>
      </c>
      <c r="D483" s="133" t="s">
        <v>11</v>
      </c>
      <c r="E483" s="360">
        <v>15</v>
      </c>
      <c r="F483" s="267">
        <v>1837</v>
      </c>
      <c r="G483" s="267">
        <v>0</v>
      </c>
      <c r="H483" s="267">
        <v>0</v>
      </c>
      <c r="I483" s="267">
        <v>0</v>
      </c>
      <c r="J483" s="267">
        <v>0</v>
      </c>
      <c r="K483" s="267">
        <v>0</v>
      </c>
      <c r="L483" s="267">
        <v>82</v>
      </c>
      <c r="M483" s="267">
        <v>0</v>
      </c>
      <c r="N483" s="267">
        <v>0</v>
      </c>
      <c r="O483" s="267">
        <v>0</v>
      </c>
      <c r="P483" s="267">
        <v>0</v>
      </c>
      <c r="Q483" s="267">
        <f t="shared" si="80"/>
        <v>1919</v>
      </c>
      <c r="R483" s="135"/>
    </row>
    <row r="484" spans="1:18" ht="35.25" customHeight="1">
      <c r="A484" s="131">
        <v>11100308</v>
      </c>
      <c r="B484" s="132" t="s">
        <v>252</v>
      </c>
      <c r="C484" s="404" t="s">
        <v>253</v>
      </c>
      <c r="D484" s="133" t="s">
        <v>11</v>
      </c>
      <c r="E484" s="360">
        <v>15</v>
      </c>
      <c r="F484" s="132">
        <v>1837</v>
      </c>
      <c r="G484" s="132">
        <v>0</v>
      </c>
      <c r="H484" s="132">
        <v>0</v>
      </c>
      <c r="I484" s="132">
        <v>0</v>
      </c>
      <c r="J484" s="132">
        <v>0</v>
      </c>
      <c r="K484" s="132">
        <v>0</v>
      </c>
      <c r="L484" s="132">
        <v>82</v>
      </c>
      <c r="M484" s="132">
        <v>0</v>
      </c>
      <c r="N484" s="132">
        <v>0</v>
      </c>
      <c r="O484" s="132">
        <v>0</v>
      </c>
      <c r="P484" s="132">
        <v>0</v>
      </c>
      <c r="Q484" s="132">
        <f t="shared" si="80"/>
        <v>1919</v>
      </c>
      <c r="R484" s="135"/>
    </row>
    <row r="485" spans="1:18" ht="35.25" customHeight="1">
      <c r="A485" s="131">
        <v>11100310</v>
      </c>
      <c r="B485" s="132" t="s">
        <v>254</v>
      </c>
      <c r="C485" s="404" t="s">
        <v>255</v>
      </c>
      <c r="D485" s="133" t="s">
        <v>10</v>
      </c>
      <c r="E485" s="360">
        <v>15</v>
      </c>
      <c r="F485" s="132">
        <v>2113</v>
      </c>
      <c r="G485" s="132">
        <v>0</v>
      </c>
      <c r="H485" s="132">
        <v>0</v>
      </c>
      <c r="I485" s="132">
        <v>0</v>
      </c>
      <c r="J485" s="132">
        <v>0</v>
      </c>
      <c r="K485" s="132">
        <v>0</v>
      </c>
      <c r="L485" s="132">
        <v>63</v>
      </c>
      <c r="M485" s="132">
        <v>0</v>
      </c>
      <c r="N485" s="132">
        <v>0</v>
      </c>
      <c r="O485" s="132">
        <v>0</v>
      </c>
      <c r="P485" s="132">
        <v>0</v>
      </c>
      <c r="Q485" s="132">
        <f t="shared" si="80"/>
        <v>2176</v>
      </c>
      <c r="R485" s="135"/>
    </row>
    <row r="486" spans="1:18" ht="33" customHeight="1">
      <c r="A486" s="131">
        <v>11100313</v>
      </c>
      <c r="B486" s="132" t="s">
        <v>256</v>
      </c>
      <c r="C486" s="404" t="s">
        <v>257</v>
      </c>
      <c r="D486" s="133" t="s">
        <v>10</v>
      </c>
      <c r="E486" s="360">
        <v>15</v>
      </c>
      <c r="F486" s="132">
        <v>2325</v>
      </c>
      <c r="G486" s="132">
        <v>0</v>
      </c>
      <c r="H486" s="132">
        <v>0</v>
      </c>
      <c r="I486" s="132">
        <v>0</v>
      </c>
      <c r="J486" s="132">
        <v>0</v>
      </c>
      <c r="K486" s="132">
        <v>0</v>
      </c>
      <c r="L486" s="132">
        <v>26</v>
      </c>
      <c r="M486" s="132">
        <v>0</v>
      </c>
      <c r="N486" s="132">
        <v>0</v>
      </c>
      <c r="O486" s="132">
        <v>0</v>
      </c>
      <c r="P486" s="132">
        <v>0</v>
      </c>
      <c r="Q486" s="132">
        <f t="shared" si="80"/>
        <v>2351</v>
      </c>
      <c r="R486" s="135"/>
    </row>
    <row r="487" spans="1:18" s="224" customFormat="1" ht="18" hidden="1">
      <c r="A487" s="174"/>
      <c r="B487" s="268" t="s">
        <v>434</v>
      </c>
      <c r="C487" s="445"/>
      <c r="D487" s="175"/>
      <c r="E487" s="376"/>
      <c r="F487" s="268">
        <f aca="true" t="shared" si="81" ref="F487:Q487">SUM(F477:F486)</f>
        <v>23707</v>
      </c>
      <c r="G487" s="268">
        <f t="shared" si="81"/>
        <v>4000</v>
      </c>
      <c r="H487" s="268">
        <f t="shared" si="81"/>
        <v>0</v>
      </c>
      <c r="I487" s="268">
        <f t="shared" si="81"/>
        <v>0</v>
      </c>
      <c r="J487" s="268">
        <f t="shared" si="81"/>
        <v>0</v>
      </c>
      <c r="K487" s="268">
        <f t="shared" si="81"/>
        <v>215</v>
      </c>
      <c r="L487" s="268">
        <f t="shared" si="81"/>
        <v>331</v>
      </c>
      <c r="M487" s="268">
        <f t="shared" si="81"/>
        <v>0</v>
      </c>
      <c r="N487" s="268">
        <f t="shared" si="81"/>
        <v>0</v>
      </c>
      <c r="O487" s="268">
        <f t="shared" si="81"/>
        <v>0</v>
      </c>
      <c r="P487" s="268">
        <f t="shared" si="81"/>
        <v>0</v>
      </c>
      <c r="Q487" s="268">
        <f t="shared" si="81"/>
        <v>27823</v>
      </c>
      <c r="R487" s="176"/>
    </row>
    <row r="488" spans="1:18" ht="20.25" customHeight="1">
      <c r="A488" s="231"/>
      <c r="B488" s="232" t="s">
        <v>32</v>
      </c>
      <c r="C488" s="439"/>
      <c r="D488" s="272"/>
      <c r="E488" s="377"/>
      <c r="F488" s="272">
        <f aca="true" t="shared" si="82" ref="F488:Q488">F475+F487</f>
        <v>43060</v>
      </c>
      <c r="G488" s="272">
        <f t="shared" si="82"/>
        <v>4000</v>
      </c>
      <c r="H488" s="272">
        <f t="shared" si="82"/>
        <v>0</v>
      </c>
      <c r="I488" s="272">
        <f t="shared" si="82"/>
        <v>0</v>
      </c>
      <c r="J488" s="272">
        <f t="shared" si="82"/>
        <v>0</v>
      </c>
      <c r="K488" s="272">
        <f t="shared" si="82"/>
        <v>2737</v>
      </c>
      <c r="L488" s="272">
        <f t="shared" si="82"/>
        <v>331</v>
      </c>
      <c r="M488" s="272">
        <f t="shared" si="82"/>
        <v>0</v>
      </c>
      <c r="N488" s="272">
        <f t="shared" si="82"/>
        <v>0</v>
      </c>
      <c r="O488" s="272">
        <f t="shared" si="82"/>
        <v>0</v>
      </c>
      <c r="P488" s="272">
        <f t="shared" si="82"/>
        <v>0</v>
      </c>
      <c r="Q488" s="272">
        <f t="shared" si="82"/>
        <v>44654</v>
      </c>
      <c r="R488" s="235"/>
    </row>
    <row r="489" spans="1:18" s="191" customFormat="1" ht="17.25" customHeight="1">
      <c r="A489" s="459"/>
      <c r="B489" s="460"/>
      <c r="C489" s="460"/>
      <c r="D489" s="460" t="s">
        <v>551</v>
      </c>
      <c r="E489" s="461"/>
      <c r="F489" s="460"/>
      <c r="G489" s="460"/>
      <c r="H489" s="460"/>
      <c r="I489" s="460"/>
      <c r="K489" s="465" t="s">
        <v>552</v>
      </c>
      <c r="L489" s="460"/>
      <c r="M489" s="460"/>
      <c r="N489" s="460"/>
      <c r="O489" s="460"/>
      <c r="P489" s="465"/>
      <c r="Q489" s="460" t="s">
        <v>552</v>
      </c>
      <c r="R489" s="462"/>
    </row>
    <row r="490" spans="1:18" s="191" customFormat="1" ht="8.25" customHeight="1">
      <c r="A490" s="459"/>
      <c r="B490" s="460"/>
      <c r="C490" s="460"/>
      <c r="D490" s="460"/>
      <c r="E490" s="461"/>
      <c r="F490" s="460"/>
      <c r="G490" s="460"/>
      <c r="H490" s="460"/>
      <c r="I490" s="460"/>
      <c r="K490" s="465"/>
      <c r="L490" s="460"/>
      <c r="M490" s="459"/>
      <c r="N490" s="460"/>
      <c r="O490" s="460"/>
      <c r="P490" s="465"/>
      <c r="Q490" s="460"/>
      <c r="R490" s="463"/>
    </row>
    <row r="491" spans="1:18" ht="18" customHeight="1">
      <c r="A491" s="459" t="s">
        <v>560</v>
      </c>
      <c r="B491" s="460"/>
      <c r="C491" s="460" t="s">
        <v>848</v>
      </c>
      <c r="D491" s="460"/>
      <c r="E491" s="461"/>
      <c r="F491" s="460"/>
      <c r="G491" s="460"/>
      <c r="H491" s="460"/>
      <c r="I491" s="460"/>
      <c r="K491" s="465" t="s">
        <v>645</v>
      </c>
      <c r="L491" s="460"/>
      <c r="M491" s="459"/>
      <c r="N491" s="460"/>
      <c r="P491" s="460" t="s">
        <v>646</v>
      </c>
      <c r="Q491" s="460"/>
      <c r="R491" s="463"/>
    </row>
    <row r="492" spans="1:18" ht="12.75" customHeight="1">
      <c r="A492" s="459"/>
      <c r="B492" s="460"/>
      <c r="C492" s="460" t="s">
        <v>850</v>
      </c>
      <c r="D492" s="460"/>
      <c r="E492" s="461"/>
      <c r="F492" s="460"/>
      <c r="G492" s="460"/>
      <c r="H492" s="460"/>
      <c r="I492" s="460"/>
      <c r="K492" s="464" t="s">
        <v>549</v>
      </c>
      <c r="L492" s="460"/>
      <c r="M492" s="460"/>
      <c r="N492" s="460"/>
      <c r="P492" s="460" t="s">
        <v>550</v>
      </c>
      <c r="Q492" s="460"/>
      <c r="R492" s="462"/>
    </row>
    <row r="493" spans="1:18" ht="23.25" customHeight="1">
      <c r="A493" s="187" t="s">
        <v>0</v>
      </c>
      <c r="B493" s="33"/>
      <c r="C493" s="172" t="s">
        <v>888</v>
      </c>
      <c r="D493" s="172"/>
      <c r="E493" s="33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420" t="s">
        <v>1339</v>
      </c>
    </row>
    <row r="494" spans="1:18" ht="19.5" customHeight="1">
      <c r="A494" s="6"/>
      <c r="B494" s="181" t="s">
        <v>235</v>
      </c>
      <c r="C494" s="421"/>
      <c r="D494" s="7"/>
      <c r="E494" s="324"/>
      <c r="F494" s="7"/>
      <c r="G494" s="7"/>
      <c r="H494" s="7"/>
      <c r="I494" s="7"/>
      <c r="J494" s="8"/>
      <c r="K494" s="7"/>
      <c r="L494" s="7"/>
      <c r="M494" s="8"/>
      <c r="N494" s="9"/>
      <c r="O494" s="7"/>
      <c r="P494" s="7"/>
      <c r="Q494" s="7"/>
      <c r="R494" s="147"/>
    </row>
    <row r="495" spans="1:18" s="70" customFormat="1" ht="21" customHeight="1">
      <c r="A495" s="210"/>
      <c r="B495" s="264"/>
      <c r="C495" s="441"/>
      <c r="D495" s="246" t="s">
        <v>1472</v>
      </c>
      <c r="E495" s="367"/>
      <c r="F495" s="7"/>
      <c r="G495" s="7"/>
      <c r="H495" s="7"/>
      <c r="I495" s="7"/>
      <c r="J495" s="7"/>
      <c r="K495" s="7"/>
      <c r="L495" s="7"/>
      <c r="M495" s="7"/>
      <c r="N495" s="9"/>
      <c r="O495" s="7"/>
      <c r="P495" s="7"/>
      <c r="Q495" s="7"/>
      <c r="R495" s="147"/>
    </row>
    <row r="496" spans="1:18" s="37" customFormat="1" ht="25.5" customHeight="1">
      <c r="A496" s="269" t="s">
        <v>512</v>
      </c>
      <c r="B496" s="265" t="s">
        <v>513</v>
      </c>
      <c r="C496" s="446" t="s">
        <v>1</v>
      </c>
      <c r="D496" s="265" t="s">
        <v>511</v>
      </c>
      <c r="E496" s="373" t="s">
        <v>522</v>
      </c>
      <c r="F496" s="247" t="s">
        <v>507</v>
      </c>
      <c r="G496" s="247" t="s">
        <v>508</v>
      </c>
      <c r="H496" s="316" t="s">
        <v>500</v>
      </c>
      <c r="I496" s="247" t="s">
        <v>35</v>
      </c>
      <c r="J496" s="247" t="s">
        <v>509</v>
      </c>
      <c r="K496" s="247" t="s">
        <v>18</v>
      </c>
      <c r="L496" s="247" t="s">
        <v>19</v>
      </c>
      <c r="M496" s="247" t="s">
        <v>17</v>
      </c>
      <c r="N496" s="247" t="s">
        <v>589</v>
      </c>
      <c r="O496" s="247" t="s">
        <v>510</v>
      </c>
      <c r="P496" s="247" t="s">
        <v>31</v>
      </c>
      <c r="Q496" s="247" t="s">
        <v>514</v>
      </c>
      <c r="R496" s="270" t="s">
        <v>20</v>
      </c>
    </row>
    <row r="497" spans="1:18" ht="24" customHeight="1">
      <c r="A497" s="271" t="s">
        <v>237</v>
      </c>
      <c r="B497" s="273"/>
      <c r="C497" s="447"/>
      <c r="D497" s="274"/>
      <c r="E497" s="378"/>
      <c r="F497" s="275"/>
      <c r="G497" s="312"/>
      <c r="H497" s="313"/>
      <c r="I497" s="313"/>
      <c r="J497" s="314"/>
      <c r="K497" s="315"/>
      <c r="L497" s="277"/>
      <c r="M497" s="314"/>
      <c r="N497" s="314"/>
      <c r="O497" s="313"/>
      <c r="P497" s="277"/>
      <c r="Q497" s="276"/>
      <c r="R497" s="284"/>
    </row>
    <row r="498" spans="1:18" ht="33" customHeight="1">
      <c r="A498" s="131">
        <v>11100314</v>
      </c>
      <c r="B498" s="132" t="s">
        <v>258</v>
      </c>
      <c r="C498" s="404" t="s">
        <v>259</v>
      </c>
      <c r="D498" s="133" t="s">
        <v>10</v>
      </c>
      <c r="E498" s="360">
        <v>15</v>
      </c>
      <c r="F498" s="132">
        <v>1837</v>
      </c>
      <c r="G498" s="132">
        <v>0</v>
      </c>
      <c r="H498" s="132">
        <v>0</v>
      </c>
      <c r="I498" s="132">
        <v>0</v>
      </c>
      <c r="J498" s="132">
        <v>0</v>
      </c>
      <c r="K498" s="132">
        <v>0</v>
      </c>
      <c r="L498" s="132">
        <v>82</v>
      </c>
      <c r="M498" s="132">
        <v>0</v>
      </c>
      <c r="N498" s="132">
        <v>0</v>
      </c>
      <c r="O498" s="132">
        <v>0</v>
      </c>
      <c r="P498" s="132">
        <v>0</v>
      </c>
      <c r="Q498" s="132">
        <f aca="true" t="shared" si="83" ref="Q498:Q512">F498+G498+H498+J498-M498-O498-K498-N498+L498-P498</f>
        <v>1919</v>
      </c>
      <c r="R498" s="135"/>
    </row>
    <row r="499" spans="1:18" ht="33" customHeight="1">
      <c r="A499" s="131">
        <v>11100315</v>
      </c>
      <c r="B499" s="132" t="s">
        <v>260</v>
      </c>
      <c r="C499" s="404" t="s">
        <v>261</v>
      </c>
      <c r="D499" s="133" t="s">
        <v>10</v>
      </c>
      <c r="E499" s="360">
        <v>15</v>
      </c>
      <c r="F499" s="132">
        <v>1837</v>
      </c>
      <c r="G499" s="132">
        <v>0</v>
      </c>
      <c r="H499" s="132">
        <v>0</v>
      </c>
      <c r="I499" s="132">
        <v>0</v>
      </c>
      <c r="J499" s="132">
        <v>0</v>
      </c>
      <c r="K499" s="132">
        <v>0</v>
      </c>
      <c r="L499" s="132">
        <v>82</v>
      </c>
      <c r="M499" s="132">
        <v>0</v>
      </c>
      <c r="N499" s="132">
        <v>0</v>
      </c>
      <c r="O499" s="132">
        <v>0</v>
      </c>
      <c r="P499" s="132">
        <v>0</v>
      </c>
      <c r="Q499" s="132">
        <f t="shared" si="83"/>
        <v>1919</v>
      </c>
      <c r="R499" s="135"/>
    </row>
    <row r="500" spans="1:18" ht="33" customHeight="1">
      <c r="A500" s="131">
        <v>11100317</v>
      </c>
      <c r="B500" s="132" t="s">
        <v>262</v>
      </c>
      <c r="C500" s="404" t="s">
        <v>263</v>
      </c>
      <c r="D500" s="133" t="s">
        <v>10</v>
      </c>
      <c r="E500" s="360">
        <v>15</v>
      </c>
      <c r="F500" s="132">
        <v>2031</v>
      </c>
      <c r="G500" s="132">
        <v>1000</v>
      </c>
      <c r="H500" s="132">
        <v>0</v>
      </c>
      <c r="I500" s="132">
        <v>0</v>
      </c>
      <c r="J500" s="132">
        <v>0</v>
      </c>
      <c r="K500" s="132">
        <v>0</v>
      </c>
      <c r="L500" s="132">
        <v>70</v>
      </c>
      <c r="M500" s="132">
        <v>0</v>
      </c>
      <c r="N500" s="132">
        <v>0</v>
      </c>
      <c r="O500" s="132">
        <v>0</v>
      </c>
      <c r="P500" s="132">
        <v>0</v>
      </c>
      <c r="Q500" s="132">
        <f t="shared" si="83"/>
        <v>3101</v>
      </c>
      <c r="R500" s="135"/>
    </row>
    <row r="501" spans="1:18" ht="33" customHeight="1">
      <c r="A501" s="131">
        <v>11100318</v>
      </c>
      <c r="B501" s="132" t="s">
        <v>264</v>
      </c>
      <c r="C501" s="404" t="s">
        <v>265</v>
      </c>
      <c r="D501" s="133" t="s">
        <v>10</v>
      </c>
      <c r="E501" s="360">
        <v>15</v>
      </c>
      <c r="F501" s="132">
        <v>1837</v>
      </c>
      <c r="G501" s="132">
        <v>0</v>
      </c>
      <c r="H501" s="132">
        <v>0</v>
      </c>
      <c r="I501" s="132">
        <v>0</v>
      </c>
      <c r="J501" s="132">
        <v>0</v>
      </c>
      <c r="K501" s="132">
        <v>0</v>
      </c>
      <c r="L501" s="132">
        <v>82</v>
      </c>
      <c r="M501" s="132">
        <v>0</v>
      </c>
      <c r="N501" s="132">
        <v>0</v>
      </c>
      <c r="O501" s="132">
        <v>0</v>
      </c>
      <c r="P501" s="132">
        <v>0</v>
      </c>
      <c r="Q501" s="132">
        <f t="shared" si="83"/>
        <v>1919</v>
      </c>
      <c r="R501" s="135"/>
    </row>
    <row r="502" spans="1:18" ht="33" customHeight="1">
      <c r="A502" s="131">
        <v>11100319</v>
      </c>
      <c r="B502" s="132" t="s">
        <v>266</v>
      </c>
      <c r="C502" s="404" t="s">
        <v>267</v>
      </c>
      <c r="D502" s="133" t="s">
        <v>11</v>
      </c>
      <c r="E502" s="360">
        <v>15</v>
      </c>
      <c r="F502" s="132">
        <v>2862</v>
      </c>
      <c r="G502" s="132">
        <v>0</v>
      </c>
      <c r="H502" s="132">
        <v>0</v>
      </c>
      <c r="I502" s="132">
        <v>0</v>
      </c>
      <c r="J502" s="132">
        <v>0</v>
      </c>
      <c r="K502" s="132">
        <v>62</v>
      </c>
      <c r="L502" s="132">
        <v>0</v>
      </c>
      <c r="M502" s="132">
        <v>0</v>
      </c>
      <c r="N502" s="132">
        <v>0</v>
      </c>
      <c r="O502" s="132">
        <v>0</v>
      </c>
      <c r="P502" s="132">
        <v>0</v>
      </c>
      <c r="Q502" s="132">
        <f t="shared" si="83"/>
        <v>2800</v>
      </c>
      <c r="R502" s="135"/>
    </row>
    <row r="503" spans="1:18" ht="33" customHeight="1">
      <c r="A503" s="131">
        <v>11100320</v>
      </c>
      <c r="B503" s="132" t="s">
        <v>268</v>
      </c>
      <c r="C503" s="404" t="s">
        <v>269</v>
      </c>
      <c r="D503" s="133" t="s">
        <v>10</v>
      </c>
      <c r="E503" s="360">
        <v>15</v>
      </c>
      <c r="F503" s="132">
        <v>1837</v>
      </c>
      <c r="G503" s="132">
        <v>1000</v>
      </c>
      <c r="H503" s="132">
        <v>0</v>
      </c>
      <c r="I503" s="132">
        <v>0</v>
      </c>
      <c r="J503" s="132">
        <v>0</v>
      </c>
      <c r="K503" s="132">
        <v>0</v>
      </c>
      <c r="L503" s="132">
        <v>82</v>
      </c>
      <c r="M503" s="132">
        <v>0</v>
      </c>
      <c r="N503" s="132">
        <v>0</v>
      </c>
      <c r="O503" s="132">
        <v>0</v>
      </c>
      <c r="P503" s="132">
        <v>0</v>
      </c>
      <c r="Q503" s="132">
        <f t="shared" si="83"/>
        <v>2919</v>
      </c>
      <c r="R503" s="135"/>
    </row>
    <row r="504" spans="1:18" ht="33" customHeight="1">
      <c r="A504" s="131">
        <v>11100321</v>
      </c>
      <c r="B504" s="132" t="s">
        <v>270</v>
      </c>
      <c r="C504" s="404" t="s">
        <v>271</v>
      </c>
      <c r="D504" s="133" t="s">
        <v>11</v>
      </c>
      <c r="E504" s="360">
        <v>15</v>
      </c>
      <c r="F504" s="132">
        <v>1837</v>
      </c>
      <c r="G504" s="132">
        <v>0</v>
      </c>
      <c r="H504" s="132">
        <v>0</v>
      </c>
      <c r="I504" s="132">
        <v>0</v>
      </c>
      <c r="J504" s="132">
        <v>0</v>
      </c>
      <c r="K504" s="132">
        <v>0</v>
      </c>
      <c r="L504" s="132">
        <v>82</v>
      </c>
      <c r="M504" s="132">
        <v>0</v>
      </c>
      <c r="N504" s="132">
        <v>0</v>
      </c>
      <c r="O504" s="132">
        <v>0</v>
      </c>
      <c r="P504" s="132">
        <v>0</v>
      </c>
      <c r="Q504" s="132">
        <f t="shared" si="83"/>
        <v>1919</v>
      </c>
      <c r="R504" s="135"/>
    </row>
    <row r="505" spans="1:18" ht="33" customHeight="1">
      <c r="A505" s="131">
        <v>11100322</v>
      </c>
      <c r="B505" s="132" t="s">
        <v>272</v>
      </c>
      <c r="C505" s="404" t="s">
        <v>273</v>
      </c>
      <c r="D505" s="133" t="s">
        <v>11</v>
      </c>
      <c r="E505" s="360">
        <v>15</v>
      </c>
      <c r="F505" s="132">
        <v>1837</v>
      </c>
      <c r="G505" s="132">
        <v>0</v>
      </c>
      <c r="H505" s="132">
        <v>0</v>
      </c>
      <c r="I505" s="132">
        <v>0</v>
      </c>
      <c r="J505" s="132">
        <v>0</v>
      </c>
      <c r="K505" s="132">
        <v>0</v>
      </c>
      <c r="L505" s="132">
        <v>82</v>
      </c>
      <c r="M505" s="132">
        <v>0</v>
      </c>
      <c r="N505" s="132">
        <v>0</v>
      </c>
      <c r="O505" s="132">
        <v>0</v>
      </c>
      <c r="P505" s="132">
        <v>0</v>
      </c>
      <c r="Q505" s="132">
        <f t="shared" si="83"/>
        <v>1919</v>
      </c>
      <c r="R505" s="135"/>
    </row>
    <row r="506" spans="1:18" ht="33" customHeight="1">
      <c r="A506" s="131">
        <v>11100325</v>
      </c>
      <c r="B506" s="132" t="s">
        <v>275</v>
      </c>
      <c r="C506" s="404" t="s">
        <v>276</v>
      </c>
      <c r="D506" s="133" t="s">
        <v>10</v>
      </c>
      <c r="E506" s="360">
        <v>15</v>
      </c>
      <c r="F506" s="132">
        <v>2509</v>
      </c>
      <c r="G506" s="132">
        <v>1000</v>
      </c>
      <c r="H506" s="132">
        <v>0</v>
      </c>
      <c r="I506" s="132">
        <v>0</v>
      </c>
      <c r="J506" s="132">
        <v>0</v>
      </c>
      <c r="K506" s="132">
        <v>9</v>
      </c>
      <c r="L506" s="132">
        <v>0</v>
      </c>
      <c r="M506" s="132">
        <v>0</v>
      </c>
      <c r="N506" s="132">
        <v>0</v>
      </c>
      <c r="O506" s="132">
        <v>0</v>
      </c>
      <c r="P506" s="132">
        <v>0</v>
      </c>
      <c r="Q506" s="132">
        <f t="shared" si="83"/>
        <v>3500</v>
      </c>
      <c r="R506" s="135"/>
    </row>
    <row r="507" spans="1:18" ht="33" customHeight="1">
      <c r="A507" s="131">
        <v>11100326</v>
      </c>
      <c r="B507" s="132" t="s">
        <v>277</v>
      </c>
      <c r="C507" s="404" t="s">
        <v>278</v>
      </c>
      <c r="D507" s="133" t="s">
        <v>10</v>
      </c>
      <c r="E507" s="360">
        <v>15</v>
      </c>
      <c r="F507" s="132">
        <v>1837</v>
      </c>
      <c r="G507" s="132">
        <v>0</v>
      </c>
      <c r="H507" s="132">
        <v>0</v>
      </c>
      <c r="I507" s="132">
        <v>0</v>
      </c>
      <c r="J507" s="132">
        <v>0</v>
      </c>
      <c r="K507" s="132">
        <v>0</v>
      </c>
      <c r="L507" s="132">
        <v>82</v>
      </c>
      <c r="M507" s="132">
        <v>0</v>
      </c>
      <c r="N507" s="132">
        <v>0</v>
      </c>
      <c r="O507" s="132">
        <v>0</v>
      </c>
      <c r="P507" s="132">
        <v>0</v>
      </c>
      <c r="Q507" s="132">
        <f t="shared" si="83"/>
        <v>1919</v>
      </c>
      <c r="R507" s="135"/>
    </row>
    <row r="508" spans="1:18" ht="33" customHeight="1">
      <c r="A508" s="131">
        <v>11100329</v>
      </c>
      <c r="B508" s="132" t="s">
        <v>279</v>
      </c>
      <c r="C508" s="404" t="s">
        <v>475</v>
      </c>
      <c r="D508" s="455" t="s">
        <v>289</v>
      </c>
      <c r="E508" s="360">
        <v>15</v>
      </c>
      <c r="F508" s="132">
        <v>2995</v>
      </c>
      <c r="G508" s="132">
        <v>0</v>
      </c>
      <c r="H508" s="132">
        <v>0</v>
      </c>
      <c r="I508" s="132">
        <v>0</v>
      </c>
      <c r="J508" s="132">
        <v>0</v>
      </c>
      <c r="K508" s="132">
        <v>76</v>
      </c>
      <c r="L508" s="132">
        <v>0</v>
      </c>
      <c r="M508" s="132">
        <v>0</v>
      </c>
      <c r="N508" s="132">
        <v>0</v>
      </c>
      <c r="O508" s="132">
        <v>0</v>
      </c>
      <c r="P508" s="132">
        <v>0</v>
      </c>
      <c r="Q508" s="132">
        <f t="shared" si="83"/>
        <v>2919</v>
      </c>
      <c r="R508" s="135"/>
    </row>
    <row r="509" spans="1:18" ht="33" customHeight="1">
      <c r="A509" s="131">
        <v>11100402</v>
      </c>
      <c r="B509" s="391" t="s">
        <v>280</v>
      </c>
      <c r="C509" s="404" t="s">
        <v>281</v>
      </c>
      <c r="D509" s="133" t="s">
        <v>11</v>
      </c>
      <c r="E509" s="360">
        <v>15</v>
      </c>
      <c r="F509" s="132">
        <v>2046</v>
      </c>
      <c r="G509" s="132">
        <v>0</v>
      </c>
      <c r="H509" s="132">
        <v>0</v>
      </c>
      <c r="I509" s="132">
        <v>0</v>
      </c>
      <c r="J509" s="132">
        <v>0</v>
      </c>
      <c r="K509" s="132">
        <v>0</v>
      </c>
      <c r="L509" s="132">
        <v>69</v>
      </c>
      <c r="M509" s="132">
        <v>0</v>
      </c>
      <c r="N509" s="132">
        <v>0</v>
      </c>
      <c r="O509" s="132">
        <v>0</v>
      </c>
      <c r="P509" s="132">
        <v>0</v>
      </c>
      <c r="Q509" s="132">
        <f t="shared" si="83"/>
        <v>2115</v>
      </c>
      <c r="R509" s="135"/>
    </row>
    <row r="510" spans="1:18" ht="33" customHeight="1">
      <c r="A510" s="131">
        <v>11100406</v>
      </c>
      <c r="B510" s="267" t="s">
        <v>282</v>
      </c>
      <c r="C510" s="404" t="s">
        <v>283</v>
      </c>
      <c r="D510" s="266" t="s">
        <v>11</v>
      </c>
      <c r="E510" s="360">
        <v>15</v>
      </c>
      <c r="F510" s="267">
        <v>1747</v>
      </c>
      <c r="G510" s="267">
        <v>0</v>
      </c>
      <c r="H510" s="267">
        <v>0</v>
      </c>
      <c r="I510" s="267">
        <v>0</v>
      </c>
      <c r="J510" s="267">
        <v>0</v>
      </c>
      <c r="K510" s="267">
        <v>0</v>
      </c>
      <c r="L510" s="267">
        <v>88</v>
      </c>
      <c r="M510" s="267">
        <v>0</v>
      </c>
      <c r="N510" s="267">
        <v>0</v>
      </c>
      <c r="O510" s="267">
        <v>0</v>
      </c>
      <c r="P510" s="267">
        <v>0</v>
      </c>
      <c r="Q510" s="267">
        <f t="shared" si="83"/>
        <v>1835</v>
      </c>
      <c r="R510" s="135"/>
    </row>
    <row r="511" spans="1:18" s="23" customFormat="1" ht="33" customHeight="1">
      <c r="A511" s="131">
        <v>11100501</v>
      </c>
      <c r="B511" s="267" t="s">
        <v>287</v>
      </c>
      <c r="C511" s="404" t="s">
        <v>288</v>
      </c>
      <c r="D511" s="266" t="s">
        <v>10</v>
      </c>
      <c r="E511" s="375">
        <v>15</v>
      </c>
      <c r="F511" s="267">
        <v>2091</v>
      </c>
      <c r="G511" s="267">
        <v>1000</v>
      </c>
      <c r="H511" s="267">
        <v>0</v>
      </c>
      <c r="I511" s="267">
        <v>0</v>
      </c>
      <c r="J511" s="267">
        <v>0</v>
      </c>
      <c r="K511" s="267">
        <v>0</v>
      </c>
      <c r="L511" s="267">
        <v>65</v>
      </c>
      <c r="M511" s="267">
        <v>0</v>
      </c>
      <c r="N511" s="267">
        <v>0</v>
      </c>
      <c r="O511" s="267">
        <v>0</v>
      </c>
      <c r="P511" s="267">
        <v>0</v>
      </c>
      <c r="Q511" s="267">
        <f t="shared" si="83"/>
        <v>3156</v>
      </c>
      <c r="R511" s="135"/>
    </row>
    <row r="512" spans="1:18" ht="33" customHeight="1">
      <c r="A512" s="131">
        <v>11100503</v>
      </c>
      <c r="B512" s="132" t="s">
        <v>887</v>
      </c>
      <c r="C512" s="404" t="s">
        <v>292</v>
      </c>
      <c r="D512" s="266" t="s">
        <v>11</v>
      </c>
      <c r="E512" s="375">
        <v>15</v>
      </c>
      <c r="F512" s="267">
        <v>2091</v>
      </c>
      <c r="G512" s="267">
        <v>0</v>
      </c>
      <c r="H512" s="267">
        <v>0</v>
      </c>
      <c r="I512" s="267">
        <v>0</v>
      </c>
      <c r="J512" s="267">
        <v>0</v>
      </c>
      <c r="K512" s="267">
        <v>0</v>
      </c>
      <c r="L512" s="267">
        <v>65</v>
      </c>
      <c r="M512" s="267">
        <v>0</v>
      </c>
      <c r="N512" s="267">
        <v>0</v>
      </c>
      <c r="O512" s="267">
        <v>0</v>
      </c>
      <c r="P512" s="267">
        <v>0</v>
      </c>
      <c r="Q512" s="267">
        <f t="shared" si="83"/>
        <v>2156</v>
      </c>
      <c r="R512" s="135"/>
    </row>
    <row r="513" spans="1:18" ht="16.5" customHeight="1">
      <c r="A513" s="493"/>
      <c r="B513" s="232" t="s">
        <v>32</v>
      </c>
      <c r="C513" s="439"/>
      <c r="D513" s="285"/>
      <c r="E513" s="380"/>
      <c r="F513" s="286">
        <f aca="true" t="shared" si="84" ref="F513:Q513">SUM(F498:F512)</f>
        <v>31231</v>
      </c>
      <c r="G513" s="286">
        <f t="shared" si="84"/>
        <v>4000</v>
      </c>
      <c r="H513" s="286">
        <f t="shared" si="84"/>
        <v>0</v>
      </c>
      <c r="I513" s="286">
        <f t="shared" si="84"/>
        <v>0</v>
      </c>
      <c r="J513" s="286">
        <f t="shared" si="84"/>
        <v>0</v>
      </c>
      <c r="K513" s="286">
        <f t="shared" si="84"/>
        <v>147</v>
      </c>
      <c r="L513" s="286">
        <f t="shared" si="84"/>
        <v>931</v>
      </c>
      <c r="M513" s="286">
        <f t="shared" si="84"/>
        <v>0</v>
      </c>
      <c r="N513" s="286">
        <f t="shared" si="84"/>
        <v>0</v>
      </c>
      <c r="O513" s="286">
        <f t="shared" si="84"/>
        <v>0</v>
      </c>
      <c r="P513" s="286">
        <f t="shared" si="84"/>
        <v>0</v>
      </c>
      <c r="Q513" s="286">
        <f t="shared" si="84"/>
        <v>36015</v>
      </c>
      <c r="R513" s="256"/>
    </row>
    <row r="514" spans="1:18" s="191" customFormat="1" ht="21.75" customHeight="1">
      <c r="A514" s="459"/>
      <c r="B514" s="460"/>
      <c r="C514" s="460"/>
      <c r="D514" s="460" t="s">
        <v>551</v>
      </c>
      <c r="E514" s="461"/>
      <c r="F514" s="460"/>
      <c r="G514" s="460"/>
      <c r="H514" s="460"/>
      <c r="I514" s="460"/>
      <c r="K514" s="465" t="s">
        <v>552</v>
      </c>
      <c r="L514" s="465"/>
      <c r="M514" s="460"/>
      <c r="N514" s="460"/>
      <c r="O514" s="460"/>
      <c r="P514" s="465"/>
      <c r="Q514" s="460" t="s">
        <v>552</v>
      </c>
      <c r="R514" s="462"/>
    </row>
    <row r="515" spans="1:18" s="191" customFormat="1" ht="11.25" customHeight="1">
      <c r="A515" s="459"/>
      <c r="B515" s="460"/>
      <c r="C515" s="460"/>
      <c r="D515" s="460"/>
      <c r="E515" s="461"/>
      <c r="F515" s="460"/>
      <c r="G515" s="460"/>
      <c r="H515" s="460"/>
      <c r="I515" s="460"/>
      <c r="K515" s="474"/>
      <c r="L515" s="483"/>
      <c r="M515" s="459"/>
      <c r="N515" s="460"/>
      <c r="O515" s="460"/>
      <c r="P515" s="465"/>
      <c r="Q515" s="460"/>
      <c r="R515" s="463"/>
    </row>
    <row r="516" spans="1:18" s="85" customFormat="1" ht="14.25" customHeight="1">
      <c r="A516" s="459" t="s">
        <v>560</v>
      </c>
      <c r="B516" s="460"/>
      <c r="C516" s="460" t="s">
        <v>848</v>
      </c>
      <c r="D516" s="460"/>
      <c r="E516" s="461"/>
      <c r="F516" s="460"/>
      <c r="G516" s="460"/>
      <c r="H516" s="460"/>
      <c r="I516" s="460"/>
      <c r="K516" s="465" t="s">
        <v>645</v>
      </c>
      <c r="L516" s="483"/>
      <c r="M516" s="459"/>
      <c r="N516" s="460"/>
      <c r="P516" s="460" t="s">
        <v>646</v>
      </c>
      <c r="Q516" s="460"/>
      <c r="R516" s="463"/>
    </row>
    <row r="517" spans="1:18" ht="13.5" customHeight="1">
      <c r="A517" s="459"/>
      <c r="B517" s="460"/>
      <c r="C517" s="460" t="s">
        <v>850</v>
      </c>
      <c r="D517" s="460"/>
      <c r="E517" s="461"/>
      <c r="F517" s="460"/>
      <c r="G517" s="460"/>
      <c r="H517" s="460"/>
      <c r="I517" s="460"/>
      <c r="K517" s="464" t="s">
        <v>549</v>
      </c>
      <c r="L517" s="464"/>
      <c r="M517" s="460"/>
      <c r="N517" s="460"/>
      <c r="P517" s="460" t="s">
        <v>550</v>
      </c>
      <c r="Q517" s="460"/>
      <c r="R517" s="462"/>
    </row>
    <row r="518" spans="1:18" ht="27.75" customHeight="1">
      <c r="A518" s="187" t="s">
        <v>0</v>
      </c>
      <c r="B518" s="33"/>
      <c r="C518" s="172" t="s">
        <v>888</v>
      </c>
      <c r="D518" s="172"/>
      <c r="E518" s="33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7"/>
    </row>
    <row r="519" spans="1:18" ht="20.25" customHeight="1">
      <c r="A519" s="6"/>
      <c r="B519" s="181" t="s">
        <v>235</v>
      </c>
      <c r="C519" s="421"/>
      <c r="D519" s="7"/>
      <c r="E519" s="324"/>
      <c r="F519" s="7"/>
      <c r="G519" s="7"/>
      <c r="H519" s="7"/>
      <c r="I519" s="7"/>
      <c r="J519" s="8"/>
      <c r="K519" s="7"/>
      <c r="L519" s="7"/>
      <c r="M519" s="8"/>
      <c r="N519" s="9"/>
      <c r="O519" s="7"/>
      <c r="P519" s="7"/>
      <c r="Q519" s="7"/>
      <c r="R519" s="410" t="s">
        <v>1340</v>
      </c>
    </row>
    <row r="520" spans="1:18" s="259" customFormat="1" ht="23.25" customHeight="1">
      <c r="A520" s="210"/>
      <c r="B520" s="264"/>
      <c r="C520" s="441"/>
      <c r="D520" s="246" t="s">
        <v>1472</v>
      </c>
      <c r="E520" s="367"/>
      <c r="F520" s="7"/>
      <c r="G520" s="7"/>
      <c r="H520" s="7"/>
      <c r="I520" s="7"/>
      <c r="J520" s="7"/>
      <c r="K520" s="7"/>
      <c r="L520" s="7"/>
      <c r="M520" s="7"/>
      <c r="N520" s="9"/>
      <c r="O520" s="7"/>
      <c r="P520" s="7"/>
      <c r="Q520" s="7"/>
      <c r="R520" s="147"/>
    </row>
    <row r="521" spans="1:18" s="37" customFormat="1" ht="24" customHeight="1">
      <c r="A521" s="282" t="s">
        <v>512</v>
      </c>
      <c r="B521" s="280" t="s">
        <v>513</v>
      </c>
      <c r="C521" s="448" t="s">
        <v>1</v>
      </c>
      <c r="D521" s="280" t="s">
        <v>511</v>
      </c>
      <c r="E521" s="379" t="s">
        <v>522</v>
      </c>
      <c r="F521" s="281" t="s">
        <v>507</v>
      </c>
      <c r="G521" s="281" t="s">
        <v>508</v>
      </c>
      <c r="H521" s="316" t="s">
        <v>34</v>
      </c>
      <c r="I521" s="281" t="s">
        <v>35</v>
      </c>
      <c r="J521" s="281" t="s">
        <v>509</v>
      </c>
      <c r="K521" s="281" t="s">
        <v>18</v>
      </c>
      <c r="L521" s="281" t="s">
        <v>19</v>
      </c>
      <c r="M521" s="281" t="s">
        <v>518</v>
      </c>
      <c r="N521" s="281" t="s">
        <v>589</v>
      </c>
      <c r="O521" s="247" t="s">
        <v>510</v>
      </c>
      <c r="P521" s="281" t="s">
        <v>31</v>
      </c>
      <c r="Q521" s="281" t="s">
        <v>514</v>
      </c>
      <c r="R521" s="283" t="s">
        <v>20</v>
      </c>
    </row>
    <row r="522" spans="1:18" ht="22.5" customHeight="1">
      <c r="A522" s="271" t="s">
        <v>237</v>
      </c>
      <c r="B522" s="273"/>
      <c r="C522" s="447"/>
      <c r="D522" s="274"/>
      <c r="E522" s="378"/>
      <c r="F522" s="275"/>
      <c r="G522" s="312"/>
      <c r="H522" s="313"/>
      <c r="I522" s="313"/>
      <c r="J522" s="314"/>
      <c r="K522" s="315"/>
      <c r="L522" s="277"/>
      <c r="M522" s="314"/>
      <c r="N522" s="314"/>
      <c r="O522" s="313"/>
      <c r="P522" s="277"/>
      <c r="Q522" s="276"/>
      <c r="R522" s="284"/>
    </row>
    <row r="523" spans="1:18" ht="33" customHeight="1">
      <c r="A523" s="131">
        <v>11100504</v>
      </c>
      <c r="B523" s="267" t="s">
        <v>293</v>
      </c>
      <c r="C523" s="404" t="s">
        <v>294</v>
      </c>
      <c r="D523" s="266" t="s">
        <v>289</v>
      </c>
      <c r="E523" s="375">
        <v>15</v>
      </c>
      <c r="F523" s="267">
        <v>2091</v>
      </c>
      <c r="G523" s="267">
        <v>1000</v>
      </c>
      <c r="H523" s="267">
        <v>0</v>
      </c>
      <c r="I523" s="267">
        <v>0</v>
      </c>
      <c r="J523" s="267">
        <v>0</v>
      </c>
      <c r="K523" s="267">
        <v>0</v>
      </c>
      <c r="L523" s="267">
        <v>65</v>
      </c>
      <c r="M523" s="267">
        <v>0</v>
      </c>
      <c r="N523" s="267">
        <v>0</v>
      </c>
      <c r="O523" s="267">
        <v>0</v>
      </c>
      <c r="P523" s="267">
        <v>0</v>
      </c>
      <c r="Q523" s="267">
        <f>F523+G523+H523+J523-M523-O523-K523-N523+L523-P523</f>
        <v>3156</v>
      </c>
      <c r="R523" s="135"/>
    </row>
    <row r="524" spans="1:18" ht="33" customHeight="1">
      <c r="A524" s="131">
        <v>11100509</v>
      </c>
      <c r="B524" s="267" t="s">
        <v>297</v>
      </c>
      <c r="C524" s="404" t="s">
        <v>298</v>
      </c>
      <c r="D524" s="266" t="s">
        <v>10</v>
      </c>
      <c r="E524" s="375">
        <v>15</v>
      </c>
      <c r="F524" s="267">
        <v>2091</v>
      </c>
      <c r="G524" s="267">
        <v>0</v>
      </c>
      <c r="H524" s="267">
        <v>0</v>
      </c>
      <c r="I524" s="267">
        <v>0</v>
      </c>
      <c r="J524" s="267">
        <v>0</v>
      </c>
      <c r="K524" s="267">
        <v>0</v>
      </c>
      <c r="L524" s="267">
        <v>65</v>
      </c>
      <c r="M524" s="267">
        <v>0</v>
      </c>
      <c r="N524" s="267">
        <v>0</v>
      </c>
      <c r="O524" s="267">
        <v>0</v>
      </c>
      <c r="P524" s="267">
        <v>0</v>
      </c>
      <c r="Q524" s="267">
        <f>F524+G524+H524+J524-M524-O524-K524-N524+L524-P524</f>
        <v>2156</v>
      </c>
      <c r="R524" s="135"/>
    </row>
    <row r="525" spans="1:18" s="415" customFormat="1" ht="33" customHeight="1">
      <c r="A525" s="131">
        <v>15100205</v>
      </c>
      <c r="B525" s="267" t="s">
        <v>338</v>
      </c>
      <c r="C525" s="404" t="s">
        <v>339</v>
      </c>
      <c r="D525" s="266" t="s">
        <v>11</v>
      </c>
      <c r="E525" s="375">
        <v>15</v>
      </c>
      <c r="F525" s="267">
        <v>1364</v>
      </c>
      <c r="G525" s="267">
        <v>0</v>
      </c>
      <c r="H525" s="267">
        <v>0</v>
      </c>
      <c r="I525" s="267">
        <v>0</v>
      </c>
      <c r="J525" s="267">
        <v>0</v>
      </c>
      <c r="K525" s="267">
        <v>0</v>
      </c>
      <c r="L525" s="267">
        <v>124</v>
      </c>
      <c r="M525" s="267">
        <v>0</v>
      </c>
      <c r="N525" s="267">
        <v>0</v>
      </c>
      <c r="O525" s="267">
        <v>0</v>
      </c>
      <c r="P525" s="267">
        <v>0</v>
      </c>
      <c r="Q525" s="267">
        <f>F525+G525+H525+J525-M525-O525-K525-N525+L525-P525</f>
        <v>1488</v>
      </c>
      <c r="R525" s="135"/>
    </row>
    <row r="526" spans="1:18" ht="17.25" customHeight="1" hidden="1">
      <c r="A526" s="257"/>
      <c r="B526" s="248"/>
      <c r="C526" s="445"/>
      <c r="D526" s="248"/>
      <c r="E526" s="369"/>
      <c r="F526" s="248">
        <f aca="true" t="shared" si="85" ref="F526:Q526">SUM(F523:F525)</f>
        <v>5546</v>
      </c>
      <c r="G526" s="248">
        <f t="shared" si="85"/>
        <v>1000</v>
      </c>
      <c r="H526" s="248">
        <f t="shared" si="85"/>
        <v>0</v>
      </c>
      <c r="I526" s="248">
        <f t="shared" si="85"/>
        <v>0</v>
      </c>
      <c r="J526" s="248">
        <f t="shared" si="85"/>
        <v>0</v>
      </c>
      <c r="K526" s="248">
        <f t="shared" si="85"/>
        <v>0</v>
      </c>
      <c r="L526" s="248">
        <f t="shared" si="85"/>
        <v>254</v>
      </c>
      <c r="M526" s="248">
        <f t="shared" si="85"/>
        <v>0</v>
      </c>
      <c r="N526" s="248">
        <f t="shared" si="85"/>
        <v>0</v>
      </c>
      <c r="O526" s="248">
        <f t="shared" si="85"/>
        <v>0</v>
      </c>
      <c r="P526" s="248">
        <f t="shared" si="85"/>
        <v>0</v>
      </c>
      <c r="Q526" s="248">
        <f t="shared" si="85"/>
        <v>6800</v>
      </c>
      <c r="R526" s="258"/>
    </row>
    <row r="527" spans="1:18" ht="19.5" customHeight="1">
      <c r="A527" s="585" t="s">
        <v>72</v>
      </c>
      <c r="B527" s="596"/>
      <c r="C527" s="592"/>
      <c r="D527" s="597"/>
      <c r="E527" s="593"/>
      <c r="F527" s="590">
        <f aca="true" t="shared" si="86" ref="F527:Q527">F487+F513+F526</f>
        <v>60484</v>
      </c>
      <c r="G527" s="590">
        <f t="shared" si="86"/>
        <v>9000</v>
      </c>
      <c r="H527" s="590">
        <f t="shared" si="86"/>
        <v>0</v>
      </c>
      <c r="I527" s="590">
        <f t="shared" si="86"/>
        <v>0</v>
      </c>
      <c r="J527" s="590">
        <f t="shared" si="86"/>
        <v>0</v>
      </c>
      <c r="K527" s="590">
        <f t="shared" si="86"/>
        <v>362</v>
      </c>
      <c r="L527" s="590">
        <f t="shared" si="86"/>
        <v>1516</v>
      </c>
      <c r="M527" s="590">
        <f t="shared" si="86"/>
        <v>0</v>
      </c>
      <c r="N527" s="590">
        <f t="shared" si="86"/>
        <v>0</v>
      </c>
      <c r="O527" s="590">
        <f t="shared" si="86"/>
        <v>0</v>
      </c>
      <c r="P527" s="590">
        <f t="shared" si="86"/>
        <v>0</v>
      </c>
      <c r="Q527" s="590">
        <f t="shared" si="86"/>
        <v>70638</v>
      </c>
      <c r="R527" s="595"/>
    </row>
    <row r="528" spans="1:18" ht="22.5" customHeight="1">
      <c r="A528" s="271" t="s">
        <v>286</v>
      </c>
      <c r="B528" s="278"/>
      <c r="C528" s="407"/>
      <c r="D528" s="137"/>
      <c r="E528" s="361"/>
      <c r="F528" s="279"/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139"/>
    </row>
    <row r="529" spans="1:18" ht="33" customHeight="1">
      <c r="A529" s="131">
        <v>8100206</v>
      </c>
      <c r="B529" s="132" t="s">
        <v>219</v>
      </c>
      <c r="C529" s="404" t="s">
        <v>220</v>
      </c>
      <c r="D529" s="455" t="s">
        <v>216</v>
      </c>
      <c r="E529" s="360">
        <v>15</v>
      </c>
      <c r="F529" s="132">
        <v>3354</v>
      </c>
      <c r="G529" s="132">
        <v>0</v>
      </c>
      <c r="H529" s="132">
        <v>0</v>
      </c>
      <c r="I529" s="132">
        <v>0</v>
      </c>
      <c r="J529" s="132">
        <v>0</v>
      </c>
      <c r="K529" s="132">
        <v>136</v>
      </c>
      <c r="L529" s="132">
        <v>0</v>
      </c>
      <c r="M529" s="132">
        <v>0</v>
      </c>
      <c r="N529" s="132">
        <v>0</v>
      </c>
      <c r="O529" s="132">
        <v>0</v>
      </c>
      <c r="P529" s="132">
        <v>0</v>
      </c>
      <c r="Q529" s="132">
        <f aca="true" t="shared" si="87" ref="Q529:Q536">F529+G529+H529+J529-M529-O529-K529-N529+L529-P529</f>
        <v>3218</v>
      </c>
      <c r="R529" s="135"/>
    </row>
    <row r="530" spans="1:18" ht="33" customHeight="1">
      <c r="A530" s="131">
        <v>11100323</v>
      </c>
      <c r="B530" s="132" t="s">
        <v>596</v>
      </c>
      <c r="C530" s="404" t="s">
        <v>274</v>
      </c>
      <c r="D530" s="455" t="s">
        <v>289</v>
      </c>
      <c r="E530" s="360">
        <v>15</v>
      </c>
      <c r="F530" s="132">
        <v>2184</v>
      </c>
      <c r="G530" s="132">
        <v>1000</v>
      </c>
      <c r="H530" s="132">
        <v>0</v>
      </c>
      <c r="I530" s="132">
        <v>0</v>
      </c>
      <c r="J530" s="132">
        <v>0</v>
      </c>
      <c r="K530" s="132">
        <v>0</v>
      </c>
      <c r="L530" s="132">
        <v>55</v>
      </c>
      <c r="M530" s="132">
        <v>0</v>
      </c>
      <c r="N530" s="132">
        <v>0</v>
      </c>
      <c r="O530" s="132">
        <v>0</v>
      </c>
      <c r="P530" s="132">
        <v>0</v>
      </c>
      <c r="Q530" s="132">
        <f t="shared" si="87"/>
        <v>3239</v>
      </c>
      <c r="R530" s="135"/>
    </row>
    <row r="531" spans="1:18" ht="33" customHeight="1">
      <c r="A531" s="131">
        <v>11100502</v>
      </c>
      <c r="B531" s="132" t="s">
        <v>290</v>
      </c>
      <c r="C531" s="404" t="s">
        <v>291</v>
      </c>
      <c r="D531" s="455" t="s">
        <v>501</v>
      </c>
      <c r="E531" s="360">
        <v>15</v>
      </c>
      <c r="F531" s="132">
        <v>3992</v>
      </c>
      <c r="G531" s="132">
        <v>0</v>
      </c>
      <c r="H531" s="132">
        <v>0</v>
      </c>
      <c r="I531" s="132">
        <v>0</v>
      </c>
      <c r="J531" s="132">
        <v>0</v>
      </c>
      <c r="K531" s="132">
        <v>348</v>
      </c>
      <c r="L531" s="132">
        <v>0</v>
      </c>
      <c r="M531" s="132">
        <v>0</v>
      </c>
      <c r="N531" s="132">
        <v>0</v>
      </c>
      <c r="O531" s="132">
        <v>0</v>
      </c>
      <c r="P531" s="132">
        <v>0</v>
      </c>
      <c r="Q531" s="132">
        <f t="shared" si="87"/>
        <v>3644</v>
      </c>
      <c r="R531" s="135"/>
    </row>
    <row r="532" spans="1:18" ht="33" customHeight="1">
      <c r="A532" s="131">
        <v>11100506</v>
      </c>
      <c r="B532" s="132" t="s">
        <v>295</v>
      </c>
      <c r="C532" s="404" t="s">
        <v>296</v>
      </c>
      <c r="D532" s="455" t="s">
        <v>289</v>
      </c>
      <c r="E532" s="360">
        <v>15</v>
      </c>
      <c r="F532" s="132">
        <v>2091</v>
      </c>
      <c r="G532" s="132">
        <v>0</v>
      </c>
      <c r="H532" s="132">
        <v>0</v>
      </c>
      <c r="I532" s="132">
        <v>0</v>
      </c>
      <c r="J532" s="132">
        <v>0</v>
      </c>
      <c r="K532" s="132">
        <v>0</v>
      </c>
      <c r="L532" s="132">
        <v>65</v>
      </c>
      <c r="M532" s="132">
        <v>0</v>
      </c>
      <c r="N532" s="132">
        <v>0</v>
      </c>
      <c r="O532" s="132">
        <v>0</v>
      </c>
      <c r="P532" s="132">
        <v>0</v>
      </c>
      <c r="Q532" s="132">
        <f t="shared" si="87"/>
        <v>2156</v>
      </c>
      <c r="R532" s="135"/>
    </row>
    <row r="533" spans="1:18" ht="33" customHeight="1">
      <c r="A533" s="131">
        <v>11100510</v>
      </c>
      <c r="B533" s="267" t="s">
        <v>299</v>
      </c>
      <c r="C533" s="404" t="s">
        <v>300</v>
      </c>
      <c r="D533" s="266" t="s">
        <v>301</v>
      </c>
      <c r="E533" s="375">
        <v>15</v>
      </c>
      <c r="F533" s="267">
        <v>2091</v>
      </c>
      <c r="G533" s="267">
        <v>0</v>
      </c>
      <c r="H533" s="267">
        <v>0</v>
      </c>
      <c r="I533" s="267">
        <v>0</v>
      </c>
      <c r="J533" s="267">
        <v>0</v>
      </c>
      <c r="K533" s="267">
        <v>0</v>
      </c>
      <c r="L533" s="267">
        <v>65</v>
      </c>
      <c r="M533" s="267">
        <v>0</v>
      </c>
      <c r="N533" s="267">
        <v>0</v>
      </c>
      <c r="O533" s="267">
        <v>0</v>
      </c>
      <c r="P533" s="267">
        <v>0</v>
      </c>
      <c r="Q533" s="267">
        <f t="shared" si="87"/>
        <v>2156</v>
      </c>
      <c r="R533" s="135"/>
    </row>
    <row r="534" spans="1:18" ht="33" customHeight="1">
      <c r="A534" s="131">
        <v>11100513</v>
      </c>
      <c r="B534" s="267" t="s">
        <v>302</v>
      </c>
      <c r="C534" s="404" t="s">
        <v>303</v>
      </c>
      <c r="D534" s="266" t="s">
        <v>11</v>
      </c>
      <c r="E534" s="375">
        <v>15</v>
      </c>
      <c r="F534" s="267">
        <v>2637</v>
      </c>
      <c r="G534" s="267">
        <v>0</v>
      </c>
      <c r="H534" s="267">
        <v>0</v>
      </c>
      <c r="I534" s="267">
        <v>0</v>
      </c>
      <c r="J534" s="267">
        <v>0</v>
      </c>
      <c r="K534" s="267">
        <v>37</v>
      </c>
      <c r="L534" s="267">
        <v>0</v>
      </c>
      <c r="M534" s="267">
        <v>0</v>
      </c>
      <c r="N534" s="267">
        <v>0</v>
      </c>
      <c r="O534" s="267">
        <v>0</v>
      </c>
      <c r="P534" s="267">
        <v>0</v>
      </c>
      <c r="Q534" s="267">
        <f t="shared" si="87"/>
        <v>2600</v>
      </c>
      <c r="R534" s="135"/>
    </row>
    <row r="535" spans="1:18" ht="33" customHeight="1">
      <c r="A535" s="131">
        <v>11100517</v>
      </c>
      <c r="B535" s="132" t="s">
        <v>284</v>
      </c>
      <c r="C535" s="404" t="s">
        <v>285</v>
      </c>
      <c r="D535" s="133" t="s">
        <v>289</v>
      </c>
      <c r="E535" s="360">
        <v>15</v>
      </c>
      <c r="F535" s="132">
        <v>4268</v>
      </c>
      <c r="G535" s="132">
        <v>0</v>
      </c>
      <c r="H535" s="132">
        <v>0</v>
      </c>
      <c r="I535" s="132">
        <v>0</v>
      </c>
      <c r="J535" s="132">
        <v>0</v>
      </c>
      <c r="K535" s="132">
        <v>392</v>
      </c>
      <c r="L535" s="132">
        <v>0</v>
      </c>
      <c r="M535" s="132">
        <v>0</v>
      </c>
      <c r="N535" s="132">
        <v>0</v>
      </c>
      <c r="O535" s="132">
        <v>0</v>
      </c>
      <c r="P535" s="132">
        <v>0</v>
      </c>
      <c r="Q535" s="132">
        <f t="shared" si="87"/>
        <v>3876</v>
      </c>
      <c r="R535" s="135"/>
    </row>
    <row r="536" spans="1:18" ht="33" customHeight="1">
      <c r="A536" s="131">
        <v>17100202</v>
      </c>
      <c r="B536" s="132" t="s">
        <v>305</v>
      </c>
      <c r="C536" s="404" t="s">
        <v>306</v>
      </c>
      <c r="D536" s="133" t="s">
        <v>289</v>
      </c>
      <c r="E536" s="360">
        <v>15</v>
      </c>
      <c r="F536" s="132">
        <v>3822</v>
      </c>
      <c r="G536" s="132">
        <v>1000</v>
      </c>
      <c r="H536" s="132">
        <v>0</v>
      </c>
      <c r="I536" s="132">
        <v>0</v>
      </c>
      <c r="J536" s="132">
        <v>0</v>
      </c>
      <c r="K536" s="132">
        <v>321</v>
      </c>
      <c r="L536" s="132">
        <v>0</v>
      </c>
      <c r="M536" s="132">
        <v>0</v>
      </c>
      <c r="N536" s="132">
        <v>0</v>
      </c>
      <c r="O536" s="132">
        <v>0</v>
      </c>
      <c r="P536" s="132">
        <v>0</v>
      </c>
      <c r="Q536" s="132">
        <f t="shared" si="87"/>
        <v>4501</v>
      </c>
      <c r="R536" s="135"/>
    </row>
    <row r="537" spans="1:18" s="23" customFormat="1" ht="20.25" customHeight="1">
      <c r="A537" s="585" t="s">
        <v>72</v>
      </c>
      <c r="B537" s="596"/>
      <c r="C537" s="592"/>
      <c r="D537" s="597"/>
      <c r="E537" s="593"/>
      <c r="F537" s="590">
        <f aca="true" t="shared" si="88" ref="F537:Q537">SUM(F529:F536)</f>
        <v>24439</v>
      </c>
      <c r="G537" s="590">
        <f t="shared" si="88"/>
        <v>2000</v>
      </c>
      <c r="H537" s="590">
        <f t="shared" si="88"/>
        <v>0</v>
      </c>
      <c r="I537" s="590">
        <f t="shared" si="88"/>
        <v>0</v>
      </c>
      <c r="J537" s="590">
        <f t="shared" si="88"/>
        <v>0</v>
      </c>
      <c r="K537" s="590">
        <f t="shared" si="88"/>
        <v>1234</v>
      </c>
      <c r="L537" s="590">
        <f t="shared" si="88"/>
        <v>185</v>
      </c>
      <c r="M537" s="590">
        <f t="shared" si="88"/>
        <v>0</v>
      </c>
      <c r="N537" s="590">
        <f t="shared" si="88"/>
        <v>0</v>
      </c>
      <c r="O537" s="590">
        <f t="shared" si="88"/>
        <v>0</v>
      </c>
      <c r="P537" s="590">
        <f t="shared" si="88"/>
        <v>0</v>
      </c>
      <c r="Q537" s="590">
        <f t="shared" si="88"/>
        <v>25390</v>
      </c>
      <c r="R537" s="595"/>
    </row>
    <row r="538" spans="1:18" s="191" customFormat="1" ht="19.5" customHeight="1">
      <c r="A538" s="231"/>
      <c r="B538" s="232" t="s">
        <v>32</v>
      </c>
      <c r="C538" s="439"/>
      <c r="D538" s="285"/>
      <c r="E538" s="380"/>
      <c r="F538" s="286">
        <f aca="true" t="shared" si="89" ref="F538:Q538">F526+F537</f>
        <v>29985</v>
      </c>
      <c r="G538" s="286">
        <f t="shared" si="89"/>
        <v>3000</v>
      </c>
      <c r="H538" s="286">
        <f t="shared" si="89"/>
        <v>0</v>
      </c>
      <c r="I538" s="286">
        <f t="shared" si="89"/>
        <v>0</v>
      </c>
      <c r="J538" s="286">
        <f t="shared" si="89"/>
        <v>0</v>
      </c>
      <c r="K538" s="286">
        <f t="shared" si="89"/>
        <v>1234</v>
      </c>
      <c r="L538" s="286">
        <f t="shared" si="89"/>
        <v>439</v>
      </c>
      <c r="M538" s="286">
        <f t="shared" si="89"/>
        <v>0</v>
      </c>
      <c r="N538" s="286">
        <f t="shared" si="89"/>
        <v>0</v>
      </c>
      <c r="O538" s="286">
        <f t="shared" si="89"/>
        <v>0</v>
      </c>
      <c r="P538" s="286">
        <f t="shared" si="89"/>
        <v>0</v>
      </c>
      <c r="Q538" s="286">
        <f t="shared" si="89"/>
        <v>32190</v>
      </c>
      <c r="R538" s="256"/>
    </row>
    <row r="539" spans="1:18" s="191" customFormat="1" ht="25.5" customHeight="1">
      <c r="A539" s="24"/>
      <c r="B539" s="745"/>
      <c r="C539" s="746"/>
      <c r="D539" s="747"/>
      <c r="E539" s="748"/>
      <c r="F539" s="682"/>
      <c r="G539" s="682"/>
      <c r="H539" s="682"/>
      <c r="I539" s="682"/>
      <c r="J539" s="682"/>
      <c r="K539" s="682"/>
      <c r="L539" s="682"/>
      <c r="M539" s="682"/>
      <c r="N539" s="682"/>
      <c r="O539" s="682"/>
      <c r="P539" s="682"/>
      <c r="Q539" s="682"/>
      <c r="R539" s="749"/>
    </row>
    <row r="540" spans="1:18" s="191" customFormat="1" ht="14.25" customHeight="1">
      <c r="A540" s="459"/>
      <c r="B540" s="460"/>
      <c r="C540" s="460"/>
      <c r="D540" s="460" t="s">
        <v>551</v>
      </c>
      <c r="E540" s="461"/>
      <c r="F540" s="460"/>
      <c r="G540" s="460"/>
      <c r="H540" s="460"/>
      <c r="I540" s="460"/>
      <c r="K540" s="465" t="s">
        <v>552</v>
      </c>
      <c r="L540" s="465"/>
      <c r="M540" s="460"/>
      <c r="N540" s="460"/>
      <c r="O540" s="460"/>
      <c r="Q540" s="460" t="s">
        <v>552</v>
      </c>
      <c r="R540" s="462"/>
    </row>
    <row r="541" spans="1:18" s="37" customFormat="1" ht="12.75" customHeight="1">
      <c r="A541" s="459" t="s">
        <v>560</v>
      </c>
      <c r="B541" s="460"/>
      <c r="C541" s="460" t="s">
        <v>848</v>
      </c>
      <c r="D541" s="460"/>
      <c r="E541" s="461"/>
      <c r="F541" s="460"/>
      <c r="G541" s="460"/>
      <c r="H541" s="460"/>
      <c r="I541" s="460"/>
      <c r="K541" s="465" t="s">
        <v>645</v>
      </c>
      <c r="L541" s="483"/>
      <c r="M541" s="459"/>
      <c r="N541" s="460"/>
      <c r="P541" s="460" t="s">
        <v>646</v>
      </c>
      <c r="Q541" s="465"/>
      <c r="R541" s="463"/>
    </row>
    <row r="542" spans="1:18" ht="13.5" customHeight="1">
      <c r="A542" s="459"/>
      <c r="B542" s="460"/>
      <c r="C542" s="460" t="s">
        <v>850</v>
      </c>
      <c r="D542" s="460"/>
      <c r="E542" s="461"/>
      <c r="F542" s="460"/>
      <c r="G542" s="460"/>
      <c r="H542" s="460"/>
      <c r="I542" s="460"/>
      <c r="K542" s="464" t="s">
        <v>549</v>
      </c>
      <c r="L542" s="464"/>
      <c r="M542" s="460"/>
      <c r="N542" s="460"/>
      <c r="P542" s="460" t="s">
        <v>550</v>
      </c>
      <c r="Q542" s="465"/>
      <c r="R542" s="462"/>
    </row>
    <row r="543" spans="1:18" ht="27.75" customHeight="1">
      <c r="A543" s="187" t="s">
        <v>0</v>
      </c>
      <c r="B543" s="33"/>
      <c r="C543" s="172" t="s">
        <v>888</v>
      </c>
      <c r="D543" s="172"/>
      <c r="E543" s="33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7"/>
    </row>
    <row r="544" spans="1:18" ht="20.25" customHeight="1">
      <c r="A544" s="6"/>
      <c r="B544" s="181" t="s">
        <v>1164</v>
      </c>
      <c r="C544" s="421"/>
      <c r="D544" s="7"/>
      <c r="E544" s="324"/>
      <c r="F544" s="7"/>
      <c r="G544" s="7"/>
      <c r="H544" s="7"/>
      <c r="I544" s="7"/>
      <c r="J544" s="8"/>
      <c r="K544" s="7"/>
      <c r="L544" s="7"/>
      <c r="M544" s="8"/>
      <c r="N544" s="9"/>
      <c r="O544" s="7"/>
      <c r="P544" s="7"/>
      <c r="Q544" s="7"/>
      <c r="R544" s="410" t="s">
        <v>1341</v>
      </c>
    </row>
    <row r="545" spans="1:18" ht="24.75">
      <c r="A545" s="10"/>
      <c r="B545" s="44"/>
      <c r="C545" s="11"/>
      <c r="D545" s="96" t="s">
        <v>1472</v>
      </c>
      <c r="E545" s="325"/>
      <c r="F545" s="12"/>
      <c r="G545" s="12"/>
      <c r="H545" s="12"/>
      <c r="I545" s="12"/>
      <c r="J545" s="12"/>
      <c r="K545" s="12"/>
      <c r="L545" s="12"/>
      <c r="M545" s="13"/>
      <c r="N545" s="12"/>
      <c r="O545" s="12"/>
      <c r="P545" s="12"/>
      <c r="Q545" s="12"/>
      <c r="R545" s="815"/>
    </row>
    <row r="546" spans="1:18" s="64" customFormat="1" ht="35.25" customHeight="1" thickBot="1">
      <c r="A546" s="46" t="s">
        <v>512</v>
      </c>
      <c r="B546" s="62" t="s">
        <v>513</v>
      </c>
      <c r="C546" s="62" t="s">
        <v>1</v>
      </c>
      <c r="D546" s="62" t="s">
        <v>511</v>
      </c>
      <c r="E546" s="346" t="s">
        <v>522</v>
      </c>
      <c r="F546" s="26" t="s">
        <v>507</v>
      </c>
      <c r="G546" s="26" t="s">
        <v>508</v>
      </c>
      <c r="H546" s="26" t="s">
        <v>16</v>
      </c>
      <c r="I546" s="26" t="s">
        <v>35</v>
      </c>
      <c r="J546" s="26" t="s">
        <v>409</v>
      </c>
      <c r="K546" s="26" t="s">
        <v>18</v>
      </c>
      <c r="L546" s="26" t="s">
        <v>19</v>
      </c>
      <c r="M546" s="26" t="s">
        <v>518</v>
      </c>
      <c r="N546" s="26" t="s">
        <v>589</v>
      </c>
      <c r="O546" s="26" t="s">
        <v>954</v>
      </c>
      <c r="P546" s="26" t="s">
        <v>31</v>
      </c>
      <c r="Q546" s="26" t="s">
        <v>30</v>
      </c>
      <c r="R546" s="63" t="s">
        <v>20</v>
      </c>
    </row>
    <row r="547" spans="1:18" ht="30" customHeight="1" thickTop="1">
      <c r="A547" s="101" t="s">
        <v>1004</v>
      </c>
      <c r="B547" s="79"/>
      <c r="C547" s="81"/>
      <c r="D547" s="82"/>
      <c r="E547" s="350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6"/>
    </row>
    <row r="548" spans="1:18" ht="42" customHeight="1">
      <c r="A548" s="742">
        <v>1200001</v>
      </c>
      <c r="B548" s="763" t="s">
        <v>1005</v>
      </c>
      <c r="C548" s="43" t="s">
        <v>1133</v>
      </c>
      <c r="D548" s="418" t="s">
        <v>415</v>
      </c>
      <c r="E548" s="384">
        <v>15</v>
      </c>
      <c r="F548" s="65">
        <v>8269</v>
      </c>
      <c r="G548" s="65">
        <v>0</v>
      </c>
      <c r="H548" s="65">
        <v>0</v>
      </c>
      <c r="I548" s="65">
        <v>0</v>
      </c>
      <c r="J548" s="65">
        <v>0</v>
      </c>
      <c r="K548" s="65">
        <v>1219</v>
      </c>
      <c r="L548" s="65">
        <v>0</v>
      </c>
      <c r="M548" s="65">
        <v>0</v>
      </c>
      <c r="N548" s="65">
        <v>0</v>
      </c>
      <c r="O548" s="65">
        <v>0</v>
      </c>
      <c r="P548" s="65">
        <v>0</v>
      </c>
      <c r="Q548" s="65">
        <f aca="true" t="shared" si="90" ref="Q548:Q556">F548+G548+H548+J548-N548-K548-M548+L548-P548-O548</f>
        <v>7050</v>
      </c>
      <c r="R548" s="29"/>
    </row>
    <row r="549" spans="1:18" ht="42" customHeight="1">
      <c r="A549" s="742">
        <v>12000100</v>
      </c>
      <c r="B549" s="763" t="s">
        <v>1042</v>
      </c>
      <c r="C549" s="43" t="s">
        <v>1108</v>
      </c>
      <c r="D549" s="418" t="s">
        <v>1043</v>
      </c>
      <c r="E549" s="384">
        <v>15</v>
      </c>
      <c r="F549" s="65">
        <v>6940</v>
      </c>
      <c r="G549" s="65">
        <v>0</v>
      </c>
      <c r="H549" s="65">
        <v>0</v>
      </c>
      <c r="I549" s="65">
        <v>0</v>
      </c>
      <c r="J549" s="65">
        <v>0</v>
      </c>
      <c r="K549" s="65">
        <v>935</v>
      </c>
      <c r="L549" s="65">
        <v>0</v>
      </c>
      <c r="M549" s="65">
        <v>600</v>
      </c>
      <c r="N549" s="65"/>
      <c r="O549" s="65"/>
      <c r="P549" s="65">
        <v>0</v>
      </c>
      <c r="Q549" s="65">
        <f t="shared" si="90"/>
        <v>5405</v>
      </c>
      <c r="R549" s="29"/>
    </row>
    <row r="550" spans="1:18" ht="42" customHeight="1">
      <c r="A550" s="742">
        <v>12000101</v>
      </c>
      <c r="B550" s="763" t="s">
        <v>1006</v>
      </c>
      <c r="C550" s="43" t="s">
        <v>1103</v>
      </c>
      <c r="D550" s="418" t="s">
        <v>1007</v>
      </c>
      <c r="E550" s="384">
        <v>15</v>
      </c>
      <c r="F550" s="65">
        <v>2315</v>
      </c>
      <c r="G550" s="65">
        <v>0</v>
      </c>
      <c r="H550" s="65">
        <v>0</v>
      </c>
      <c r="I550" s="65">
        <v>0</v>
      </c>
      <c r="J550" s="65">
        <v>0</v>
      </c>
      <c r="K550" s="65">
        <v>0</v>
      </c>
      <c r="L550" s="65">
        <v>27</v>
      </c>
      <c r="M550" s="65">
        <v>0</v>
      </c>
      <c r="N550" s="65">
        <v>0</v>
      </c>
      <c r="O550" s="65">
        <v>0</v>
      </c>
      <c r="P550" s="65">
        <v>0</v>
      </c>
      <c r="Q550" s="65">
        <f t="shared" si="90"/>
        <v>2342</v>
      </c>
      <c r="R550" s="29"/>
    </row>
    <row r="551" spans="1:18" ht="42" customHeight="1">
      <c r="A551" s="742">
        <v>12000102</v>
      </c>
      <c r="B551" s="763" t="s">
        <v>1023</v>
      </c>
      <c r="C551" s="43" t="s">
        <v>1105</v>
      </c>
      <c r="D551" s="418" t="s">
        <v>120</v>
      </c>
      <c r="E551" s="384">
        <v>15</v>
      </c>
      <c r="F551" s="65">
        <v>2576</v>
      </c>
      <c r="G551" s="65">
        <v>0</v>
      </c>
      <c r="H551" s="65">
        <v>0</v>
      </c>
      <c r="I551" s="65">
        <v>0</v>
      </c>
      <c r="J551" s="65">
        <v>0</v>
      </c>
      <c r="K551" s="65">
        <v>16</v>
      </c>
      <c r="L551" s="65">
        <v>0</v>
      </c>
      <c r="M551" s="65">
        <v>0</v>
      </c>
      <c r="N551" s="65"/>
      <c r="O551" s="65"/>
      <c r="P551" s="65">
        <v>0</v>
      </c>
      <c r="Q551" s="65">
        <f t="shared" si="90"/>
        <v>2560</v>
      </c>
      <c r="R551" s="29"/>
    </row>
    <row r="552" spans="1:18" ht="42" customHeight="1">
      <c r="A552" s="742">
        <v>12000103</v>
      </c>
      <c r="B552" s="763" t="s">
        <v>1024</v>
      </c>
      <c r="C552" s="43" t="s">
        <v>1106</v>
      </c>
      <c r="D552" s="418" t="s">
        <v>1007</v>
      </c>
      <c r="E552" s="384">
        <v>15</v>
      </c>
      <c r="F552" s="65">
        <v>2315</v>
      </c>
      <c r="G552" s="65">
        <v>0</v>
      </c>
      <c r="H552" s="65">
        <v>0</v>
      </c>
      <c r="I552" s="65">
        <v>0</v>
      </c>
      <c r="J552" s="65">
        <v>0</v>
      </c>
      <c r="K552" s="65">
        <v>0</v>
      </c>
      <c r="L552" s="65">
        <v>27</v>
      </c>
      <c r="M552" s="65">
        <v>0</v>
      </c>
      <c r="N552" s="65"/>
      <c r="O552" s="65"/>
      <c r="P552" s="65">
        <v>0</v>
      </c>
      <c r="Q552" s="65">
        <f t="shared" si="90"/>
        <v>2342</v>
      </c>
      <c r="R552" s="29"/>
    </row>
    <row r="553" spans="1:18" ht="42" customHeight="1">
      <c r="A553" s="742">
        <v>120000104</v>
      </c>
      <c r="B553" s="763" t="s">
        <v>1044</v>
      </c>
      <c r="C553" s="43" t="s">
        <v>1107</v>
      </c>
      <c r="D553" s="418" t="s">
        <v>1007</v>
      </c>
      <c r="E553" s="384">
        <v>15</v>
      </c>
      <c r="F553" s="65">
        <v>2682</v>
      </c>
      <c r="G553" s="65">
        <v>600</v>
      </c>
      <c r="H553" s="65">
        <v>0</v>
      </c>
      <c r="I553" s="65">
        <v>0</v>
      </c>
      <c r="J553" s="65">
        <v>0</v>
      </c>
      <c r="K553" s="65">
        <v>42</v>
      </c>
      <c r="L553" s="65">
        <v>0</v>
      </c>
      <c r="M553" s="65">
        <v>0</v>
      </c>
      <c r="N553" s="65"/>
      <c r="O553" s="65"/>
      <c r="P553" s="65">
        <v>0</v>
      </c>
      <c r="Q553" s="65">
        <f t="shared" si="90"/>
        <v>3240</v>
      </c>
      <c r="R553" s="29"/>
    </row>
    <row r="554" spans="1:18" ht="42" customHeight="1">
      <c r="A554" s="742">
        <v>12000105</v>
      </c>
      <c r="B554" s="763" t="s">
        <v>1045</v>
      </c>
      <c r="C554" s="43" t="s">
        <v>1136</v>
      </c>
      <c r="D554" s="418" t="s">
        <v>1030</v>
      </c>
      <c r="E554" s="384">
        <v>15</v>
      </c>
      <c r="F554" s="65">
        <v>5600</v>
      </c>
      <c r="G554" s="65">
        <v>1200</v>
      </c>
      <c r="H554" s="65">
        <v>0</v>
      </c>
      <c r="I554" s="65">
        <v>0</v>
      </c>
      <c r="J554" s="65">
        <v>0</v>
      </c>
      <c r="K554" s="65">
        <v>649</v>
      </c>
      <c r="L554" s="65">
        <v>0</v>
      </c>
      <c r="M554" s="65">
        <v>0</v>
      </c>
      <c r="N554" s="65"/>
      <c r="O554" s="65"/>
      <c r="P554" s="65">
        <v>0</v>
      </c>
      <c r="Q554" s="65">
        <f t="shared" si="90"/>
        <v>6151</v>
      </c>
      <c r="R554" s="29"/>
    </row>
    <row r="555" spans="1:18" ht="42" customHeight="1">
      <c r="A555" s="742">
        <v>12000106</v>
      </c>
      <c r="B555" s="763" t="s">
        <v>1058</v>
      </c>
      <c r="C555" s="43" t="s">
        <v>1125</v>
      </c>
      <c r="D555" s="418" t="s">
        <v>1007</v>
      </c>
      <c r="E555" s="384">
        <v>15</v>
      </c>
      <c r="F555" s="65">
        <v>2315</v>
      </c>
      <c r="G555" s="65">
        <v>0</v>
      </c>
      <c r="H555" s="65">
        <v>0</v>
      </c>
      <c r="I555" s="65">
        <v>0</v>
      </c>
      <c r="J555" s="65">
        <v>0</v>
      </c>
      <c r="K555" s="65">
        <v>0</v>
      </c>
      <c r="L555" s="65">
        <v>27</v>
      </c>
      <c r="M555" s="65">
        <v>0</v>
      </c>
      <c r="N555" s="65"/>
      <c r="O555" s="65"/>
      <c r="P555" s="65">
        <v>0</v>
      </c>
      <c r="Q555" s="65">
        <f t="shared" si="90"/>
        <v>2342</v>
      </c>
      <c r="R555" s="29"/>
    </row>
    <row r="556" spans="1:18" ht="42" customHeight="1">
      <c r="A556" s="742">
        <v>12000107</v>
      </c>
      <c r="B556" s="763" t="s">
        <v>1059</v>
      </c>
      <c r="C556" s="43" t="s">
        <v>1124</v>
      </c>
      <c r="D556" s="418" t="s">
        <v>1007</v>
      </c>
      <c r="E556" s="384">
        <v>15</v>
      </c>
      <c r="F556" s="65">
        <v>3331</v>
      </c>
      <c r="G556" s="65">
        <v>0</v>
      </c>
      <c r="H556" s="65">
        <v>0</v>
      </c>
      <c r="I556" s="65">
        <v>0</v>
      </c>
      <c r="J556" s="65">
        <v>0</v>
      </c>
      <c r="K556" s="65">
        <v>133</v>
      </c>
      <c r="L556" s="65">
        <v>0</v>
      </c>
      <c r="M556" s="65">
        <v>0</v>
      </c>
      <c r="N556" s="65"/>
      <c r="O556" s="65"/>
      <c r="P556" s="65">
        <v>0</v>
      </c>
      <c r="Q556" s="65">
        <f t="shared" si="90"/>
        <v>3198</v>
      </c>
      <c r="R556" s="29"/>
    </row>
    <row r="557" spans="1:18" ht="24.75" customHeight="1">
      <c r="A557" s="626" t="s">
        <v>72</v>
      </c>
      <c r="B557" s="627"/>
      <c r="C557" s="631"/>
      <c r="D557" s="650"/>
      <c r="E557" s="651"/>
      <c r="F557" s="652">
        <f aca="true" t="shared" si="91" ref="F557:Q557">SUM(F548:F556)</f>
        <v>36343</v>
      </c>
      <c r="G557" s="652">
        <f t="shared" si="91"/>
        <v>1800</v>
      </c>
      <c r="H557" s="652">
        <f t="shared" si="91"/>
        <v>0</v>
      </c>
      <c r="I557" s="652">
        <f t="shared" si="91"/>
        <v>0</v>
      </c>
      <c r="J557" s="652">
        <f t="shared" si="91"/>
        <v>0</v>
      </c>
      <c r="K557" s="652">
        <f t="shared" si="91"/>
        <v>2994</v>
      </c>
      <c r="L557" s="652">
        <f t="shared" si="91"/>
        <v>81</v>
      </c>
      <c r="M557" s="652">
        <f t="shared" si="91"/>
        <v>600</v>
      </c>
      <c r="N557" s="652">
        <f t="shared" si="91"/>
        <v>0</v>
      </c>
      <c r="O557" s="652">
        <f t="shared" si="91"/>
        <v>0</v>
      </c>
      <c r="P557" s="652">
        <f t="shared" si="91"/>
        <v>0</v>
      </c>
      <c r="Q557" s="652">
        <f t="shared" si="91"/>
        <v>34630</v>
      </c>
      <c r="R557" s="624"/>
    </row>
    <row r="558" spans="1:18" s="104" customFormat="1" ht="33" customHeight="1">
      <c r="A558" s="56"/>
      <c r="B558" s="52" t="s">
        <v>32</v>
      </c>
      <c r="C558" s="68"/>
      <c r="D558" s="68"/>
      <c r="E558" s="382"/>
      <c r="F558" s="69">
        <f aca="true" t="shared" si="92" ref="F558:Q558">F557</f>
        <v>36343</v>
      </c>
      <c r="G558" s="69">
        <f t="shared" si="92"/>
        <v>1800</v>
      </c>
      <c r="H558" s="69">
        <f t="shared" si="92"/>
        <v>0</v>
      </c>
      <c r="I558" s="69">
        <f t="shared" si="92"/>
        <v>0</v>
      </c>
      <c r="J558" s="69">
        <f t="shared" si="92"/>
        <v>0</v>
      </c>
      <c r="K558" s="69">
        <f t="shared" si="92"/>
        <v>2994</v>
      </c>
      <c r="L558" s="69">
        <f t="shared" si="92"/>
        <v>81</v>
      </c>
      <c r="M558" s="69">
        <f t="shared" si="92"/>
        <v>600</v>
      </c>
      <c r="N558" s="69">
        <f t="shared" si="92"/>
        <v>0</v>
      </c>
      <c r="O558" s="69">
        <f t="shared" si="92"/>
        <v>0</v>
      </c>
      <c r="P558" s="69">
        <f t="shared" si="92"/>
        <v>0</v>
      </c>
      <c r="Q558" s="69">
        <f t="shared" si="92"/>
        <v>34630</v>
      </c>
      <c r="R558" s="58"/>
    </row>
    <row r="559" spans="1:18" s="104" customFormat="1" ht="21.75">
      <c r="A559" s="17"/>
      <c r="B559" s="1"/>
      <c r="C559" s="1"/>
      <c r="D559" s="1"/>
      <c r="E559" s="330"/>
      <c r="F559" s="1"/>
      <c r="G559" s="1"/>
      <c r="H559" s="1"/>
      <c r="I559" s="1"/>
      <c r="J559" s="1"/>
      <c r="K559" s="1"/>
      <c r="L559" s="1"/>
      <c r="M559" s="19"/>
      <c r="N559" s="1"/>
      <c r="O559" s="1"/>
      <c r="P559" s="1"/>
      <c r="Q559" s="1"/>
      <c r="R559" s="30"/>
    </row>
    <row r="560" spans="1:18" s="104" customFormat="1" ht="21.75">
      <c r="A560" s="459"/>
      <c r="B560" s="460"/>
      <c r="C560" s="460"/>
      <c r="D560" s="460" t="s">
        <v>551</v>
      </c>
      <c r="F560" s="461"/>
      <c r="G560" s="460"/>
      <c r="H560" s="460"/>
      <c r="I560" s="460"/>
      <c r="K560" s="465" t="s">
        <v>552</v>
      </c>
      <c r="L560" s="460"/>
      <c r="M560" s="460"/>
      <c r="N560" s="460"/>
      <c r="O560" s="460"/>
      <c r="Q560" s="460" t="s">
        <v>552</v>
      </c>
      <c r="R560" s="462"/>
    </row>
    <row r="561" spans="1:18" s="104" customFormat="1" ht="15.75" customHeight="1">
      <c r="A561" s="459" t="s">
        <v>560</v>
      </c>
      <c r="B561" s="460"/>
      <c r="C561" s="460"/>
      <c r="D561" s="465" t="s">
        <v>848</v>
      </c>
      <c r="E561" s="460"/>
      <c r="F561" s="461"/>
      <c r="G561" s="460"/>
      <c r="H561" s="460"/>
      <c r="I561" s="460"/>
      <c r="K561" s="465" t="s">
        <v>645</v>
      </c>
      <c r="L561" s="460"/>
      <c r="M561" s="459"/>
      <c r="N561" s="460"/>
      <c r="Q561" s="465" t="s">
        <v>646</v>
      </c>
      <c r="R561" s="463"/>
    </row>
    <row r="562" spans="1:18" s="104" customFormat="1" ht="15.75" customHeight="1">
      <c r="A562" s="459"/>
      <c r="B562" s="460"/>
      <c r="C562" s="460"/>
      <c r="D562" s="465" t="s">
        <v>849</v>
      </c>
      <c r="E562" s="460"/>
      <c r="F562" s="461"/>
      <c r="G562" s="460"/>
      <c r="H562" s="460"/>
      <c r="I562" s="460"/>
      <c r="K562" s="464" t="s">
        <v>549</v>
      </c>
      <c r="L562" s="460"/>
      <c r="M562" s="460"/>
      <c r="N562" s="460"/>
      <c r="Q562" s="465" t="s">
        <v>550</v>
      </c>
      <c r="R562" s="462"/>
    </row>
    <row r="563" spans="1:18" ht="27.75" customHeight="1">
      <c r="A563" s="187" t="s">
        <v>0</v>
      </c>
      <c r="B563" s="33"/>
      <c r="C563" s="172" t="s">
        <v>888</v>
      </c>
      <c r="D563" s="172"/>
      <c r="E563" s="33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7"/>
    </row>
    <row r="564" spans="1:18" ht="20.25" customHeight="1">
      <c r="A564" s="6"/>
      <c r="B564" s="181" t="s">
        <v>1164</v>
      </c>
      <c r="C564" s="421"/>
      <c r="D564" s="7"/>
      <c r="E564" s="324"/>
      <c r="F564" s="7"/>
      <c r="G564" s="7"/>
      <c r="H564" s="7"/>
      <c r="I564" s="7"/>
      <c r="J564" s="8"/>
      <c r="K564" s="7"/>
      <c r="L564" s="7"/>
      <c r="M564" s="8"/>
      <c r="N564" s="9"/>
      <c r="O564" s="7"/>
      <c r="P564" s="7"/>
      <c r="Q564" s="7"/>
      <c r="R564" s="410" t="s">
        <v>1342</v>
      </c>
    </row>
    <row r="565" spans="1:18" ht="24.75">
      <c r="A565" s="10"/>
      <c r="B565" s="44"/>
      <c r="C565" s="11"/>
      <c r="D565" s="96" t="s">
        <v>1472</v>
      </c>
      <c r="E565" s="325"/>
      <c r="F565" s="12"/>
      <c r="G565" s="12"/>
      <c r="H565" s="12"/>
      <c r="I565" s="12"/>
      <c r="J565" s="12"/>
      <c r="K565" s="12"/>
      <c r="L565" s="12"/>
      <c r="M565" s="13"/>
      <c r="N565" s="12"/>
      <c r="O565" s="12"/>
      <c r="P565" s="12"/>
      <c r="Q565" s="12"/>
      <c r="R565" s="815"/>
    </row>
    <row r="566" spans="1:18" s="64" customFormat="1" ht="29.25" customHeight="1" thickBot="1">
      <c r="A566" s="46" t="s">
        <v>512</v>
      </c>
      <c r="B566" s="62" t="s">
        <v>513</v>
      </c>
      <c r="C566" s="62" t="s">
        <v>1</v>
      </c>
      <c r="D566" s="62" t="s">
        <v>511</v>
      </c>
      <c r="E566" s="346" t="s">
        <v>522</v>
      </c>
      <c r="F566" s="26" t="s">
        <v>507</v>
      </c>
      <c r="G566" s="26" t="s">
        <v>508</v>
      </c>
      <c r="H566" s="26" t="s">
        <v>16</v>
      </c>
      <c r="I566" s="26" t="s">
        <v>35</v>
      </c>
      <c r="J566" s="26" t="s">
        <v>409</v>
      </c>
      <c r="K566" s="26" t="s">
        <v>18</v>
      </c>
      <c r="L566" s="26" t="s">
        <v>19</v>
      </c>
      <c r="M566" s="26" t="s">
        <v>518</v>
      </c>
      <c r="N566" s="26" t="s">
        <v>589</v>
      </c>
      <c r="O566" s="26" t="s">
        <v>954</v>
      </c>
      <c r="P566" s="26" t="s">
        <v>31</v>
      </c>
      <c r="Q566" s="26" t="s">
        <v>30</v>
      </c>
      <c r="R566" s="63" t="s">
        <v>20</v>
      </c>
    </row>
    <row r="567" spans="1:18" ht="22.5" customHeight="1" thickTop="1">
      <c r="A567" s="101" t="s">
        <v>1017</v>
      </c>
      <c r="B567" s="79"/>
      <c r="C567" s="81"/>
      <c r="D567" s="82"/>
      <c r="E567" s="350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6"/>
    </row>
    <row r="568" spans="1:18" ht="34.5" customHeight="1">
      <c r="A568" s="742">
        <v>12100101</v>
      </c>
      <c r="B568" s="15" t="s">
        <v>1008</v>
      </c>
      <c r="C568" s="43" t="s">
        <v>1138</v>
      </c>
      <c r="D568" s="418" t="s">
        <v>1009</v>
      </c>
      <c r="E568" s="384">
        <v>15</v>
      </c>
      <c r="F568" s="65">
        <v>3150</v>
      </c>
      <c r="G568" s="65">
        <v>0</v>
      </c>
      <c r="H568" s="65">
        <v>0</v>
      </c>
      <c r="I568" s="65">
        <v>0</v>
      </c>
      <c r="J568" s="65">
        <v>0</v>
      </c>
      <c r="K568" s="65">
        <v>114</v>
      </c>
      <c r="L568" s="65">
        <v>0</v>
      </c>
      <c r="M568" s="65">
        <v>0</v>
      </c>
      <c r="N568" s="65">
        <v>0</v>
      </c>
      <c r="O568" s="65">
        <v>0</v>
      </c>
      <c r="P568" s="65">
        <v>0</v>
      </c>
      <c r="Q568" s="65">
        <f aca="true" t="shared" si="93" ref="Q568:Q579">F568+G568+H568+J568-N568-K568-M568+L568-P568-O568</f>
        <v>3036</v>
      </c>
      <c r="R568" s="29"/>
    </row>
    <row r="569" spans="1:18" ht="34.5" customHeight="1">
      <c r="A569" s="742">
        <v>12100102</v>
      </c>
      <c r="B569" s="15" t="s">
        <v>1010</v>
      </c>
      <c r="C569" s="43" t="s">
        <v>1115</v>
      </c>
      <c r="D569" s="418" t="s">
        <v>1037</v>
      </c>
      <c r="E569" s="384">
        <v>15</v>
      </c>
      <c r="F569" s="65">
        <v>1000</v>
      </c>
      <c r="G569" s="65">
        <v>0</v>
      </c>
      <c r="H569" s="65">
        <v>0</v>
      </c>
      <c r="I569" s="65">
        <v>0</v>
      </c>
      <c r="J569" s="65">
        <v>0</v>
      </c>
      <c r="K569" s="65">
        <v>0</v>
      </c>
      <c r="L569" s="65">
        <v>148</v>
      </c>
      <c r="M569" s="65">
        <v>0</v>
      </c>
      <c r="N569" s="65">
        <v>0</v>
      </c>
      <c r="O569" s="65">
        <v>0</v>
      </c>
      <c r="P569" s="65">
        <v>0</v>
      </c>
      <c r="Q569" s="65">
        <f t="shared" si="93"/>
        <v>1148</v>
      </c>
      <c r="R569" s="29"/>
    </row>
    <row r="570" spans="1:18" ht="34.5" customHeight="1">
      <c r="A570" s="742">
        <v>12100103</v>
      </c>
      <c r="B570" s="763" t="s">
        <v>1013</v>
      </c>
      <c r="C570" s="43" t="s">
        <v>1127</v>
      </c>
      <c r="D570" s="418" t="s">
        <v>1061</v>
      </c>
      <c r="E570" s="384">
        <v>15</v>
      </c>
      <c r="F570" s="65">
        <v>2509</v>
      </c>
      <c r="G570" s="65">
        <v>0</v>
      </c>
      <c r="H570" s="65">
        <v>0</v>
      </c>
      <c r="I570" s="65">
        <v>0</v>
      </c>
      <c r="J570" s="65">
        <v>0</v>
      </c>
      <c r="K570" s="65">
        <v>9</v>
      </c>
      <c r="L570" s="65">
        <v>0</v>
      </c>
      <c r="M570" s="65">
        <v>0</v>
      </c>
      <c r="N570" s="65">
        <v>0</v>
      </c>
      <c r="O570" s="65">
        <v>0</v>
      </c>
      <c r="P570" s="65">
        <v>0</v>
      </c>
      <c r="Q570" s="65">
        <f t="shared" si="93"/>
        <v>2500</v>
      </c>
      <c r="R570" s="29"/>
    </row>
    <row r="571" spans="1:18" ht="34.5" customHeight="1">
      <c r="A571" s="742">
        <v>12100105</v>
      </c>
      <c r="B571" s="763" t="s">
        <v>1019</v>
      </c>
      <c r="C571" s="43" t="s">
        <v>1130</v>
      </c>
      <c r="D571" s="418" t="s">
        <v>1037</v>
      </c>
      <c r="E571" s="384">
        <v>15</v>
      </c>
      <c r="F571" s="65">
        <v>6298</v>
      </c>
      <c r="G571" s="65">
        <v>0</v>
      </c>
      <c r="H571" s="65">
        <v>0</v>
      </c>
      <c r="I571" s="65">
        <v>0</v>
      </c>
      <c r="J571" s="65">
        <v>0</v>
      </c>
      <c r="K571" s="65">
        <v>798</v>
      </c>
      <c r="L571" s="65">
        <v>0</v>
      </c>
      <c r="M571" s="65">
        <v>0</v>
      </c>
      <c r="N571" s="65">
        <v>0</v>
      </c>
      <c r="O571" s="65">
        <v>0</v>
      </c>
      <c r="P571" s="65">
        <v>0</v>
      </c>
      <c r="Q571" s="65">
        <f t="shared" si="93"/>
        <v>5500</v>
      </c>
      <c r="R571" s="29"/>
    </row>
    <row r="572" spans="1:18" ht="34.5" customHeight="1">
      <c r="A572" s="742">
        <v>12100106</v>
      </c>
      <c r="B572" s="15" t="s">
        <v>1021</v>
      </c>
      <c r="C572" s="43" t="s">
        <v>1131</v>
      </c>
      <c r="D572" s="418" t="s">
        <v>1022</v>
      </c>
      <c r="E572" s="384">
        <v>15</v>
      </c>
      <c r="F572" s="65">
        <v>1910</v>
      </c>
      <c r="G572" s="65">
        <v>0</v>
      </c>
      <c r="H572" s="65">
        <v>0</v>
      </c>
      <c r="I572" s="65">
        <v>0</v>
      </c>
      <c r="J572" s="65">
        <v>0</v>
      </c>
      <c r="K572" s="65">
        <v>0</v>
      </c>
      <c r="L572" s="65">
        <v>77</v>
      </c>
      <c r="M572" s="65">
        <v>0</v>
      </c>
      <c r="N572" s="65">
        <v>0</v>
      </c>
      <c r="O572" s="65">
        <v>0</v>
      </c>
      <c r="P572" s="65">
        <v>0</v>
      </c>
      <c r="Q572" s="65">
        <f t="shared" si="93"/>
        <v>1987</v>
      </c>
      <c r="R572" s="29"/>
    </row>
    <row r="573" spans="1:18" ht="34.5" customHeight="1">
      <c r="A573" s="742">
        <v>12100107</v>
      </c>
      <c r="B573" s="15" t="s">
        <v>1033</v>
      </c>
      <c r="C573" s="43" t="s">
        <v>1114</v>
      </c>
      <c r="D573" s="418" t="s">
        <v>1034</v>
      </c>
      <c r="E573" s="384">
        <v>15</v>
      </c>
      <c r="F573" s="65">
        <v>1390</v>
      </c>
      <c r="G573" s="65">
        <v>0</v>
      </c>
      <c r="H573" s="65">
        <v>0</v>
      </c>
      <c r="I573" s="65">
        <v>0</v>
      </c>
      <c r="J573" s="65">
        <v>0</v>
      </c>
      <c r="K573" s="65">
        <v>0</v>
      </c>
      <c r="L573" s="65">
        <v>123</v>
      </c>
      <c r="M573" s="65">
        <v>0</v>
      </c>
      <c r="N573" s="65">
        <v>0</v>
      </c>
      <c r="O573" s="65">
        <v>0</v>
      </c>
      <c r="P573" s="65">
        <v>0</v>
      </c>
      <c r="Q573" s="65">
        <f t="shared" si="93"/>
        <v>1513</v>
      </c>
      <c r="R573" s="29"/>
    </row>
    <row r="574" spans="1:18" ht="34.5" customHeight="1">
      <c r="A574" s="742">
        <v>12100108</v>
      </c>
      <c r="B574" s="109" t="s">
        <v>1036</v>
      </c>
      <c r="C574" s="43" t="s">
        <v>1102</v>
      </c>
      <c r="D574" s="418" t="s">
        <v>1037</v>
      </c>
      <c r="E574" s="384">
        <v>15</v>
      </c>
      <c r="F574" s="65">
        <v>4118</v>
      </c>
      <c r="G574" s="65">
        <v>0</v>
      </c>
      <c r="H574" s="65">
        <v>0</v>
      </c>
      <c r="I574" s="65">
        <v>0</v>
      </c>
      <c r="J574" s="65">
        <v>0</v>
      </c>
      <c r="K574" s="65">
        <v>368</v>
      </c>
      <c r="L574" s="65">
        <v>0</v>
      </c>
      <c r="M574" s="65">
        <v>0</v>
      </c>
      <c r="N574" s="65"/>
      <c r="O574" s="65"/>
      <c r="P574" s="65">
        <v>0</v>
      </c>
      <c r="Q574" s="65">
        <f t="shared" si="93"/>
        <v>3750</v>
      </c>
      <c r="R574" s="29"/>
    </row>
    <row r="575" spans="1:18" ht="34.5" customHeight="1">
      <c r="A575" s="742">
        <v>12100109</v>
      </c>
      <c r="B575" s="15" t="s">
        <v>1038</v>
      </c>
      <c r="C575" s="43" t="s">
        <v>1116</v>
      </c>
      <c r="D575" s="418" t="s">
        <v>1039</v>
      </c>
      <c r="E575" s="384">
        <v>15</v>
      </c>
      <c r="F575" s="65">
        <v>1160</v>
      </c>
      <c r="G575" s="65">
        <v>0</v>
      </c>
      <c r="H575" s="65">
        <v>0</v>
      </c>
      <c r="I575" s="65">
        <v>0</v>
      </c>
      <c r="J575" s="65">
        <v>0</v>
      </c>
      <c r="K575" s="65">
        <v>0</v>
      </c>
      <c r="L575" s="65">
        <v>137</v>
      </c>
      <c r="M575" s="65">
        <v>0</v>
      </c>
      <c r="N575" s="65"/>
      <c r="O575" s="65"/>
      <c r="P575" s="65">
        <v>0</v>
      </c>
      <c r="Q575" s="65">
        <f t="shared" si="93"/>
        <v>1297</v>
      </c>
      <c r="R575" s="29"/>
    </row>
    <row r="576" spans="1:18" ht="34.5" customHeight="1">
      <c r="A576" s="742">
        <v>12100110</v>
      </c>
      <c r="B576" s="15" t="s">
        <v>1047</v>
      </c>
      <c r="C576" s="43" t="s">
        <v>1137</v>
      </c>
      <c r="D576" s="418" t="s">
        <v>1048</v>
      </c>
      <c r="E576" s="384">
        <v>15</v>
      </c>
      <c r="F576" s="65">
        <v>2772</v>
      </c>
      <c r="G576" s="65">
        <v>0</v>
      </c>
      <c r="H576" s="65">
        <v>0</v>
      </c>
      <c r="I576" s="65">
        <v>0</v>
      </c>
      <c r="J576" s="65">
        <v>0</v>
      </c>
      <c r="K576" s="65">
        <v>52</v>
      </c>
      <c r="L576" s="65">
        <v>0</v>
      </c>
      <c r="M576" s="65">
        <v>0</v>
      </c>
      <c r="N576" s="65"/>
      <c r="O576" s="65"/>
      <c r="P576" s="65">
        <v>0</v>
      </c>
      <c r="Q576" s="65">
        <f t="shared" si="93"/>
        <v>2720</v>
      </c>
      <c r="R576" s="29"/>
    </row>
    <row r="577" spans="1:18" ht="34.5" customHeight="1">
      <c r="A577" s="742">
        <v>12100111</v>
      </c>
      <c r="B577" s="15" t="s">
        <v>1049</v>
      </c>
      <c r="C577" s="43" t="s">
        <v>1119</v>
      </c>
      <c r="D577" s="418" t="s">
        <v>1050</v>
      </c>
      <c r="E577" s="384">
        <v>15</v>
      </c>
      <c r="F577" s="65">
        <v>3177</v>
      </c>
      <c r="G577" s="65">
        <v>0</v>
      </c>
      <c r="H577" s="65">
        <v>0</v>
      </c>
      <c r="I577" s="65">
        <v>0</v>
      </c>
      <c r="J577" s="65">
        <v>0</v>
      </c>
      <c r="K577" s="65">
        <v>117</v>
      </c>
      <c r="L577" s="65">
        <v>0</v>
      </c>
      <c r="M577" s="65">
        <v>0</v>
      </c>
      <c r="N577" s="65"/>
      <c r="O577" s="65"/>
      <c r="P577" s="65">
        <v>0</v>
      </c>
      <c r="Q577" s="65">
        <f t="shared" si="93"/>
        <v>3060</v>
      </c>
      <c r="R577" s="29"/>
    </row>
    <row r="578" spans="1:18" ht="34.5" customHeight="1">
      <c r="A578" s="742">
        <v>12100112</v>
      </c>
      <c r="B578" s="15" t="s">
        <v>1054</v>
      </c>
      <c r="C578" s="43" t="s">
        <v>1122</v>
      </c>
      <c r="D578" s="418" t="s">
        <v>1055</v>
      </c>
      <c r="E578" s="384">
        <v>15</v>
      </c>
      <c r="F578" s="65">
        <v>1910</v>
      </c>
      <c r="G578" s="65">
        <v>0</v>
      </c>
      <c r="H578" s="65">
        <v>0</v>
      </c>
      <c r="I578" s="65">
        <v>0</v>
      </c>
      <c r="J578" s="65">
        <v>0</v>
      </c>
      <c r="K578" s="65">
        <v>0</v>
      </c>
      <c r="L578" s="65">
        <v>77</v>
      </c>
      <c r="M578" s="65">
        <v>0</v>
      </c>
      <c r="N578" s="65"/>
      <c r="O578" s="65"/>
      <c r="P578" s="65">
        <v>0</v>
      </c>
      <c r="Q578" s="65">
        <f t="shared" si="93"/>
        <v>1987</v>
      </c>
      <c r="R578" s="29"/>
    </row>
    <row r="579" spans="1:18" ht="34.5" customHeight="1">
      <c r="A579" s="742">
        <v>12100113</v>
      </c>
      <c r="B579" s="15" t="s">
        <v>1060</v>
      </c>
      <c r="C579" s="43" t="s">
        <v>1126</v>
      </c>
      <c r="D579" s="418" t="s">
        <v>1020</v>
      </c>
      <c r="E579" s="384">
        <v>15</v>
      </c>
      <c r="F579" s="65">
        <v>4052</v>
      </c>
      <c r="G579" s="65">
        <v>0</v>
      </c>
      <c r="H579" s="65">
        <v>0</v>
      </c>
      <c r="I579" s="65">
        <v>0</v>
      </c>
      <c r="J579" s="65">
        <v>0</v>
      </c>
      <c r="K579" s="65">
        <v>357</v>
      </c>
      <c r="L579" s="65">
        <v>0</v>
      </c>
      <c r="M579" s="65">
        <v>0</v>
      </c>
      <c r="N579" s="65"/>
      <c r="O579" s="65"/>
      <c r="P579" s="65">
        <v>0</v>
      </c>
      <c r="Q579" s="65">
        <f t="shared" si="93"/>
        <v>3695</v>
      </c>
      <c r="R579" s="29"/>
    </row>
    <row r="580" spans="1:18" ht="21" customHeight="1">
      <c r="A580" s="626" t="s">
        <v>72</v>
      </c>
      <c r="B580" s="627"/>
      <c r="C580" s="631"/>
      <c r="D580" s="650"/>
      <c r="E580" s="651"/>
      <c r="F580" s="652">
        <f aca="true" t="shared" si="94" ref="F580:Q580">SUM(F568:F579)</f>
        <v>33446</v>
      </c>
      <c r="G580" s="652">
        <f t="shared" si="94"/>
        <v>0</v>
      </c>
      <c r="H580" s="652">
        <f t="shared" si="94"/>
        <v>0</v>
      </c>
      <c r="I580" s="652">
        <f t="shared" si="94"/>
        <v>0</v>
      </c>
      <c r="J580" s="652">
        <f t="shared" si="94"/>
        <v>0</v>
      </c>
      <c r="K580" s="652">
        <f t="shared" si="94"/>
        <v>1815</v>
      </c>
      <c r="L580" s="652">
        <f t="shared" si="94"/>
        <v>562</v>
      </c>
      <c r="M580" s="652">
        <f t="shared" si="94"/>
        <v>0</v>
      </c>
      <c r="N580" s="652">
        <f t="shared" si="94"/>
        <v>0</v>
      </c>
      <c r="O580" s="652">
        <f t="shared" si="94"/>
        <v>0</v>
      </c>
      <c r="P580" s="652">
        <f t="shared" si="94"/>
        <v>0</v>
      </c>
      <c r="Q580" s="652">
        <f t="shared" si="94"/>
        <v>32193</v>
      </c>
      <c r="R580" s="624"/>
    </row>
    <row r="581" spans="1:18" s="104" customFormat="1" ht="22.5" customHeight="1">
      <c r="A581" s="56"/>
      <c r="B581" s="52" t="s">
        <v>32</v>
      </c>
      <c r="C581" s="68"/>
      <c r="D581" s="68"/>
      <c r="E581" s="382"/>
      <c r="F581" s="69">
        <f aca="true" t="shared" si="95" ref="F581:Q581">F580</f>
        <v>33446</v>
      </c>
      <c r="G581" s="69">
        <f t="shared" si="95"/>
        <v>0</v>
      </c>
      <c r="H581" s="69">
        <f t="shared" si="95"/>
        <v>0</v>
      </c>
      <c r="I581" s="69">
        <f t="shared" si="95"/>
        <v>0</v>
      </c>
      <c r="J581" s="69">
        <f t="shared" si="95"/>
        <v>0</v>
      </c>
      <c r="K581" s="69">
        <f t="shared" si="95"/>
        <v>1815</v>
      </c>
      <c r="L581" s="69">
        <f t="shared" si="95"/>
        <v>562</v>
      </c>
      <c r="M581" s="69">
        <f t="shared" si="95"/>
        <v>0</v>
      </c>
      <c r="N581" s="69">
        <f t="shared" si="95"/>
        <v>0</v>
      </c>
      <c r="O581" s="69">
        <f t="shared" si="95"/>
        <v>0</v>
      </c>
      <c r="P581" s="69">
        <f t="shared" si="95"/>
        <v>0</v>
      </c>
      <c r="Q581" s="69">
        <f t="shared" si="95"/>
        <v>32193</v>
      </c>
      <c r="R581" s="58"/>
    </row>
    <row r="582" spans="1:18" s="104" customFormat="1" ht="44.25" customHeight="1">
      <c r="A582" s="459"/>
      <c r="B582" s="460"/>
      <c r="C582" s="460"/>
      <c r="D582" s="460" t="s">
        <v>551</v>
      </c>
      <c r="F582" s="461"/>
      <c r="G582" s="460"/>
      <c r="H582" s="460"/>
      <c r="I582" s="460"/>
      <c r="K582" s="465" t="s">
        <v>552</v>
      </c>
      <c r="L582" s="460"/>
      <c r="M582" s="460"/>
      <c r="N582" s="460"/>
      <c r="O582" s="460"/>
      <c r="Q582" s="460" t="s">
        <v>552</v>
      </c>
      <c r="R582" s="462"/>
    </row>
    <row r="583" spans="1:18" s="104" customFormat="1" ht="15.75" customHeight="1">
      <c r="A583" s="459" t="s">
        <v>560</v>
      </c>
      <c r="B583" s="460"/>
      <c r="C583" s="460"/>
      <c r="D583" s="465" t="s">
        <v>848</v>
      </c>
      <c r="E583" s="460"/>
      <c r="F583" s="461"/>
      <c r="G583" s="460"/>
      <c r="H583" s="460"/>
      <c r="I583" s="460"/>
      <c r="K583" s="465" t="s">
        <v>645</v>
      </c>
      <c r="L583" s="460"/>
      <c r="M583" s="459"/>
      <c r="N583" s="460"/>
      <c r="Q583" s="465" t="s">
        <v>646</v>
      </c>
      <c r="R583" s="463"/>
    </row>
    <row r="584" spans="1:18" s="104" customFormat="1" ht="16.5" customHeight="1">
      <c r="A584" s="459"/>
      <c r="B584" s="460"/>
      <c r="C584" s="460"/>
      <c r="D584" s="465" t="s">
        <v>849</v>
      </c>
      <c r="E584" s="460"/>
      <c r="F584" s="461"/>
      <c r="G584" s="460"/>
      <c r="H584" s="460"/>
      <c r="I584" s="460"/>
      <c r="K584" s="464" t="s">
        <v>549</v>
      </c>
      <c r="L584" s="460"/>
      <c r="M584" s="460"/>
      <c r="N584" s="460"/>
      <c r="Q584" s="465" t="s">
        <v>550</v>
      </c>
      <c r="R584" s="462"/>
    </row>
    <row r="585" spans="1:18" ht="27.75" customHeight="1">
      <c r="A585" s="187" t="s">
        <v>0</v>
      </c>
      <c r="B585" s="33"/>
      <c r="C585" s="172" t="s">
        <v>888</v>
      </c>
      <c r="D585" s="172"/>
      <c r="E585" s="33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7"/>
    </row>
    <row r="586" spans="1:18" ht="20.25" customHeight="1">
      <c r="A586" s="6"/>
      <c r="B586" s="181" t="s">
        <v>1164</v>
      </c>
      <c r="C586" s="421"/>
      <c r="D586" s="7"/>
      <c r="E586" s="324"/>
      <c r="F586" s="7"/>
      <c r="G586" s="7"/>
      <c r="H586" s="7"/>
      <c r="I586" s="7"/>
      <c r="J586" s="8"/>
      <c r="K586" s="7"/>
      <c r="L586" s="7"/>
      <c r="M586" s="8"/>
      <c r="N586" s="9"/>
      <c r="O586" s="7"/>
      <c r="P586" s="7"/>
      <c r="Q586" s="7"/>
      <c r="R586" s="410" t="s">
        <v>1343</v>
      </c>
    </row>
    <row r="587" spans="1:18" ht="24.75">
      <c r="A587" s="10"/>
      <c r="B587" s="44"/>
      <c r="C587" s="11"/>
      <c r="D587" s="96" t="s">
        <v>1472</v>
      </c>
      <c r="E587" s="325"/>
      <c r="F587" s="12"/>
      <c r="G587" s="12"/>
      <c r="H587" s="12"/>
      <c r="I587" s="12"/>
      <c r="J587" s="12"/>
      <c r="K587" s="12"/>
      <c r="L587" s="12"/>
      <c r="M587" s="13"/>
      <c r="N587" s="12"/>
      <c r="O587" s="12"/>
      <c r="P587" s="12"/>
      <c r="Q587" s="12"/>
      <c r="R587" s="815"/>
    </row>
    <row r="588" spans="1:18" s="64" customFormat="1" ht="30.75" customHeight="1" thickBot="1">
      <c r="A588" s="46" t="s">
        <v>512</v>
      </c>
      <c r="B588" s="62" t="s">
        <v>513</v>
      </c>
      <c r="C588" s="62" t="s">
        <v>1</v>
      </c>
      <c r="D588" s="62" t="s">
        <v>511</v>
      </c>
      <c r="E588" s="346" t="s">
        <v>522</v>
      </c>
      <c r="F588" s="26" t="s">
        <v>507</v>
      </c>
      <c r="G588" s="26" t="s">
        <v>508</v>
      </c>
      <c r="H588" s="26" t="s">
        <v>16</v>
      </c>
      <c r="I588" s="26" t="s">
        <v>35</v>
      </c>
      <c r="J588" s="26" t="s">
        <v>409</v>
      </c>
      <c r="K588" s="26" t="s">
        <v>18</v>
      </c>
      <c r="L588" s="26" t="s">
        <v>19</v>
      </c>
      <c r="M588" s="26" t="s">
        <v>518</v>
      </c>
      <c r="N588" s="26" t="s">
        <v>589</v>
      </c>
      <c r="O588" s="26" t="s">
        <v>954</v>
      </c>
      <c r="P588" s="26" t="s">
        <v>31</v>
      </c>
      <c r="Q588" s="26" t="s">
        <v>30</v>
      </c>
      <c r="R588" s="63" t="s">
        <v>20</v>
      </c>
    </row>
    <row r="589" spans="1:18" ht="25.5" customHeight="1" thickTop="1">
      <c r="A589" s="101" t="s">
        <v>1018</v>
      </c>
      <c r="B589" s="79"/>
      <c r="C589" s="81"/>
      <c r="D589" s="82"/>
      <c r="E589" s="350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6"/>
    </row>
    <row r="590" spans="1:18" ht="40.5" customHeight="1">
      <c r="A590" s="742">
        <v>12200101</v>
      </c>
      <c r="B590" s="763" t="s">
        <v>1011</v>
      </c>
      <c r="C590" s="43" t="s">
        <v>1117</v>
      </c>
      <c r="D590" s="418" t="s">
        <v>1012</v>
      </c>
      <c r="E590" s="384">
        <v>15</v>
      </c>
      <c r="F590" s="65">
        <v>3707</v>
      </c>
      <c r="G590" s="65">
        <v>0</v>
      </c>
      <c r="H590" s="65">
        <v>0</v>
      </c>
      <c r="I590" s="65">
        <v>0</v>
      </c>
      <c r="J590" s="65">
        <v>0</v>
      </c>
      <c r="K590" s="65">
        <v>302</v>
      </c>
      <c r="L590" s="65">
        <v>0</v>
      </c>
      <c r="M590" s="59">
        <v>300</v>
      </c>
      <c r="N590" s="65">
        <v>0</v>
      </c>
      <c r="O590" s="65">
        <v>0</v>
      </c>
      <c r="P590" s="65">
        <v>0</v>
      </c>
      <c r="Q590" s="65">
        <f aca="true" t="shared" si="96" ref="Q590:Q596">F590+G590+H590+J590-N590-K590-M590+L590-P590-O590</f>
        <v>3105</v>
      </c>
      <c r="R590" s="29"/>
    </row>
    <row r="591" spans="1:18" s="41" customFormat="1" ht="40.5" customHeight="1">
      <c r="A591" s="742">
        <v>12200103</v>
      </c>
      <c r="B591" s="59" t="s">
        <v>1025</v>
      </c>
      <c r="C591" s="43" t="s">
        <v>1109</v>
      </c>
      <c r="D591" s="418" t="s">
        <v>1026</v>
      </c>
      <c r="E591" s="384">
        <v>15</v>
      </c>
      <c r="F591" s="65">
        <v>2235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36</v>
      </c>
      <c r="M591" s="65">
        <v>0</v>
      </c>
      <c r="N591" s="65">
        <v>0</v>
      </c>
      <c r="O591" s="65">
        <v>0</v>
      </c>
      <c r="P591" s="65">
        <v>0</v>
      </c>
      <c r="Q591" s="59">
        <f t="shared" si="96"/>
        <v>2271</v>
      </c>
      <c r="R591" s="105"/>
    </row>
    <row r="592" spans="1:18" s="41" customFormat="1" ht="40.5" customHeight="1">
      <c r="A592" s="742">
        <v>12200104</v>
      </c>
      <c r="B592" s="59" t="s">
        <v>1027</v>
      </c>
      <c r="C592" s="43" t="s">
        <v>1110</v>
      </c>
      <c r="D592" s="418" t="s">
        <v>1028</v>
      </c>
      <c r="E592" s="384">
        <v>15</v>
      </c>
      <c r="F592" s="65">
        <v>2235</v>
      </c>
      <c r="G592" s="65">
        <v>0</v>
      </c>
      <c r="H592" s="65">
        <v>0</v>
      </c>
      <c r="I592" s="65">
        <v>0</v>
      </c>
      <c r="J592" s="65">
        <v>0</v>
      </c>
      <c r="K592" s="65">
        <v>0</v>
      </c>
      <c r="L592" s="65">
        <v>36</v>
      </c>
      <c r="M592" s="65">
        <v>0</v>
      </c>
      <c r="N592" s="65"/>
      <c r="O592" s="65"/>
      <c r="P592" s="65">
        <v>0</v>
      </c>
      <c r="Q592" s="59">
        <f t="shared" si="96"/>
        <v>2271</v>
      </c>
      <c r="R592" s="105"/>
    </row>
    <row r="593" spans="1:18" s="41" customFormat="1" ht="40.5" customHeight="1">
      <c r="A593" s="742">
        <v>12200105</v>
      </c>
      <c r="B593" s="59" t="s">
        <v>1029</v>
      </c>
      <c r="C593" s="43" t="s">
        <v>1111</v>
      </c>
      <c r="D593" s="418" t="s">
        <v>1026</v>
      </c>
      <c r="E593" s="384">
        <v>15</v>
      </c>
      <c r="F593" s="65">
        <v>2146</v>
      </c>
      <c r="G593" s="65">
        <v>0</v>
      </c>
      <c r="H593" s="65">
        <v>0</v>
      </c>
      <c r="I593" s="65">
        <v>0</v>
      </c>
      <c r="J593" s="65">
        <v>0</v>
      </c>
      <c r="K593" s="65">
        <v>0</v>
      </c>
      <c r="L593" s="65">
        <v>59</v>
      </c>
      <c r="M593" s="65">
        <v>0</v>
      </c>
      <c r="N593" s="65"/>
      <c r="O593" s="65"/>
      <c r="P593" s="65">
        <v>0</v>
      </c>
      <c r="Q593" s="59">
        <f t="shared" si="96"/>
        <v>2205</v>
      </c>
      <c r="R593" s="105"/>
    </row>
    <row r="594" spans="1:18" s="41" customFormat="1" ht="40.5" customHeight="1">
      <c r="A594" s="742">
        <v>12200107</v>
      </c>
      <c r="B594" s="59" t="s">
        <v>1031</v>
      </c>
      <c r="C594" s="43" t="s">
        <v>1112</v>
      </c>
      <c r="D594" s="418" t="s">
        <v>1026</v>
      </c>
      <c r="E594" s="384">
        <v>15</v>
      </c>
      <c r="F594" s="65">
        <v>2235</v>
      </c>
      <c r="G594" s="65">
        <v>0</v>
      </c>
      <c r="H594" s="65">
        <v>0</v>
      </c>
      <c r="I594" s="65">
        <v>0</v>
      </c>
      <c r="J594" s="65">
        <v>0</v>
      </c>
      <c r="K594" s="65">
        <v>0</v>
      </c>
      <c r="L594" s="65">
        <v>36</v>
      </c>
      <c r="M594" s="65">
        <v>0</v>
      </c>
      <c r="N594" s="65"/>
      <c r="O594" s="65"/>
      <c r="P594" s="65">
        <v>0</v>
      </c>
      <c r="Q594" s="59">
        <f t="shared" si="96"/>
        <v>2271</v>
      </c>
      <c r="R594" s="105"/>
    </row>
    <row r="595" spans="1:18" s="41" customFormat="1" ht="40.5" customHeight="1">
      <c r="A595" s="742">
        <v>12200108</v>
      </c>
      <c r="B595" s="14" t="s">
        <v>1035</v>
      </c>
      <c r="C595" s="43" t="s">
        <v>1132</v>
      </c>
      <c r="D595" s="418" t="s">
        <v>1028</v>
      </c>
      <c r="E595" s="384">
        <v>15</v>
      </c>
      <c r="F595" s="65">
        <v>2235</v>
      </c>
      <c r="G595" s="65">
        <v>0</v>
      </c>
      <c r="H595" s="65">
        <v>0</v>
      </c>
      <c r="I595" s="65">
        <v>0</v>
      </c>
      <c r="J595" s="65">
        <v>0</v>
      </c>
      <c r="K595" s="65">
        <v>0</v>
      </c>
      <c r="L595" s="65">
        <v>36</v>
      </c>
      <c r="M595" s="65">
        <v>0</v>
      </c>
      <c r="N595" s="65"/>
      <c r="O595" s="65"/>
      <c r="P595" s="65">
        <v>0</v>
      </c>
      <c r="Q595" s="59">
        <f t="shared" si="96"/>
        <v>2271</v>
      </c>
      <c r="R595" s="105"/>
    </row>
    <row r="596" spans="1:18" ht="40.5" customHeight="1">
      <c r="A596" s="742">
        <v>12200109</v>
      </c>
      <c r="B596" s="15" t="s">
        <v>1046</v>
      </c>
      <c r="C596" s="43" t="s">
        <v>1118</v>
      </c>
      <c r="D596" s="418" t="s">
        <v>1030</v>
      </c>
      <c r="E596" s="384">
        <v>15</v>
      </c>
      <c r="F596" s="65">
        <v>3000</v>
      </c>
      <c r="G596" s="65">
        <v>700</v>
      </c>
      <c r="H596" s="65">
        <v>0</v>
      </c>
      <c r="I596" s="65">
        <v>0</v>
      </c>
      <c r="J596" s="65">
        <v>0</v>
      </c>
      <c r="K596" s="65">
        <v>77</v>
      </c>
      <c r="L596" s="65">
        <v>0</v>
      </c>
      <c r="M596" s="65">
        <v>0</v>
      </c>
      <c r="N596" s="65"/>
      <c r="O596" s="65"/>
      <c r="P596" s="65">
        <v>0</v>
      </c>
      <c r="Q596" s="65">
        <f t="shared" si="96"/>
        <v>3623</v>
      </c>
      <c r="R596" s="29"/>
    </row>
    <row r="597" spans="1:18" ht="21.75" customHeight="1">
      <c r="A597" s="626" t="s">
        <v>72</v>
      </c>
      <c r="B597" s="627"/>
      <c r="C597" s="631"/>
      <c r="D597" s="631"/>
      <c r="E597" s="651"/>
      <c r="F597" s="630">
        <f aca="true" t="shared" si="97" ref="F597:Q597">SUM(F590:F596)</f>
        <v>17793</v>
      </c>
      <c r="G597" s="630">
        <f t="shared" si="97"/>
        <v>700</v>
      </c>
      <c r="H597" s="630">
        <f t="shared" si="97"/>
        <v>0</v>
      </c>
      <c r="I597" s="630">
        <f t="shared" si="97"/>
        <v>0</v>
      </c>
      <c r="J597" s="630">
        <f t="shared" si="97"/>
        <v>0</v>
      </c>
      <c r="K597" s="630">
        <f t="shared" si="97"/>
        <v>379</v>
      </c>
      <c r="L597" s="630">
        <f t="shared" si="97"/>
        <v>203</v>
      </c>
      <c r="M597" s="630">
        <f t="shared" si="97"/>
        <v>300</v>
      </c>
      <c r="N597" s="630">
        <f t="shared" si="97"/>
        <v>0</v>
      </c>
      <c r="O597" s="630">
        <f t="shared" si="97"/>
        <v>0</v>
      </c>
      <c r="P597" s="630">
        <f t="shared" si="97"/>
        <v>0</v>
      </c>
      <c r="Q597" s="630">
        <f t="shared" si="97"/>
        <v>18017</v>
      </c>
      <c r="R597" s="624"/>
    </row>
    <row r="598" spans="1:18" s="23" customFormat="1" ht="23.25" customHeight="1">
      <c r="A598" s="93"/>
      <c r="B598" s="52" t="s">
        <v>32</v>
      </c>
      <c r="C598" s="71"/>
      <c r="D598" s="71"/>
      <c r="E598" s="352"/>
      <c r="F598" s="71">
        <f aca="true" t="shared" si="98" ref="F598:Q598">F597</f>
        <v>17793</v>
      </c>
      <c r="G598" s="71">
        <f t="shared" si="98"/>
        <v>700</v>
      </c>
      <c r="H598" s="71">
        <f t="shared" si="98"/>
        <v>0</v>
      </c>
      <c r="I598" s="71">
        <f t="shared" si="98"/>
        <v>0</v>
      </c>
      <c r="J598" s="71">
        <f t="shared" si="98"/>
        <v>0</v>
      </c>
      <c r="K598" s="71">
        <f t="shared" si="98"/>
        <v>379</v>
      </c>
      <c r="L598" s="71">
        <f t="shared" si="98"/>
        <v>203</v>
      </c>
      <c r="M598" s="71">
        <f t="shared" si="98"/>
        <v>300</v>
      </c>
      <c r="N598" s="71">
        <f t="shared" si="98"/>
        <v>0</v>
      </c>
      <c r="O598" s="71">
        <f t="shared" si="98"/>
        <v>0</v>
      </c>
      <c r="P598" s="71">
        <f t="shared" si="98"/>
        <v>0</v>
      </c>
      <c r="Q598" s="71">
        <f t="shared" si="98"/>
        <v>18017</v>
      </c>
      <c r="R598" s="58"/>
    </row>
    <row r="599" spans="1:18" s="37" customFormat="1" ht="26.25" customHeight="1">
      <c r="A599" s="24"/>
      <c r="B599" s="72"/>
      <c r="C599" s="8"/>
      <c r="D599" s="8"/>
      <c r="E599" s="324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31"/>
    </row>
    <row r="600" spans="1:18" ht="17.25" customHeight="1">
      <c r="A600" s="459"/>
      <c r="B600" s="460"/>
      <c r="C600" s="460"/>
      <c r="D600" s="460" t="s">
        <v>1100</v>
      </c>
      <c r="F600" s="461"/>
      <c r="G600" s="460"/>
      <c r="H600" s="460"/>
      <c r="I600" s="460"/>
      <c r="K600" s="474" t="s">
        <v>552</v>
      </c>
      <c r="L600" s="976"/>
      <c r="M600" s="976"/>
      <c r="N600" s="460"/>
      <c r="O600" s="460"/>
      <c r="P600" s="2"/>
      <c r="Q600" s="460" t="s">
        <v>552</v>
      </c>
      <c r="R600" s="462"/>
    </row>
    <row r="601" spans="1:18" s="104" customFormat="1" ht="14.25" customHeight="1">
      <c r="A601" s="459" t="s">
        <v>560</v>
      </c>
      <c r="B601" s="460"/>
      <c r="C601" s="460"/>
      <c r="D601" s="465" t="s">
        <v>848</v>
      </c>
      <c r="E601" s="460"/>
      <c r="F601" s="461"/>
      <c r="G601" s="460"/>
      <c r="H601" s="460"/>
      <c r="I601" s="976" t="s">
        <v>645</v>
      </c>
      <c r="J601" s="976"/>
      <c r="K601" s="976"/>
      <c r="L601" s="976"/>
      <c r="M601" s="459"/>
      <c r="N601" s="460"/>
      <c r="P601" s="460" t="s">
        <v>646</v>
      </c>
      <c r="Q601" s="460"/>
      <c r="R601" s="463"/>
    </row>
    <row r="602" spans="1:18" s="104" customFormat="1" ht="14.25" customHeight="1">
      <c r="A602" s="459"/>
      <c r="B602" s="460"/>
      <c r="C602" s="460"/>
      <c r="D602" s="465" t="s">
        <v>849</v>
      </c>
      <c r="E602" s="460"/>
      <c r="F602" s="461"/>
      <c r="G602" s="460"/>
      <c r="H602" s="460"/>
      <c r="I602" s="977" t="s">
        <v>549</v>
      </c>
      <c r="J602" s="977"/>
      <c r="K602" s="977"/>
      <c r="L602" s="977"/>
      <c r="M602" s="473"/>
      <c r="N602" s="460"/>
      <c r="P602" s="460" t="s">
        <v>550</v>
      </c>
      <c r="Q602" s="460"/>
      <c r="R602" s="462"/>
    </row>
    <row r="603" spans="1:18" ht="33" customHeight="1">
      <c r="A603" s="187" t="s">
        <v>0</v>
      </c>
      <c r="B603" s="33"/>
      <c r="C603" s="172" t="s">
        <v>888</v>
      </c>
      <c r="D603" s="172"/>
      <c r="E603" s="33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7"/>
    </row>
    <row r="604" spans="1:18" ht="19.5" customHeight="1">
      <c r="A604" s="6"/>
      <c r="B604" s="181" t="s">
        <v>25</v>
      </c>
      <c r="C604" s="421"/>
      <c r="D604" s="7"/>
      <c r="E604" s="324"/>
      <c r="F604" s="7"/>
      <c r="G604" s="7"/>
      <c r="H604" s="7"/>
      <c r="I604" s="7"/>
      <c r="J604" s="8"/>
      <c r="K604" s="7"/>
      <c r="L604" s="7"/>
      <c r="M604" s="8"/>
      <c r="N604" s="9"/>
      <c r="O604" s="7"/>
      <c r="P604" s="7"/>
      <c r="Q604" s="7"/>
      <c r="R604" s="410" t="s">
        <v>1344</v>
      </c>
    </row>
    <row r="605" spans="1:18" s="222" customFormat="1" ht="25.5" customHeight="1">
      <c r="A605" s="10"/>
      <c r="B605" s="44"/>
      <c r="C605" s="422"/>
      <c r="D605" s="96" t="s">
        <v>1472</v>
      </c>
      <c r="E605" s="325"/>
      <c r="F605" s="12"/>
      <c r="G605" s="12"/>
      <c r="H605" s="12"/>
      <c r="I605" s="12"/>
      <c r="J605" s="12"/>
      <c r="K605" s="12"/>
      <c r="L605" s="12"/>
      <c r="M605" s="12"/>
      <c r="N605" s="13"/>
      <c r="O605" s="12"/>
      <c r="P605" s="12"/>
      <c r="Q605" s="12"/>
      <c r="R605" s="28"/>
    </row>
    <row r="606" spans="1:18" ht="27.75" customHeight="1">
      <c r="A606" s="215" t="s">
        <v>512</v>
      </c>
      <c r="B606" s="216" t="s">
        <v>513</v>
      </c>
      <c r="C606" s="433" t="s">
        <v>1</v>
      </c>
      <c r="D606" s="216" t="s">
        <v>511</v>
      </c>
      <c r="E606" s="372" t="s">
        <v>522</v>
      </c>
      <c r="F606" s="243" t="s">
        <v>507</v>
      </c>
      <c r="G606" s="243" t="s">
        <v>508</v>
      </c>
      <c r="H606" s="242" t="s">
        <v>34</v>
      </c>
      <c r="I606" s="243" t="s">
        <v>35</v>
      </c>
      <c r="J606" s="243" t="s">
        <v>509</v>
      </c>
      <c r="K606" s="243" t="s">
        <v>18</v>
      </c>
      <c r="L606" s="310" t="s">
        <v>19</v>
      </c>
      <c r="M606" s="243" t="s">
        <v>518</v>
      </c>
      <c r="N606" s="243" t="s">
        <v>589</v>
      </c>
      <c r="O606" s="127" t="s">
        <v>510</v>
      </c>
      <c r="P606" s="238" t="s">
        <v>31</v>
      </c>
      <c r="Q606" s="238" t="s">
        <v>514</v>
      </c>
      <c r="R606" s="263" t="s">
        <v>20</v>
      </c>
    </row>
    <row r="607" spans="1:18" ht="22.5" customHeight="1">
      <c r="A607" s="101" t="s">
        <v>307</v>
      </c>
      <c r="B607" s="77"/>
      <c r="C607" s="424"/>
      <c r="D607" s="77"/>
      <c r="E607" s="347"/>
      <c r="F607" s="77"/>
      <c r="G607" s="77"/>
      <c r="H607" s="77"/>
      <c r="I607" s="77"/>
      <c r="J607" s="77"/>
      <c r="K607" s="77"/>
      <c r="L607" s="77"/>
      <c r="M607" s="77"/>
      <c r="N607" s="78"/>
      <c r="O607" s="77"/>
      <c r="P607" s="77"/>
      <c r="Q607" s="77"/>
      <c r="R607" s="76"/>
    </row>
    <row r="608" spans="1:18" ht="33" customHeight="1">
      <c r="A608" s="173">
        <v>1300001</v>
      </c>
      <c r="B608" s="14" t="s">
        <v>712</v>
      </c>
      <c r="C608" s="695" t="s">
        <v>755</v>
      </c>
      <c r="D608" s="418" t="s">
        <v>713</v>
      </c>
      <c r="E608" s="355">
        <v>15</v>
      </c>
      <c r="F608" s="59">
        <v>8205</v>
      </c>
      <c r="G608" s="59">
        <v>0</v>
      </c>
      <c r="H608" s="59">
        <v>0</v>
      </c>
      <c r="I608" s="59">
        <v>0</v>
      </c>
      <c r="J608" s="59">
        <v>0</v>
      </c>
      <c r="K608" s="59">
        <v>1205</v>
      </c>
      <c r="L608" s="59">
        <v>0</v>
      </c>
      <c r="M608" s="59">
        <v>0</v>
      </c>
      <c r="N608" s="59">
        <v>0</v>
      </c>
      <c r="O608" s="59">
        <v>0</v>
      </c>
      <c r="P608" s="59">
        <v>0</v>
      </c>
      <c r="Q608" s="59">
        <f>F608+G608+H608+J608-M608-O608-K608-N608+L608-P608</f>
        <v>7000</v>
      </c>
      <c r="R608" s="29"/>
    </row>
    <row r="609" spans="1:18" ht="33" customHeight="1">
      <c r="A609" s="122">
        <v>15200202</v>
      </c>
      <c r="B609" s="14" t="s">
        <v>310</v>
      </c>
      <c r="C609" s="169" t="s">
        <v>311</v>
      </c>
      <c r="D609" s="418" t="s">
        <v>312</v>
      </c>
      <c r="E609" s="355">
        <v>15</v>
      </c>
      <c r="F609" s="59">
        <v>1806</v>
      </c>
      <c r="G609" s="59">
        <v>0</v>
      </c>
      <c r="H609" s="59">
        <v>0</v>
      </c>
      <c r="I609" s="59">
        <v>0</v>
      </c>
      <c r="J609" s="59">
        <v>0</v>
      </c>
      <c r="K609" s="59">
        <v>0</v>
      </c>
      <c r="L609" s="59">
        <v>84</v>
      </c>
      <c r="M609" s="59">
        <v>0</v>
      </c>
      <c r="N609" s="59">
        <v>0</v>
      </c>
      <c r="O609" s="59">
        <v>0</v>
      </c>
      <c r="P609" s="59">
        <v>0</v>
      </c>
      <c r="Q609" s="59">
        <f>F609+G609+H609+J609-M609-O609-K609-N609+L609-P609</f>
        <v>1890</v>
      </c>
      <c r="R609" s="29"/>
    </row>
    <row r="610" spans="1:18" ht="33" customHeight="1">
      <c r="A610" s="122">
        <v>17100301</v>
      </c>
      <c r="B610" s="14" t="s">
        <v>313</v>
      </c>
      <c r="C610" s="169" t="s">
        <v>314</v>
      </c>
      <c r="D610" s="418" t="s">
        <v>446</v>
      </c>
      <c r="E610" s="355">
        <v>15</v>
      </c>
      <c r="F610" s="59">
        <v>1638</v>
      </c>
      <c r="G610" s="59">
        <v>0</v>
      </c>
      <c r="H610" s="59">
        <v>0</v>
      </c>
      <c r="I610" s="59">
        <v>0</v>
      </c>
      <c r="J610" s="59">
        <v>0</v>
      </c>
      <c r="K610" s="59">
        <v>0</v>
      </c>
      <c r="L610" s="59">
        <v>107</v>
      </c>
      <c r="M610" s="59">
        <v>0</v>
      </c>
      <c r="N610" s="59">
        <v>0</v>
      </c>
      <c r="O610" s="59">
        <v>0</v>
      </c>
      <c r="P610" s="59">
        <v>0</v>
      </c>
      <c r="Q610" s="59">
        <f>F610+G610+H610+J610-M610-O610-K610-N610+L610-P610</f>
        <v>1745</v>
      </c>
      <c r="R610" s="29"/>
    </row>
    <row r="611" spans="1:18" ht="21" customHeight="1">
      <c r="A611" s="618" t="s">
        <v>72</v>
      </c>
      <c r="B611" s="642"/>
      <c r="C611" s="632"/>
      <c r="D611" s="643"/>
      <c r="E611" s="644"/>
      <c r="F611" s="648">
        <f aca="true" t="shared" si="99" ref="F611:Q611">SUM(F608:F610)</f>
        <v>11649</v>
      </c>
      <c r="G611" s="648">
        <f t="shared" si="99"/>
        <v>0</v>
      </c>
      <c r="H611" s="648">
        <f t="shared" si="99"/>
        <v>0</v>
      </c>
      <c r="I611" s="648">
        <f t="shared" si="99"/>
        <v>0</v>
      </c>
      <c r="J611" s="648">
        <f t="shared" si="99"/>
        <v>0</v>
      </c>
      <c r="K611" s="648">
        <f t="shared" si="99"/>
        <v>1205</v>
      </c>
      <c r="L611" s="648">
        <f t="shared" si="99"/>
        <v>191</v>
      </c>
      <c r="M611" s="648">
        <f t="shared" si="99"/>
        <v>0</v>
      </c>
      <c r="N611" s="648">
        <f t="shared" si="99"/>
        <v>0</v>
      </c>
      <c r="O611" s="648">
        <f t="shared" si="99"/>
        <v>0</v>
      </c>
      <c r="P611" s="648">
        <f t="shared" si="99"/>
        <v>0</v>
      </c>
      <c r="Q611" s="648">
        <f t="shared" si="99"/>
        <v>10635</v>
      </c>
      <c r="R611" s="624"/>
    </row>
    <row r="612" spans="1:18" ht="22.5" customHeight="1">
      <c r="A612" s="101" t="s">
        <v>315</v>
      </c>
      <c r="B612" s="74"/>
      <c r="C612" s="424"/>
      <c r="D612" s="75"/>
      <c r="E612" s="34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6"/>
    </row>
    <row r="613" spans="1:18" ht="33" customHeight="1">
      <c r="A613" s="173">
        <v>1310002</v>
      </c>
      <c r="B613" s="59" t="s">
        <v>714</v>
      </c>
      <c r="C613" s="695" t="s">
        <v>756</v>
      </c>
      <c r="D613" s="418" t="s">
        <v>715</v>
      </c>
      <c r="E613" s="355">
        <v>15</v>
      </c>
      <c r="F613" s="59">
        <v>5662</v>
      </c>
      <c r="G613" s="59">
        <v>0</v>
      </c>
      <c r="H613" s="59">
        <v>0</v>
      </c>
      <c r="I613" s="59">
        <v>0</v>
      </c>
      <c r="J613" s="59">
        <v>0</v>
      </c>
      <c r="K613" s="59">
        <v>662</v>
      </c>
      <c r="L613" s="59">
        <v>0</v>
      </c>
      <c r="M613" s="14">
        <v>500</v>
      </c>
      <c r="N613" s="59">
        <v>0</v>
      </c>
      <c r="O613" s="59">
        <v>0</v>
      </c>
      <c r="P613" s="59">
        <v>0</v>
      </c>
      <c r="Q613" s="59">
        <f>F613+G613+H613+J613-M613-O613-K613-N613+L613-P613</f>
        <v>4500</v>
      </c>
      <c r="R613" s="700"/>
    </row>
    <row r="614" spans="1:18" ht="33" customHeight="1">
      <c r="A614" s="122">
        <v>13100201</v>
      </c>
      <c r="B614" s="59" t="s">
        <v>316</v>
      </c>
      <c r="C614" s="169" t="s">
        <v>317</v>
      </c>
      <c r="D614" s="418" t="s">
        <v>437</v>
      </c>
      <c r="E614" s="355">
        <v>15</v>
      </c>
      <c r="F614" s="59">
        <v>4512</v>
      </c>
      <c r="G614" s="59">
        <v>0</v>
      </c>
      <c r="H614" s="59">
        <v>0</v>
      </c>
      <c r="I614" s="59">
        <v>0</v>
      </c>
      <c r="J614" s="59">
        <v>0</v>
      </c>
      <c r="K614" s="59">
        <v>436</v>
      </c>
      <c r="L614" s="59">
        <v>0</v>
      </c>
      <c r="M614" s="59">
        <v>0</v>
      </c>
      <c r="N614" s="59">
        <v>0</v>
      </c>
      <c r="O614" s="59">
        <v>0</v>
      </c>
      <c r="P614" s="59">
        <v>0</v>
      </c>
      <c r="Q614" s="59">
        <f>F614+G614+H614+J614-M614-O614-K614-N614+L614-P614</f>
        <v>4076</v>
      </c>
      <c r="R614" s="29"/>
    </row>
    <row r="615" spans="1:18" ht="33" customHeight="1">
      <c r="A615" s="122">
        <v>13100202</v>
      </c>
      <c r="B615" s="59" t="s">
        <v>318</v>
      </c>
      <c r="C615" s="169" t="s">
        <v>319</v>
      </c>
      <c r="D615" s="418" t="s">
        <v>437</v>
      </c>
      <c r="E615" s="355">
        <v>15</v>
      </c>
      <c r="F615" s="59">
        <v>4000</v>
      </c>
      <c r="G615" s="14">
        <v>0</v>
      </c>
      <c r="H615" s="59">
        <v>0</v>
      </c>
      <c r="I615" s="59">
        <v>0</v>
      </c>
      <c r="J615" s="59">
        <v>0</v>
      </c>
      <c r="K615" s="59">
        <v>349</v>
      </c>
      <c r="L615" s="59">
        <v>0</v>
      </c>
      <c r="M615" s="59">
        <v>0</v>
      </c>
      <c r="N615" s="59">
        <v>0</v>
      </c>
      <c r="O615" s="59">
        <v>0</v>
      </c>
      <c r="P615" s="59">
        <v>0</v>
      </c>
      <c r="Q615" s="59">
        <f>F615+G615+H615+J615-M615-O615-K615-N615+L615-P615</f>
        <v>3651</v>
      </c>
      <c r="R615" s="29"/>
    </row>
    <row r="616" spans="1:18" ht="33" customHeight="1">
      <c r="A616" s="122">
        <v>13100203</v>
      </c>
      <c r="B616" s="59" t="s">
        <v>320</v>
      </c>
      <c r="C616" s="169" t="s">
        <v>321</v>
      </c>
      <c r="D616" s="418" t="s">
        <v>437</v>
      </c>
      <c r="E616" s="355">
        <v>15</v>
      </c>
      <c r="F616" s="59">
        <v>2174</v>
      </c>
      <c r="G616" s="59">
        <v>0</v>
      </c>
      <c r="H616" s="59">
        <v>0</v>
      </c>
      <c r="I616" s="59">
        <v>0</v>
      </c>
      <c r="J616" s="59">
        <v>0</v>
      </c>
      <c r="K616" s="59">
        <v>0</v>
      </c>
      <c r="L616" s="59">
        <v>56</v>
      </c>
      <c r="M616" s="59">
        <v>0</v>
      </c>
      <c r="N616" s="59">
        <v>0</v>
      </c>
      <c r="O616" s="59">
        <v>0</v>
      </c>
      <c r="P616" s="59">
        <v>0</v>
      </c>
      <c r="Q616" s="59">
        <f>F616+G616+H616+J616-M616-O616-K616-N616+L616-P616</f>
        <v>2230</v>
      </c>
      <c r="R616" s="29"/>
    </row>
    <row r="617" spans="1:18" ht="21" customHeight="1">
      <c r="A617" s="618" t="s">
        <v>72</v>
      </c>
      <c r="B617" s="642"/>
      <c r="C617" s="632"/>
      <c r="D617" s="643"/>
      <c r="E617" s="644"/>
      <c r="F617" s="648">
        <f aca="true" t="shared" si="100" ref="F617:Q617">SUM(F613:F616)</f>
        <v>16348</v>
      </c>
      <c r="G617" s="648">
        <f t="shared" si="100"/>
        <v>0</v>
      </c>
      <c r="H617" s="648">
        <f t="shared" si="100"/>
        <v>0</v>
      </c>
      <c r="I617" s="648">
        <f t="shared" si="100"/>
        <v>0</v>
      </c>
      <c r="J617" s="648">
        <f t="shared" si="100"/>
        <v>0</v>
      </c>
      <c r="K617" s="648">
        <f t="shared" si="100"/>
        <v>1447</v>
      </c>
      <c r="L617" s="648">
        <f t="shared" si="100"/>
        <v>56</v>
      </c>
      <c r="M617" s="648">
        <f t="shared" si="100"/>
        <v>500</v>
      </c>
      <c r="N617" s="648">
        <f t="shared" si="100"/>
        <v>0</v>
      </c>
      <c r="O617" s="648">
        <f t="shared" si="100"/>
        <v>0</v>
      </c>
      <c r="P617" s="648">
        <f t="shared" si="100"/>
        <v>0</v>
      </c>
      <c r="Q617" s="648">
        <f t="shared" si="100"/>
        <v>14457</v>
      </c>
      <c r="R617" s="624"/>
    </row>
    <row r="618" spans="1:18" ht="22.5" customHeight="1">
      <c r="A618" s="101" t="s">
        <v>635</v>
      </c>
      <c r="B618" s="77"/>
      <c r="C618" s="424"/>
      <c r="D618" s="77"/>
      <c r="E618" s="347"/>
      <c r="F618" s="77"/>
      <c r="G618" s="77"/>
      <c r="H618" s="77"/>
      <c r="I618" s="77"/>
      <c r="J618" s="77"/>
      <c r="K618" s="77"/>
      <c r="L618" s="77"/>
      <c r="M618" s="77"/>
      <c r="N618" s="78"/>
      <c r="O618" s="77"/>
      <c r="P618" s="77"/>
      <c r="Q618" s="625"/>
      <c r="R618" s="76"/>
    </row>
    <row r="619" spans="1:18" ht="33" customHeight="1">
      <c r="A619" s="122">
        <v>11100520</v>
      </c>
      <c r="B619" s="59" t="s">
        <v>559</v>
      </c>
      <c r="C619" s="169" t="s">
        <v>636</v>
      </c>
      <c r="D619" s="43" t="s">
        <v>637</v>
      </c>
      <c r="E619" s="355">
        <v>15</v>
      </c>
      <c r="F619" s="59">
        <v>2858</v>
      </c>
      <c r="G619" s="59">
        <v>0</v>
      </c>
      <c r="H619" s="59">
        <v>0</v>
      </c>
      <c r="I619" s="59">
        <v>0</v>
      </c>
      <c r="J619" s="59">
        <v>0</v>
      </c>
      <c r="K619" s="59">
        <v>62</v>
      </c>
      <c r="L619" s="59">
        <v>0</v>
      </c>
      <c r="M619" s="59">
        <v>0</v>
      </c>
      <c r="N619" s="59">
        <v>0</v>
      </c>
      <c r="O619" s="59">
        <v>0</v>
      </c>
      <c r="P619" s="59">
        <v>0</v>
      </c>
      <c r="Q619" s="59">
        <f>F619+G619+H619+J619-M619-O619-K619-N619+L619-P619</f>
        <v>2796</v>
      </c>
      <c r="R619" s="29"/>
    </row>
    <row r="620" spans="1:18" s="23" customFormat="1" ht="21" customHeight="1">
      <c r="A620" s="618" t="s">
        <v>72</v>
      </c>
      <c r="B620" s="642"/>
      <c r="C620" s="632"/>
      <c r="D620" s="643"/>
      <c r="E620" s="644"/>
      <c r="F620" s="648">
        <f aca="true" t="shared" si="101" ref="F620:Q620">F619</f>
        <v>2858</v>
      </c>
      <c r="G620" s="648">
        <f t="shared" si="101"/>
        <v>0</v>
      </c>
      <c r="H620" s="648">
        <f t="shared" si="101"/>
        <v>0</v>
      </c>
      <c r="I620" s="648">
        <f t="shared" si="101"/>
        <v>0</v>
      </c>
      <c r="J620" s="648">
        <f t="shared" si="101"/>
        <v>0</v>
      </c>
      <c r="K620" s="648">
        <f t="shared" si="101"/>
        <v>62</v>
      </c>
      <c r="L620" s="648">
        <f t="shared" si="101"/>
        <v>0</v>
      </c>
      <c r="M620" s="648">
        <f t="shared" si="101"/>
        <v>0</v>
      </c>
      <c r="N620" s="648">
        <f t="shared" si="101"/>
        <v>0</v>
      </c>
      <c r="O620" s="648">
        <f t="shared" si="101"/>
        <v>0</v>
      </c>
      <c r="P620" s="648">
        <f t="shared" si="101"/>
        <v>0</v>
      </c>
      <c r="Q620" s="648">
        <f t="shared" si="101"/>
        <v>2796</v>
      </c>
      <c r="R620" s="624"/>
    </row>
    <row r="621" spans="1:18" ht="22.5" customHeight="1">
      <c r="A621" s="101" t="s">
        <v>425</v>
      </c>
      <c r="B621" s="77"/>
      <c r="C621" s="424"/>
      <c r="D621" s="77"/>
      <c r="E621" s="347"/>
      <c r="F621" s="77"/>
      <c r="G621" s="77"/>
      <c r="H621" s="77"/>
      <c r="I621" s="77"/>
      <c r="J621" s="77"/>
      <c r="K621" s="77"/>
      <c r="L621" s="77"/>
      <c r="M621" s="77"/>
      <c r="N621" s="78"/>
      <c r="O621" s="77"/>
      <c r="P621" s="77"/>
      <c r="Q621" s="77"/>
      <c r="R621" s="76"/>
    </row>
    <row r="622" spans="1:18" ht="33" customHeight="1">
      <c r="A622" s="173">
        <v>1310001</v>
      </c>
      <c r="B622" s="14" t="s">
        <v>716</v>
      </c>
      <c r="C622" s="695" t="s">
        <v>757</v>
      </c>
      <c r="D622" s="43" t="s">
        <v>758</v>
      </c>
      <c r="E622" s="355">
        <v>15</v>
      </c>
      <c r="F622" s="59">
        <v>5662</v>
      </c>
      <c r="G622" s="59">
        <v>0</v>
      </c>
      <c r="H622" s="59">
        <v>0</v>
      </c>
      <c r="I622" s="59">
        <v>0</v>
      </c>
      <c r="J622" s="59">
        <v>0</v>
      </c>
      <c r="K622" s="59">
        <v>662</v>
      </c>
      <c r="L622" s="59">
        <v>0</v>
      </c>
      <c r="M622" s="59">
        <v>0</v>
      </c>
      <c r="N622" s="59">
        <v>0</v>
      </c>
      <c r="O622" s="59">
        <v>0</v>
      </c>
      <c r="P622" s="59">
        <v>0</v>
      </c>
      <c r="Q622" s="59">
        <f>F622+G622+H622+J622-M622-O622-K622-N622+L622-P622</f>
        <v>5000</v>
      </c>
      <c r="R622" s="29"/>
    </row>
    <row r="623" spans="1:18" s="23" customFormat="1" ht="21" customHeight="1">
      <c r="A623" s="618" t="s">
        <v>72</v>
      </c>
      <c r="B623" s="642"/>
      <c r="C623" s="632"/>
      <c r="D623" s="643"/>
      <c r="E623" s="644"/>
      <c r="F623" s="648">
        <f aca="true" t="shared" si="102" ref="F623:Q623">F622</f>
        <v>5662</v>
      </c>
      <c r="G623" s="648">
        <f t="shared" si="102"/>
        <v>0</v>
      </c>
      <c r="H623" s="648">
        <f t="shared" si="102"/>
        <v>0</v>
      </c>
      <c r="I623" s="648">
        <f t="shared" si="102"/>
        <v>0</v>
      </c>
      <c r="J623" s="648">
        <f t="shared" si="102"/>
        <v>0</v>
      </c>
      <c r="K623" s="648">
        <f t="shared" si="102"/>
        <v>662</v>
      </c>
      <c r="L623" s="648">
        <f t="shared" si="102"/>
        <v>0</v>
      </c>
      <c r="M623" s="648">
        <f t="shared" si="102"/>
        <v>0</v>
      </c>
      <c r="N623" s="648">
        <f t="shared" si="102"/>
        <v>0</v>
      </c>
      <c r="O623" s="648">
        <f t="shared" si="102"/>
        <v>0</v>
      </c>
      <c r="P623" s="648">
        <f t="shared" si="102"/>
        <v>0</v>
      </c>
      <c r="Q623" s="648">
        <f t="shared" si="102"/>
        <v>5000</v>
      </c>
      <c r="R623" s="624"/>
    </row>
    <row r="624" spans="1:18" ht="24" customHeight="1">
      <c r="A624" s="56"/>
      <c r="B624" s="185" t="s">
        <v>32</v>
      </c>
      <c r="C624" s="434"/>
      <c r="D624" s="61"/>
      <c r="E624" s="356"/>
      <c r="F624" s="71">
        <f aca="true" t="shared" si="103" ref="F624:Q624">F611+F617+F620+F623</f>
        <v>36517</v>
      </c>
      <c r="G624" s="71">
        <f t="shared" si="103"/>
        <v>0</v>
      </c>
      <c r="H624" s="71">
        <f t="shared" si="103"/>
        <v>0</v>
      </c>
      <c r="I624" s="71">
        <f t="shared" si="103"/>
        <v>0</v>
      </c>
      <c r="J624" s="71">
        <f t="shared" si="103"/>
        <v>0</v>
      </c>
      <c r="K624" s="71">
        <f t="shared" si="103"/>
        <v>3376</v>
      </c>
      <c r="L624" s="71">
        <f t="shared" si="103"/>
        <v>247</v>
      </c>
      <c r="M624" s="71">
        <f t="shared" si="103"/>
        <v>500</v>
      </c>
      <c r="N624" s="71">
        <f t="shared" si="103"/>
        <v>0</v>
      </c>
      <c r="O624" s="71">
        <f t="shared" si="103"/>
        <v>0</v>
      </c>
      <c r="P624" s="71">
        <f t="shared" si="103"/>
        <v>0</v>
      </c>
      <c r="Q624" s="71">
        <f t="shared" si="103"/>
        <v>32888</v>
      </c>
      <c r="R624" s="58"/>
    </row>
    <row r="625" spans="1:18" s="191" customFormat="1" ht="48.75" customHeight="1">
      <c r="A625" s="459"/>
      <c r="B625" s="460"/>
      <c r="C625" s="460"/>
      <c r="D625" s="460" t="s">
        <v>551</v>
      </c>
      <c r="E625" s="461"/>
      <c r="F625" s="460"/>
      <c r="G625" s="460"/>
      <c r="H625" s="460"/>
      <c r="I625" s="460"/>
      <c r="K625" s="465" t="s">
        <v>552</v>
      </c>
      <c r="L625" s="465"/>
      <c r="M625" s="460"/>
      <c r="N625" s="460"/>
      <c r="O625" s="460"/>
      <c r="P625" s="460"/>
      <c r="Q625" s="460" t="s">
        <v>552</v>
      </c>
      <c r="R625" s="462"/>
    </row>
    <row r="626" spans="1:18" ht="15" customHeight="1">
      <c r="A626" s="459" t="s">
        <v>560</v>
      </c>
      <c r="B626" s="460"/>
      <c r="C626" s="460" t="s">
        <v>848</v>
      </c>
      <c r="D626" s="460"/>
      <c r="E626" s="461"/>
      <c r="F626" s="460"/>
      <c r="G626" s="460"/>
      <c r="H626" s="460"/>
      <c r="I626" s="460"/>
      <c r="K626" s="465" t="s">
        <v>645</v>
      </c>
      <c r="L626" s="483"/>
      <c r="M626" s="459"/>
      <c r="N626" s="460"/>
      <c r="P626" s="460" t="s">
        <v>646</v>
      </c>
      <c r="Q626" s="460"/>
      <c r="R626" s="463"/>
    </row>
    <row r="627" spans="1:18" ht="14.25" customHeight="1">
      <c r="A627" s="459"/>
      <c r="B627" s="460"/>
      <c r="C627" s="460" t="s">
        <v>850</v>
      </c>
      <c r="D627" s="460"/>
      <c r="E627" s="461"/>
      <c r="F627" s="460"/>
      <c r="G627" s="460"/>
      <c r="H627" s="460"/>
      <c r="I627" s="460"/>
      <c r="K627" s="464" t="s">
        <v>549</v>
      </c>
      <c r="L627" s="464"/>
      <c r="M627" s="460"/>
      <c r="N627" s="460"/>
      <c r="P627" s="460" t="s">
        <v>550</v>
      </c>
      <c r="Q627" s="460"/>
      <c r="R627" s="462"/>
    </row>
    <row r="628" spans="1:18" ht="3" customHeight="1">
      <c r="A628" s="87"/>
      <c r="B628" s="88"/>
      <c r="C628" s="440"/>
      <c r="D628" s="88"/>
      <c r="E628" s="364"/>
      <c r="F628" s="88"/>
      <c r="G628" s="88"/>
      <c r="H628" s="88"/>
      <c r="I628" s="88"/>
      <c r="J628" s="88"/>
      <c r="K628" s="88"/>
      <c r="L628" s="88"/>
      <c r="M628" s="88"/>
      <c r="N628" s="89"/>
      <c r="O628" s="88"/>
      <c r="P628" s="88"/>
      <c r="Q628" s="88"/>
      <c r="R628" s="90"/>
    </row>
    <row r="629" spans="1:18" ht="27.75" customHeight="1">
      <c r="A629" s="187" t="s">
        <v>0</v>
      </c>
      <c r="B629" s="33"/>
      <c r="C629" s="172" t="s">
        <v>888</v>
      </c>
      <c r="D629" s="172"/>
      <c r="E629" s="334"/>
      <c r="F629" s="55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7"/>
    </row>
    <row r="630" spans="1:18" ht="15" customHeight="1">
      <c r="A630" s="6"/>
      <c r="B630" s="97" t="s">
        <v>26</v>
      </c>
      <c r="C630" s="421"/>
      <c r="D630" s="7"/>
      <c r="E630" s="324"/>
      <c r="F630" s="7"/>
      <c r="G630" s="7"/>
      <c r="H630" s="7"/>
      <c r="I630" s="7"/>
      <c r="J630" s="8"/>
      <c r="K630" s="7"/>
      <c r="L630" s="7"/>
      <c r="M630" s="8"/>
      <c r="N630" s="9"/>
      <c r="O630" s="7"/>
      <c r="P630" s="7"/>
      <c r="Q630" s="7"/>
      <c r="R630" s="410" t="s">
        <v>1345</v>
      </c>
    </row>
    <row r="631" spans="1:18" s="259" customFormat="1" ht="19.5" customHeight="1">
      <c r="A631" s="210"/>
      <c r="B631" s="245"/>
      <c r="C631" s="441"/>
      <c r="D631" s="246" t="s">
        <v>1472</v>
      </c>
      <c r="E631" s="367"/>
      <c r="F631" s="7"/>
      <c r="G631" s="7"/>
      <c r="H631" s="7"/>
      <c r="I631" s="7"/>
      <c r="J631" s="7"/>
      <c r="K631" s="7"/>
      <c r="L631" s="7"/>
      <c r="M631" s="7"/>
      <c r="N631" s="9"/>
      <c r="O631" s="7"/>
      <c r="P631" s="7"/>
      <c r="Q631" s="7"/>
      <c r="R631" s="147"/>
    </row>
    <row r="632" spans="1:18" ht="26.25" customHeight="1">
      <c r="A632" s="708" t="s">
        <v>512</v>
      </c>
      <c r="B632" s="280" t="s">
        <v>513</v>
      </c>
      <c r="C632" s="448" t="s">
        <v>1</v>
      </c>
      <c r="D632" s="280" t="s">
        <v>511</v>
      </c>
      <c r="E632" s="379" t="s">
        <v>522</v>
      </c>
      <c r="F632" s="281" t="s">
        <v>507</v>
      </c>
      <c r="G632" s="281" t="s">
        <v>508</v>
      </c>
      <c r="H632" s="281" t="s">
        <v>457</v>
      </c>
      <c r="I632" s="281" t="s">
        <v>35</v>
      </c>
      <c r="J632" s="281" t="s">
        <v>509</v>
      </c>
      <c r="K632" s="281" t="s">
        <v>18</v>
      </c>
      <c r="L632" s="281" t="s">
        <v>19</v>
      </c>
      <c r="M632" s="281" t="s">
        <v>518</v>
      </c>
      <c r="N632" s="281" t="s">
        <v>589</v>
      </c>
      <c r="O632" s="247" t="s">
        <v>510</v>
      </c>
      <c r="P632" s="281" t="s">
        <v>31</v>
      </c>
      <c r="Q632" s="281" t="s">
        <v>514</v>
      </c>
      <c r="R632" s="709" t="s">
        <v>20</v>
      </c>
    </row>
    <row r="633" spans="1:18" ht="19.5" customHeight="1">
      <c r="A633" s="710" t="s">
        <v>322</v>
      </c>
      <c r="B633" s="225"/>
      <c r="C633" s="407"/>
      <c r="D633" s="225"/>
      <c r="E633" s="374"/>
      <c r="F633" s="225"/>
      <c r="G633" s="225"/>
      <c r="H633" s="225"/>
      <c r="I633" s="225"/>
      <c r="J633" s="225"/>
      <c r="K633" s="225"/>
      <c r="L633" s="225"/>
      <c r="M633" s="225"/>
      <c r="N633" s="562"/>
      <c r="O633" s="225"/>
      <c r="P633" s="225"/>
      <c r="Q633" s="225"/>
      <c r="R633" s="563"/>
    </row>
    <row r="634" spans="1:18" ht="30" customHeight="1">
      <c r="A634" s="564">
        <v>1400001</v>
      </c>
      <c r="B634" s="148" t="s">
        <v>717</v>
      </c>
      <c r="C634" s="719" t="s">
        <v>759</v>
      </c>
      <c r="D634" s="479" t="s">
        <v>718</v>
      </c>
      <c r="E634" s="360">
        <v>15</v>
      </c>
      <c r="F634" s="132">
        <v>8205</v>
      </c>
      <c r="G634" s="132">
        <v>0</v>
      </c>
      <c r="H634" s="132">
        <v>0</v>
      </c>
      <c r="I634" s="132">
        <v>0</v>
      </c>
      <c r="J634" s="132">
        <v>0</v>
      </c>
      <c r="K634" s="132">
        <v>1205</v>
      </c>
      <c r="L634" s="132">
        <v>0</v>
      </c>
      <c r="M634" s="132">
        <v>0</v>
      </c>
      <c r="N634" s="132">
        <v>0</v>
      </c>
      <c r="O634" s="132">
        <v>0</v>
      </c>
      <c r="P634" s="132">
        <v>0</v>
      </c>
      <c r="Q634" s="132">
        <f>F634+G634+H634+J634-M634-O634-K634-N634+L634-P634+I634</f>
        <v>7000</v>
      </c>
      <c r="R634" s="572"/>
    </row>
    <row r="635" spans="1:18" ht="30" customHeight="1">
      <c r="A635" s="226">
        <v>1400002</v>
      </c>
      <c r="B635" s="148" t="s">
        <v>1196</v>
      </c>
      <c r="C635" s="404" t="s">
        <v>1197</v>
      </c>
      <c r="D635" s="404" t="s">
        <v>843</v>
      </c>
      <c r="E635" s="360">
        <v>15</v>
      </c>
      <c r="F635" s="132">
        <v>6348</v>
      </c>
      <c r="G635" s="132">
        <v>0</v>
      </c>
      <c r="H635" s="132">
        <v>0</v>
      </c>
      <c r="I635" s="132">
        <v>300</v>
      </c>
      <c r="J635" s="132">
        <v>0</v>
      </c>
      <c r="K635" s="132">
        <v>809</v>
      </c>
      <c r="L635" s="132">
        <v>0</v>
      </c>
      <c r="M635" s="132">
        <v>0</v>
      </c>
      <c r="N635" s="132">
        <v>0</v>
      </c>
      <c r="O635" s="132">
        <v>0</v>
      </c>
      <c r="P635" s="132">
        <v>0</v>
      </c>
      <c r="Q635" s="132">
        <f>F635+G635+H635+J635-M635-O635-K635-N635+L635-P635+I635</f>
        <v>5839</v>
      </c>
      <c r="R635" s="572"/>
    </row>
    <row r="636" spans="1:19" ht="30" customHeight="1">
      <c r="A636" s="226">
        <v>15100207</v>
      </c>
      <c r="B636" s="148" t="s">
        <v>342</v>
      </c>
      <c r="C636" s="404" t="s">
        <v>343</v>
      </c>
      <c r="D636" s="479" t="s">
        <v>11</v>
      </c>
      <c r="E636" s="360">
        <v>15</v>
      </c>
      <c r="F636" s="132">
        <v>1835</v>
      </c>
      <c r="G636" s="132">
        <v>0</v>
      </c>
      <c r="H636" s="132">
        <v>0</v>
      </c>
      <c r="I636" s="132">
        <v>0</v>
      </c>
      <c r="J636" s="132">
        <v>0</v>
      </c>
      <c r="K636" s="132">
        <v>0</v>
      </c>
      <c r="L636" s="975">
        <v>83</v>
      </c>
      <c r="M636" s="132">
        <v>0</v>
      </c>
      <c r="N636" s="132">
        <v>0</v>
      </c>
      <c r="O636" s="132">
        <v>0</v>
      </c>
      <c r="P636" s="132">
        <v>0</v>
      </c>
      <c r="Q636" s="132">
        <f>F636+G636+H636+J636-M636-O636-K636-N636+L636-P636+I636</f>
        <v>1918</v>
      </c>
      <c r="R636" s="148"/>
      <c r="S636" s="41" t="s">
        <v>1478</v>
      </c>
    </row>
    <row r="637" spans="1:18" ht="18" customHeight="1">
      <c r="A637" s="711" t="s">
        <v>72</v>
      </c>
      <c r="B637" s="591"/>
      <c r="C637" s="592"/>
      <c r="D637" s="592"/>
      <c r="E637" s="593"/>
      <c r="F637" s="594">
        <f aca="true" t="shared" si="104" ref="F637:Q637">SUM(F634:F636)</f>
        <v>16388</v>
      </c>
      <c r="G637" s="594">
        <f t="shared" si="104"/>
        <v>0</v>
      </c>
      <c r="H637" s="594">
        <f t="shared" si="104"/>
        <v>0</v>
      </c>
      <c r="I637" s="594">
        <f t="shared" si="104"/>
        <v>300</v>
      </c>
      <c r="J637" s="594">
        <f t="shared" si="104"/>
        <v>0</v>
      </c>
      <c r="K637" s="594">
        <f t="shared" si="104"/>
        <v>2014</v>
      </c>
      <c r="L637" s="594">
        <f t="shared" si="104"/>
        <v>83</v>
      </c>
      <c r="M637" s="594">
        <f t="shared" si="104"/>
        <v>0</v>
      </c>
      <c r="N637" s="594">
        <f t="shared" si="104"/>
        <v>0</v>
      </c>
      <c r="O637" s="594">
        <f t="shared" si="104"/>
        <v>0</v>
      </c>
      <c r="P637" s="594">
        <f t="shared" si="104"/>
        <v>0</v>
      </c>
      <c r="Q637" s="594">
        <f t="shared" si="104"/>
        <v>14757</v>
      </c>
      <c r="R637" s="712"/>
    </row>
    <row r="638" spans="1:18" ht="19.5" customHeight="1">
      <c r="A638" s="710" t="s">
        <v>12</v>
      </c>
      <c r="B638" s="136"/>
      <c r="C638" s="407"/>
      <c r="D638" s="407"/>
      <c r="E638" s="361"/>
      <c r="F638" s="225"/>
      <c r="G638" s="225"/>
      <c r="H638" s="225"/>
      <c r="I638" s="225"/>
      <c r="J638" s="225"/>
      <c r="K638" s="225"/>
      <c r="L638" s="225"/>
      <c r="M638" s="225"/>
      <c r="N638" s="225"/>
      <c r="O638" s="225"/>
      <c r="P638" s="225"/>
      <c r="Q638" s="225"/>
      <c r="R638" s="563"/>
    </row>
    <row r="639" spans="1:18" ht="30" customHeight="1">
      <c r="A639" s="226">
        <v>14100101</v>
      </c>
      <c r="B639" s="148" t="s">
        <v>579</v>
      </c>
      <c r="C639" s="404" t="s">
        <v>580</v>
      </c>
      <c r="D639" s="479" t="s">
        <v>44</v>
      </c>
      <c r="E639" s="360">
        <v>15</v>
      </c>
      <c r="F639" s="132">
        <v>3526</v>
      </c>
      <c r="G639" s="132">
        <v>0</v>
      </c>
      <c r="H639" s="132">
        <v>0</v>
      </c>
      <c r="I639" s="132">
        <v>0</v>
      </c>
      <c r="J639" s="132">
        <v>0</v>
      </c>
      <c r="K639" s="132">
        <v>172</v>
      </c>
      <c r="L639" s="132">
        <v>0</v>
      </c>
      <c r="M639" s="132">
        <v>0</v>
      </c>
      <c r="N639" s="132">
        <v>0</v>
      </c>
      <c r="O639" s="132">
        <v>0</v>
      </c>
      <c r="P639" s="132">
        <v>0</v>
      </c>
      <c r="Q639" s="132">
        <f aca="true" t="shared" si="105" ref="Q639:Q648">F639+G639+H639+I639+J639-M639-O639-K639-N639+L639-P639</f>
        <v>3354</v>
      </c>
      <c r="R639" s="572"/>
    </row>
    <row r="640" spans="1:19" ht="30" customHeight="1">
      <c r="A640" s="226">
        <v>14100201</v>
      </c>
      <c r="B640" s="148" t="s">
        <v>324</v>
      </c>
      <c r="C640" s="404" t="s">
        <v>898</v>
      </c>
      <c r="D640" s="479" t="s">
        <v>325</v>
      </c>
      <c r="E640" s="360">
        <v>15</v>
      </c>
      <c r="F640" s="132">
        <v>2542</v>
      </c>
      <c r="G640" s="134">
        <v>0</v>
      </c>
      <c r="H640" s="132">
        <v>0</v>
      </c>
      <c r="I640" s="132">
        <v>300</v>
      </c>
      <c r="J640" s="132">
        <v>0</v>
      </c>
      <c r="K640" s="132">
        <v>12</v>
      </c>
      <c r="L640" s="132">
        <v>0</v>
      </c>
      <c r="M640" s="132">
        <v>0</v>
      </c>
      <c r="N640" s="132">
        <v>0</v>
      </c>
      <c r="O640" s="132">
        <v>0</v>
      </c>
      <c r="P640" s="132">
        <v>0</v>
      </c>
      <c r="Q640" s="132">
        <f t="shared" si="105"/>
        <v>2830</v>
      </c>
      <c r="R640" s="572"/>
      <c r="S640" s="498" t="s">
        <v>1477</v>
      </c>
    </row>
    <row r="641" spans="1:18" ht="30" customHeight="1">
      <c r="A641" s="226">
        <v>14100203</v>
      </c>
      <c r="B641" s="148" t="s">
        <v>326</v>
      </c>
      <c r="C641" s="404" t="s">
        <v>897</v>
      </c>
      <c r="D641" s="479" t="s">
        <v>325</v>
      </c>
      <c r="E641" s="360">
        <v>15</v>
      </c>
      <c r="F641" s="132">
        <v>2542</v>
      </c>
      <c r="G641" s="132">
        <v>0</v>
      </c>
      <c r="H641" s="132">
        <v>0</v>
      </c>
      <c r="I641" s="132">
        <v>300</v>
      </c>
      <c r="J641" s="132">
        <v>0</v>
      </c>
      <c r="K641" s="132">
        <v>12</v>
      </c>
      <c r="L641" s="132">
        <v>0</v>
      </c>
      <c r="M641" s="132">
        <v>0</v>
      </c>
      <c r="N641" s="132">
        <v>0</v>
      </c>
      <c r="O641" s="132">
        <v>0</v>
      </c>
      <c r="P641" s="132">
        <v>0</v>
      </c>
      <c r="Q641" s="132">
        <f t="shared" si="105"/>
        <v>2830</v>
      </c>
      <c r="R641" s="572"/>
    </row>
    <row r="642" spans="1:18" ht="30" customHeight="1">
      <c r="A642" s="226">
        <v>14100401</v>
      </c>
      <c r="B642" s="148" t="s">
        <v>327</v>
      </c>
      <c r="C642" s="404" t="s">
        <v>895</v>
      </c>
      <c r="D642" s="479" t="s">
        <v>13</v>
      </c>
      <c r="E642" s="360">
        <v>15</v>
      </c>
      <c r="F642" s="132">
        <v>2730</v>
      </c>
      <c r="G642" s="132">
        <v>0</v>
      </c>
      <c r="H642" s="132">
        <v>0</v>
      </c>
      <c r="I642" s="132">
        <v>300</v>
      </c>
      <c r="J642" s="132">
        <v>0</v>
      </c>
      <c r="K642" s="132">
        <v>48</v>
      </c>
      <c r="L642" s="132">
        <v>0</v>
      </c>
      <c r="M642" s="132">
        <v>0</v>
      </c>
      <c r="N642" s="132">
        <v>0</v>
      </c>
      <c r="O642" s="132">
        <v>0</v>
      </c>
      <c r="P642" s="132">
        <v>0</v>
      </c>
      <c r="Q642" s="132">
        <f t="shared" si="105"/>
        <v>2982</v>
      </c>
      <c r="R642" s="572"/>
    </row>
    <row r="643" spans="1:18" ht="30" customHeight="1">
      <c r="A643" s="226">
        <v>14100402</v>
      </c>
      <c r="B643" s="148" t="s">
        <v>328</v>
      </c>
      <c r="C643" s="404" t="s">
        <v>896</v>
      </c>
      <c r="D643" s="404" t="s">
        <v>13</v>
      </c>
      <c r="E643" s="360">
        <v>15</v>
      </c>
      <c r="F643" s="132">
        <v>2730</v>
      </c>
      <c r="G643" s="132">
        <v>0</v>
      </c>
      <c r="H643" s="132">
        <v>0</v>
      </c>
      <c r="I643" s="132">
        <v>300</v>
      </c>
      <c r="J643" s="132">
        <v>0</v>
      </c>
      <c r="K643" s="132">
        <v>48</v>
      </c>
      <c r="L643" s="132">
        <v>0</v>
      </c>
      <c r="M643" s="132">
        <v>350</v>
      </c>
      <c r="N643" s="132">
        <v>0</v>
      </c>
      <c r="O643" s="132">
        <v>0</v>
      </c>
      <c r="P643" s="132">
        <v>0</v>
      </c>
      <c r="Q643" s="132">
        <f t="shared" si="105"/>
        <v>2632</v>
      </c>
      <c r="R643" s="572"/>
    </row>
    <row r="644" spans="1:18" ht="30" customHeight="1">
      <c r="A644" s="576">
        <v>14100403</v>
      </c>
      <c r="B644" s="148" t="s">
        <v>952</v>
      </c>
      <c r="C644" s="404" t="s">
        <v>953</v>
      </c>
      <c r="D644" s="404" t="s">
        <v>13</v>
      </c>
      <c r="E644" s="360">
        <v>15</v>
      </c>
      <c r="F644" s="132">
        <v>2730</v>
      </c>
      <c r="G644" s="132">
        <v>0</v>
      </c>
      <c r="H644" s="132">
        <v>0</v>
      </c>
      <c r="I644" s="132">
        <v>300</v>
      </c>
      <c r="J644" s="391">
        <v>0</v>
      </c>
      <c r="K644" s="132">
        <v>48</v>
      </c>
      <c r="L644" s="132">
        <v>0</v>
      </c>
      <c r="M644" s="132">
        <v>0</v>
      </c>
      <c r="N644" s="132">
        <v>0</v>
      </c>
      <c r="O644" s="132">
        <v>0</v>
      </c>
      <c r="P644" s="132">
        <v>0</v>
      </c>
      <c r="Q644" s="132">
        <f t="shared" si="105"/>
        <v>2982</v>
      </c>
      <c r="R644" s="572"/>
    </row>
    <row r="645" spans="1:18" ht="30" customHeight="1">
      <c r="A645" s="226">
        <v>14100404</v>
      </c>
      <c r="B645" s="148" t="s">
        <v>329</v>
      </c>
      <c r="C645" s="404" t="s">
        <v>894</v>
      </c>
      <c r="D645" s="404" t="s">
        <v>13</v>
      </c>
      <c r="E645" s="360">
        <v>15</v>
      </c>
      <c r="F645" s="132">
        <v>2730</v>
      </c>
      <c r="G645" s="132">
        <v>0</v>
      </c>
      <c r="H645" s="132">
        <v>0</v>
      </c>
      <c r="I645" s="132">
        <v>300</v>
      </c>
      <c r="J645" s="132">
        <v>0</v>
      </c>
      <c r="K645" s="132">
        <v>48</v>
      </c>
      <c r="L645" s="132">
        <v>0</v>
      </c>
      <c r="M645" s="132">
        <v>0</v>
      </c>
      <c r="N645" s="132">
        <v>0</v>
      </c>
      <c r="O645" s="132">
        <v>0</v>
      </c>
      <c r="P645" s="132">
        <v>0</v>
      </c>
      <c r="Q645" s="132">
        <f t="shared" si="105"/>
        <v>2982</v>
      </c>
      <c r="R645" s="572"/>
    </row>
    <row r="646" spans="1:18" ht="30" customHeight="1">
      <c r="A646" s="226">
        <v>14100407</v>
      </c>
      <c r="B646" s="148" t="s">
        <v>330</v>
      </c>
      <c r="C646" s="404" t="s">
        <v>892</v>
      </c>
      <c r="D646" s="404" t="s">
        <v>13</v>
      </c>
      <c r="E646" s="360">
        <v>15</v>
      </c>
      <c r="F646" s="132">
        <v>2730</v>
      </c>
      <c r="G646" s="132">
        <v>0</v>
      </c>
      <c r="H646" s="132">
        <v>0</v>
      </c>
      <c r="I646" s="132">
        <v>300</v>
      </c>
      <c r="J646" s="132">
        <v>0</v>
      </c>
      <c r="K646" s="132">
        <v>48</v>
      </c>
      <c r="L646" s="132">
        <v>0</v>
      </c>
      <c r="M646" s="132">
        <v>0</v>
      </c>
      <c r="N646" s="132">
        <v>0</v>
      </c>
      <c r="O646" s="132">
        <v>0</v>
      </c>
      <c r="P646" s="132">
        <v>0</v>
      </c>
      <c r="Q646" s="132">
        <f t="shared" si="105"/>
        <v>2982</v>
      </c>
      <c r="R646" s="572"/>
    </row>
    <row r="647" spans="1:18" ht="30" customHeight="1">
      <c r="A647" s="226">
        <v>14100409</v>
      </c>
      <c r="B647" s="148" t="s">
        <v>331</v>
      </c>
      <c r="C647" s="404" t="s">
        <v>476</v>
      </c>
      <c r="D647" s="404" t="s">
        <v>323</v>
      </c>
      <c r="E647" s="360">
        <v>15</v>
      </c>
      <c r="F647" s="132">
        <v>6347</v>
      </c>
      <c r="G647" s="132">
        <v>0</v>
      </c>
      <c r="H647" s="132">
        <v>0</v>
      </c>
      <c r="I647" s="132">
        <v>300</v>
      </c>
      <c r="J647" s="132">
        <v>0</v>
      </c>
      <c r="K647" s="132">
        <v>808</v>
      </c>
      <c r="L647" s="132">
        <v>0</v>
      </c>
      <c r="M647" s="132">
        <v>0</v>
      </c>
      <c r="N647" s="132">
        <v>0</v>
      </c>
      <c r="O647" s="132">
        <v>0</v>
      </c>
      <c r="P647" s="132">
        <v>0</v>
      </c>
      <c r="Q647" s="132">
        <f t="shared" si="105"/>
        <v>5839</v>
      </c>
      <c r="R647" s="572"/>
    </row>
    <row r="648" spans="1:18" s="23" customFormat="1" ht="30" customHeight="1">
      <c r="A648" s="226">
        <v>14100412</v>
      </c>
      <c r="B648" s="148" t="s">
        <v>332</v>
      </c>
      <c r="C648" s="404" t="s">
        <v>893</v>
      </c>
      <c r="D648" s="404" t="s">
        <v>323</v>
      </c>
      <c r="E648" s="360">
        <v>15</v>
      </c>
      <c r="F648" s="132">
        <v>6347</v>
      </c>
      <c r="G648" s="132">
        <v>0</v>
      </c>
      <c r="H648" s="132">
        <v>0</v>
      </c>
      <c r="I648" s="132">
        <v>300</v>
      </c>
      <c r="J648" s="132">
        <v>0</v>
      </c>
      <c r="K648" s="132">
        <v>808</v>
      </c>
      <c r="L648" s="132">
        <v>0</v>
      </c>
      <c r="M648" s="132">
        <v>0</v>
      </c>
      <c r="N648" s="132">
        <v>0</v>
      </c>
      <c r="O648" s="132">
        <v>0</v>
      </c>
      <c r="P648" s="132">
        <v>0</v>
      </c>
      <c r="Q648" s="132">
        <f t="shared" si="105"/>
        <v>5839</v>
      </c>
      <c r="R648" s="572"/>
    </row>
    <row r="649" spans="1:18" ht="21" customHeight="1">
      <c r="A649" s="711" t="s">
        <v>72</v>
      </c>
      <c r="B649" s="586"/>
      <c r="C649" s="587"/>
      <c r="D649" s="588"/>
      <c r="E649" s="589"/>
      <c r="F649" s="590">
        <f aca="true" t="shared" si="106" ref="F649:Q649">SUM(F639:F648)</f>
        <v>34954</v>
      </c>
      <c r="G649" s="590">
        <f t="shared" si="106"/>
        <v>0</v>
      </c>
      <c r="H649" s="590">
        <f t="shared" si="106"/>
        <v>0</v>
      </c>
      <c r="I649" s="590">
        <f t="shared" si="106"/>
        <v>2700</v>
      </c>
      <c r="J649" s="590">
        <f t="shared" si="106"/>
        <v>0</v>
      </c>
      <c r="K649" s="590">
        <f t="shared" si="106"/>
        <v>2052</v>
      </c>
      <c r="L649" s="590">
        <f t="shared" si="106"/>
        <v>0</v>
      </c>
      <c r="M649" s="590">
        <f t="shared" si="106"/>
        <v>350</v>
      </c>
      <c r="N649" s="590">
        <f t="shared" si="106"/>
        <v>0</v>
      </c>
      <c r="O649" s="590">
        <f t="shared" si="106"/>
        <v>0</v>
      </c>
      <c r="P649" s="590">
        <f t="shared" si="106"/>
        <v>0</v>
      </c>
      <c r="Q649" s="590">
        <f t="shared" si="106"/>
        <v>35252</v>
      </c>
      <c r="R649" s="713"/>
    </row>
    <row r="650" spans="1:18" s="191" customFormat="1" ht="18.75" customHeight="1">
      <c r="A650" s="687"/>
      <c r="B650" s="573" t="s">
        <v>32</v>
      </c>
      <c r="C650" s="574"/>
      <c r="D650" s="688"/>
      <c r="E650" s="689"/>
      <c r="F650" s="688">
        <f aca="true" t="shared" si="107" ref="F650:Q650">F637+F649</f>
        <v>51342</v>
      </c>
      <c r="G650" s="575">
        <f t="shared" si="107"/>
        <v>0</v>
      </c>
      <c r="H650" s="688">
        <f t="shared" si="107"/>
        <v>0</v>
      </c>
      <c r="I650" s="688">
        <f t="shared" si="107"/>
        <v>3000</v>
      </c>
      <c r="J650" s="688">
        <f t="shared" si="107"/>
        <v>0</v>
      </c>
      <c r="K650" s="688">
        <f t="shared" si="107"/>
        <v>4066</v>
      </c>
      <c r="L650" s="688">
        <f t="shared" si="107"/>
        <v>83</v>
      </c>
      <c r="M650" s="688">
        <f t="shared" si="107"/>
        <v>350</v>
      </c>
      <c r="N650" s="688">
        <f t="shared" si="107"/>
        <v>0</v>
      </c>
      <c r="O650" s="688">
        <f t="shared" si="107"/>
        <v>0</v>
      </c>
      <c r="P650" s="688">
        <f t="shared" si="107"/>
        <v>0</v>
      </c>
      <c r="Q650" s="688">
        <f t="shared" si="107"/>
        <v>50009</v>
      </c>
      <c r="R650" s="690"/>
    </row>
    <row r="651" spans="1:18" ht="33.75" customHeight="1">
      <c r="A651" s="459"/>
      <c r="B651" s="460"/>
      <c r="C651" s="460" t="s">
        <v>551</v>
      </c>
      <c r="E651" s="461"/>
      <c r="F651" s="460"/>
      <c r="G651" s="460"/>
      <c r="H651" s="460"/>
      <c r="I651" s="465" t="s">
        <v>552</v>
      </c>
      <c r="J651" s="465"/>
      <c r="L651" s="460"/>
      <c r="M651" s="460"/>
      <c r="N651" s="460"/>
      <c r="O651" s="460"/>
      <c r="P651" s="460"/>
      <c r="Q651" s="460" t="s">
        <v>552</v>
      </c>
      <c r="R651" s="462"/>
    </row>
    <row r="652" spans="1:18" ht="15" customHeight="1">
      <c r="A652" s="459"/>
      <c r="B652" s="460"/>
      <c r="C652" s="460"/>
      <c r="D652" s="460"/>
      <c r="E652" s="461"/>
      <c r="F652" s="460"/>
      <c r="G652" s="460"/>
      <c r="H652" s="460"/>
      <c r="I652" s="465"/>
      <c r="J652" s="495"/>
      <c r="L652" s="460"/>
      <c r="M652" s="459"/>
      <c r="N652" s="460"/>
      <c r="O652" s="460"/>
      <c r="P652" s="460"/>
      <c r="Q652" s="460"/>
      <c r="R652" s="463"/>
    </row>
    <row r="653" spans="1:18" ht="18.75">
      <c r="A653" s="459" t="s">
        <v>560</v>
      </c>
      <c r="B653" s="460"/>
      <c r="C653" s="465" t="s">
        <v>848</v>
      </c>
      <c r="D653" s="460"/>
      <c r="E653" s="461"/>
      <c r="F653" s="460"/>
      <c r="G653" s="460"/>
      <c r="H653" s="460"/>
      <c r="I653" s="465" t="s">
        <v>645</v>
      </c>
      <c r="J653" s="495"/>
      <c r="L653" s="460"/>
      <c r="N653" s="460"/>
      <c r="P653" s="460" t="s">
        <v>646</v>
      </c>
      <c r="Q653" s="460"/>
      <c r="R653" s="463"/>
    </row>
    <row r="654" spans="1:18" ht="15" customHeight="1">
      <c r="A654" s="459"/>
      <c r="B654" s="460"/>
      <c r="C654" s="460" t="s">
        <v>851</v>
      </c>
      <c r="D654" s="460"/>
      <c r="E654" s="461"/>
      <c r="F654" s="460"/>
      <c r="G654" s="460"/>
      <c r="H654" s="460"/>
      <c r="I654" s="464" t="s">
        <v>549</v>
      </c>
      <c r="J654" s="464"/>
      <c r="L654" s="460"/>
      <c r="N654" s="460"/>
      <c r="P654" s="460" t="s">
        <v>550</v>
      </c>
      <c r="Q654" s="460"/>
      <c r="R654" s="462"/>
    </row>
    <row r="655" spans="1:18" ht="33.75">
      <c r="A655" s="187" t="s">
        <v>0</v>
      </c>
      <c r="B655" s="33"/>
      <c r="C655" s="172" t="s">
        <v>888</v>
      </c>
      <c r="D655" s="172"/>
      <c r="E655" s="33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7"/>
    </row>
    <row r="656" spans="1:18" ht="20.25">
      <c r="A656" s="6"/>
      <c r="B656" s="181" t="s">
        <v>27</v>
      </c>
      <c r="C656" s="421"/>
      <c r="D656" s="7"/>
      <c r="E656" s="324"/>
      <c r="F656" s="7"/>
      <c r="G656" s="7"/>
      <c r="H656" s="7"/>
      <c r="I656" s="7"/>
      <c r="J656" s="8"/>
      <c r="K656" s="7"/>
      <c r="L656" s="7"/>
      <c r="M656" s="8"/>
      <c r="N656" s="9"/>
      <c r="O656" s="7"/>
      <c r="P656" s="7"/>
      <c r="Q656" s="7"/>
      <c r="R656" s="410" t="s">
        <v>1346</v>
      </c>
    </row>
    <row r="657" spans="1:18" s="259" customFormat="1" ht="33.75" customHeight="1">
      <c r="A657" s="10"/>
      <c r="B657" s="44"/>
      <c r="C657" s="422"/>
      <c r="D657" s="96" t="s">
        <v>1472</v>
      </c>
      <c r="E657" s="325"/>
      <c r="F657" s="12"/>
      <c r="G657" s="12"/>
      <c r="H657" s="12"/>
      <c r="I657" s="12"/>
      <c r="J657" s="12"/>
      <c r="K657" s="12"/>
      <c r="L657" s="12"/>
      <c r="M657" s="12"/>
      <c r="N657" s="13"/>
      <c r="O657" s="12"/>
      <c r="P657" s="12"/>
      <c r="Q657" s="12"/>
      <c r="R657" s="28"/>
    </row>
    <row r="658" spans="1:18" ht="30" customHeight="1">
      <c r="A658" s="215" t="s">
        <v>512</v>
      </c>
      <c r="B658" s="216" t="s">
        <v>513</v>
      </c>
      <c r="C658" s="433" t="s">
        <v>1</v>
      </c>
      <c r="D658" s="216" t="s">
        <v>511</v>
      </c>
      <c r="E658" s="381" t="s">
        <v>522</v>
      </c>
      <c r="F658" s="243" t="s">
        <v>507</v>
      </c>
      <c r="G658" s="243" t="s">
        <v>508</v>
      </c>
      <c r="H658" s="242" t="s">
        <v>500</v>
      </c>
      <c r="I658" s="243" t="s">
        <v>35</v>
      </c>
      <c r="J658" s="243" t="s">
        <v>509</v>
      </c>
      <c r="K658" s="243" t="s">
        <v>18</v>
      </c>
      <c r="L658" s="243" t="s">
        <v>19</v>
      </c>
      <c r="M658" s="412" t="s">
        <v>518</v>
      </c>
      <c r="N658" s="243" t="s">
        <v>589</v>
      </c>
      <c r="O658" s="127" t="s">
        <v>510</v>
      </c>
      <c r="P658" s="243" t="s">
        <v>31</v>
      </c>
      <c r="Q658" s="243" t="s">
        <v>514</v>
      </c>
      <c r="R658" s="263" t="s">
        <v>20</v>
      </c>
    </row>
    <row r="659" spans="1:18" ht="30" customHeight="1">
      <c r="A659" s="287" t="s">
        <v>333</v>
      </c>
      <c r="B659" s="288"/>
      <c r="C659" s="432"/>
      <c r="D659" s="288"/>
      <c r="E659" s="341"/>
      <c r="F659" s="288"/>
      <c r="G659" s="288"/>
      <c r="H659" s="288"/>
      <c r="I659" s="288"/>
      <c r="J659" s="288"/>
      <c r="K659" s="288"/>
      <c r="L659" s="288"/>
      <c r="M659" s="288"/>
      <c r="N659" s="289"/>
      <c r="O659" s="288"/>
      <c r="P659" s="288"/>
      <c r="Q659" s="288"/>
      <c r="R659" s="290"/>
    </row>
    <row r="660" spans="1:18" ht="38.25" customHeight="1">
      <c r="A660" s="122">
        <v>15100203</v>
      </c>
      <c r="B660" s="14" t="s">
        <v>336</v>
      </c>
      <c r="C660" s="169" t="s">
        <v>337</v>
      </c>
      <c r="D660" s="43" t="s">
        <v>335</v>
      </c>
      <c r="E660" s="355">
        <v>15</v>
      </c>
      <c r="F660" s="59">
        <v>1641</v>
      </c>
      <c r="G660" s="59">
        <v>0</v>
      </c>
      <c r="H660" s="59">
        <v>0</v>
      </c>
      <c r="I660" s="59">
        <v>0</v>
      </c>
      <c r="J660" s="59">
        <v>0</v>
      </c>
      <c r="K660" s="59">
        <v>0</v>
      </c>
      <c r="L660" s="59">
        <v>107</v>
      </c>
      <c r="M660" s="59">
        <v>0</v>
      </c>
      <c r="N660" s="59">
        <v>0</v>
      </c>
      <c r="O660" s="59">
        <v>0</v>
      </c>
      <c r="P660" s="59">
        <v>0</v>
      </c>
      <c r="Q660" s="59">
        <f>F660+G660+H660+J660-M660-O660-K660-N660+L660-P660</f>
        <v>1748</v>
      </c>
      <c r="R660" s="29"/>
    </row>
    <row r="661" spans="1:18" ht="38.25" customHeight="1">
      <c r="A661" s="122">
        <v>15100208</v>
      </c>
      <c r="B661" s="14" t="s">
        <v>633</v>
      </c>
      <c r="C661" s="169" t="s">
        <v>634</v>
      </c>
      <c r="D661" s="43" t="s">
        <v>412</v>
      </c>
      <c r="E661" s="355">
        <v>15</v>
      </c>
      <c r="F661" s="59">
        <v>3169</v>
      </c>
      <c r="G661" s="59">
        <v>0</v>
      </c>
      <c r="H661" s="59">
        <v>0</v>
      </c>
      <c r="I661" s="59">
        <v>0</v>
      </c>
      <c r="J661" s="59">
        <v>0</v>
      </c>
      <c r="K661" s="59">
        <v>116</v>
      </c>
      <c r="L661" s="59">
        <v>0</v>
      </c>
      <c r="M661" s="59">
        <v>0</v>
      </c>
      <c r="N661" s="59">
        <v>0</v>
      </c>
      <c r="O661" s="59">
        <v>0</v>
      </c>
      <c r="P661" s="59">
        <v>0</v>
      </c>
      <c r="Q661" s="59">
        <f>F661+G661+H661+J661-M661-O661-K661-N661+L661-P661</f>
        <v>3053</v>
      </c>
      <c r="R661" s="29"/>
    </row>
    <row r="662" spans="1:18" ht="18">
      <c r="A662" s="529" t="s">
        <v>72</v>
      </c>
      <c r="B662" s="584"/>
      <c r="C662" s="539"/>
      <c r="D662" s="551"/>
      <c r="E662" s="552"/>
      <c r="F662" s="554">
        <f aca="true" t="shared" si="108" ref="F662:Q662">SUM(F660:F661)</f>
        <v>4810</v>
      </c>
      <c r="G662" s="554">
        <f t="shared" si="108"/>
        <v>0</v>
      </c>
      <c r="H662" s="554">
        <f t="shared" si="108"/>
        <v>0</v>
      </c>
      <c r="I662" s="554">
        <f t="shared" si="108"/>
        <v>0</v>
      </c>
      <c r="J662" s="554">
        <f t="shared" si="108"/>
        <v>0</v>
      </c>
      <c r="K662" s="554">
        <f t="shared" si="108"/>
        <v>116</v>
      </c>
      <c r="L662" s="554">
        <f t="shared" si="108"/>
        <v>107</v>
      </c>
      <c r="M662" s="554">
        <f t="shared" si="108"/>
        <v>0</v>
      </c>
      <c r="N662" s="554">
        <f t="shared" si="108"/>
        <v>0</v>
      </c>
      <c r="O662" s="554">
        <f t="shared" si="108"/>
        <v>0</v>
      </c>
      <c r="P662" s="554">
        <f t="shared" si="108"/>
        <v>0</v>
      </c>
      <c r="Q662" s="554">
        <f t="shared" si="108"/>
        <v>4801</v>
      </c>
      <c r="R662" s="537"/>
    </row>
    <row r="663" spans="1:18" ht="33" customHeight="1">
      <c r="A663" s="101" t="s">
        <v>426</v>
      </c>
      <c r="B663" s="81"/>
      <c r="C663" s="424"/>
      <c r="D663" s="75"/>
      <c r="E663" s="34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6"/>
    </row>
    <row r="664" spans="1:18" ht="38.25" customHeight="1">
      <c r="A664" s="698">
        <v>1510002</v>
      </c>
      <c r="B664" s="706" t="s">
        <v>802</v>
      </c>
      <c r="C664" s="695" t="s">
        <v>760</v>
      </c>
      <c r="D664" s="418" t="s">
        <v>719</v>
      </c>
      <c r="E664" s="355">
        <v>15</v>
      </c>
      <c r="F664" s="59">
        <v>5662</v>
      </c>
      <c r="G664" s="59">
        <v>0</v>
      </c>
      <c r="H664" s="59">
        <v>0</v>
      </c>
      <c r="I664" s="59">
        <v>0</v>
      </c>
      <c r="J664" s="59">
        <v>0</v>
      </c>
      <c r="K664" s="59">
        <v>662</v>
      </c>
      <c r="L664" s="59">
        <v>0</v>
      </c>
      <c r="M664" s="59">
        <v>0</v>
      </c>
      <c r="N664" s="59">
        <v>0</v>
      </c>
      <c r="O664" s="59">
        <v>0</v>
      </c>
      <c r="P664" s="59">
        <v>0</v>
      </c>
      <c r="Q664" s="59">
        <f>F664+G664+H664+J664-M664-O664-K664-N664+L664-P664</f>
        <v>5000</v>
      </c>
      <c r="R664" s="29"/>
    </row>
    <row r="665" spans="1:18" ht="18">
      <c r="A665" s="529" t="s">
        <v>72</v>
      </c>
      <c r="B665" s="584"/>
      <c r="C665" s="539"/>
      <c r="D665" s="555"/>
      <c r="E665" s="552"/>
      <c r="F665" s="553">
        <f aca="true" t="shared" si="109" ref="F665:Q665">SUM(F664:F664)</f>
        <v>5662</v>
      </c>
      <c r="G665" s="553">
        <f t="shared" si="109"/>
        <v>0</v>
      </c>
      <c r="H665" s="553">
        <f t="shared" si="109"/>
        <v>0</v>
      </c>
      <c r="I665" s="553">
        <f t="shared" si="109"/>
        <v>0</v>
      </c>
      <c r="J665" s="553">
        <f t="shared" si="109"/>
        <v>0</v>
      </c>
      <c r="K665" s="553">
        <f t="shared" si="109"/>
        <v>662</v>
      </c>
      <c r="L665" s="553">
        <f t="shared" si="109"/>
        <v>0</v>
      </c>
      <c r="M665" s="553">
        <f t="shared" si="109"/>
        <v>0</v>
      </c>
      <c r="N665" s="553">
        <f t="shared" si="109"/>
        <v>0</v>
      </c>
      <c r="O665" s="553">
        <f t="shared" si="109"/>
        <v>0</v>
      </c>
      <c r="P665" s="553">
        <f t="shared" si="109"/>
        <v>0</v>
      </c>
      <c r="Q665" s="553">
        <f t="shared" si="109"/>
        <v>5000</v>
      </c>
      <c r="R665" s="537"/>
    </row>
    <row r="666" spans="1:18" ht="33.75" customHeight="1">
      <c r="A666" s="101" t="s">
        <v>427</v>
      </c>
      <c r="B666" s="81"/>
      <c r="C666" s="424"/>
      <c r="D666" s="453"/>
      <c r="E666" s="34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6"/>
    </row>
    <row r="667" spans="1:18" ht="38.25" customHeight="1">
      <c r="A667" s="173">
        <v>1520002</v>
      </c>
      <c r="B667" s="14" t="s">
        <v>770</v>
      </c>
      <c r="C667" s="695" t="s">
        <v>761</v>
      </c>
      <c r="D667" s="418" t="s">
        <v>720</v>
      </c>
      <c r="E667" s="338">
        <v>15</v>
      </c>
      <c r="F667" s="59">
        <v>6934</v>
      </c>
      <c r="G667" s="59">
        <v>0</v>
      </c>
      <c r="H667" s="59">
        <v>0</v>
      </c>
      <c r="I667" s="59">
        <v>0</v>
      </c>
      <c r="J667" s="59">
        <v>0</v>
      </c>
      <c r="K667" s="59">
        <v>934</v>
      </c>
      <c r="L667" s="59">
        <v>0</v>
      </c>
      <c r="M667" s="59">
        <v>0</v>
      </c>
      <c r="N667" s="67">
        <v>0</v>
      </c>
      <c r="O667" s="59">
        <v>0</v>
      </c>
      <c r="P667" s="59">
        <v>0</v>
      </c>
      <c r="Q667" s="59">
        <f>F667+G667+H667+J667-M667-O667-K667-N667+L667-P667</f>
        <v>6000</v>
      </c>
      <c r="R667" s="29"/>
    </row>
    <row r="668" spans="1:18" ht="38.25" customHeight="1">
      <c r="A668" s="122">
        <v>15100206</v>
      </c>
      <c r="B668" s="14" t="s">
        <v>340</v>
      </c>
      <c r="C668" s="169" t="s">
        <v>341</v>
      </c>
      <c r="D668" s="418" t="s">
        <v>56</v>
      </c>
      <c r="E668" s="338">
        <v>15</v>
      </c>
      <c r="F668" s="59">
        <v>1363</v>
      </c>
      <c r="G668" s="59">
        <v>0</v>
      </c>
      <c r="H668" s="59">
        <v>0</v>
      </c>
      <c r="I668" s="59">
        <v>0</v>
      </c>
      <c r="J668" s="59">
        <v>0</v>
      </c>
      <c r="K668" s="59">
        <v>0</v>
      </c>
      <c r="L668" s="59">
        <v>124</v>
      </c>
      <c r="M668" s="59">
        <v>0</v>
      </c>
      <c r="N668" s="59">
        <v>0</v>
      </c>
      <c r="O668" s="59">
        <v>0</v>
      </c>
      <c r="P668" s="59">
        <v>0</v>
      </c>
      <c r="Q668" s="59">
        <f>F668+G668+H668+J668-M668-O668-K668-N668+L668-P668</f>
        <v>1487</v>
      </c>
      <c r="R668" s="29"/>
    </row>
    <row r="669" spans="1:18" ht="38.25" customHeight="1">
      <c r="A669" s="122">
        <v>15200301</v>
      </c>
      <c r="B669" s="14" t="s">
        <v>344</v>
      </c>
      <c r="C669" s="169" t="s">
        <v>345</v>
      </c>
      <c r="D669" s="418" t="s">
        <v>346</v>
      </c>
      <c r="E669" s="338">
        <v>15</v>
      </c>
      <c r="F669" s="59">
        <v>1953</v>
      </c>
      <c r="G669" s="59">
        <v>0</v>
      </c>
      <c r="H669" s="59">
        <v>0</v>
      </c>
      <c r="I669" s="59">
        <v>0</v>
      </c>
      <c r="J669" s="59">
        <v>0</v>
      </c>
      <c r="K669" s="59">
        <v>0</v>
      </c>
      <c r="L669" s="59">
        <v>75</v>
      </c>
      <c r="M669" s="59">
        <v>0</v>
      </c>
      <c r="N669" s="59">
        <v>0</v>
      </c>
      <c r="O669" s="59">
        <v>0</v>
      </c>
      <c r="P669" s="59">
        <v>0</v>
      </c>
      <c r="Q669" s="59">
        <f>F669+G669+H669+J669-M669-O669-K669-N669+L669-P669</f>
        <v>2028</v>
      </c>
      <c r="R669" s="29"/>
    </row>
    <row r="670" spans="1:18" ht="18">
      <c r="A670" s="529" t="s">
        <v>72</v>
      </c>
      <c r="B670" s="550"/>
      <c r="C670" s="539"/>
      <c r="D670" s="551"/>
      <c r="E670" s="552"/>
      <c r="F670" s="554">
        <f aca="true" t="shared" si="110" ref="F670:Q670">SUM(F667:F669)</f>
        <v>10250</v>
      </c>
      <c r="G670" s="554">
        <f t="shared" si="110"/>
        <v>0</v>
      </c>
      <c r="H670" s="554">
        <f t="shared" si="110"/>
        <v>0</v>
      </c>
      <c r="I670" s="554">
        <f t="shared" si="110"/>
        <v>0</v>
      </c>
      <c r="J670" s="554">
        <f t="shared" si="110"/>
        <v>0</v>
      </c>
      <c r="K670" s="554">
        <f t="shared" si="110"/>
        <v>934</v>
      </c>
      <c r="L670" s="554">
        <f t="shared" si="110"/>
        <v>199</v>
      </c>
      <c r="M670" s="554">
        <f t="shared" si="110"/>
        <v>0</v>
      </c>
      <c r="N670" s="554">
        <f t="shared" si="110"/>
        <v>0</v>
      </c>
      <c r="O670" s="554">
        <f t="shared" si="110"/>
        <v>0</v>
      </c>
      <c r="P670" s="554">
        <f t="shared" si="110"/>
        <v>0</v>
      </c>
      <c r="Q670" s="554">
        <f t="shared" si="110"/>
        <v>9515</v>
      </c>
      <c r="R670" s="537"/>
    </row>
    <row r="671" spans="1:18" ht="22.5">
      <c r="A671" s="56"/>
      <c r="B671" s="185" t="s">
        <v>32</v>
      </c>
      <c r="C671" s="434"/>
      <c r="D671" s="68"/>
      <c r="E671" s="382"/>
      <c r="F671" s="69">
        <f aca="true" t="shared" si="111" ref="F671:Q671">F662+F665+F670</f>
        <v>20722</v>
      </c>
      <c r="G671" s="69">
        <f t="shared" si="111"/>
        <v>0</v>
      </c>
      <c r="H671" s="69">
        <f t="shared" si="111"/>
        <v>0</v>
      </c>
      <c r="I671" s="69">
        <f t="shared" si="111"/>
        <v>0</v>
      </c>
      <c r="J671" s="69">
        <f t="shared" si="111"/>
        <v>0</v>
      </c>
      <c r="K671" s="69">
        <f t="shared" si="111"/>
        <v>1712</v>
      </c>
      <c r="L671" s="69">
        <f t="shared" si="111"/>
        <v>306</v>
      </c>
      <c r="M671" s="69">
        <f t="shared" si="111"/>
        <v>0</v>
      </c>
      <c r="N671" s="69">
        <f t="shared" si="111"/>
        <v>0</v>
      </c>
      <c r="O671" s="69">
        <f t="shared" si="111"/>
        <v>0</v>
      </c>
      <c r="P671" s="69">
        <f t="shared" si="111"/>
        <v>0</v>
      </c>
      <c r="Q671" s="69">
        <f t="shared" si="111"/>
        <v>19316</v>
      </c>
      <c r="R671" s="58"/>
    </row>
    <row r="672" spans="1:18" s="191" customFormat="1" ht="18">
      <c r="A672" s="17"/>
      <c r="B672" s="1"/>
      <c r="C672" s="426"/>
      <c r="D672" s="1"/>
      <c r="E672" s="330"/>
      <c r="F672" s="1"/>
      <c r="G672" s="1"/>
      <c r="H672" s="1"/>
      <c r="I672" s="1"/>
      <c r="J672" s="1"/>
      <c r="K672" s="1"/>
      <c r="L672" s="1"/>
      <c r="M672" s="1"/>
      <c r="N672" s="19"/>
      <c r="O672" s="1"/>
      <c r="P672" s="1"/>
      <c r="Q672" s="1"/>
      <c r="R672" s="30"/>
    </row>
    <row r="673" spans="1:18" s="191" customFormat="1" ht="14.25">
      <c r="A673" s="459"/>
      <c r="B673" s="460"/>
      <c r="C673" s="460" t="s">
        <v>551</v>
      </c>
      <c r="E673" s="461"/>
      <c r="F673" s="460"/>
      <c r="G673" s="460"/>
      <c r="H673" s="460"/>
      <c r="I673" s="460"/>
      <c r="L673" s="465" t="s">
        <v>552</v>
      </c>
      <c r="M673" s="465"/>
      <c r="N673" s="460"/>
      <c r="O673" s="460"/>
      <c r="P673" s="460"/>
      <c r="R673" s="460" t="s">
        <v>552</v>
      </c>
    </row>
    <row r="674" spans="1:18" ht="18.75">
      <c r="A674" s="459"/>
      <c r="B674" s="460"/>
      <c r="C674" s="460"/>
      <c r="D674" s="460"/>
      <c r="E674" s="461"/>
      <c r="F674" s="460"/>
      <c r="G674" s="460"/>
      <c r="H674" s="460"/>
      <c r="I674" s="460"/>
      <c r="L674" s="465"/>
      <c r="M674" s="495"/>
      <c r="N674" s="460"/>
      <c r="O674" s="460"/>
      <c r="P674" s="460"/>
      <c r="Q674" s="460"/>
      <c r="R674" s="463"/>
    </row>
    <row r="675" spans="1:18" ht="18.75">
      <c r="A675" s="459" t="s">
        <v>560</v>
      </c>
      <c r="B675" s="460"/>
      <c r="C675" s="465" t="s">
        <v>848</v>
      </c>
      <c r="D675" s="460"/>
      <c r="E675" s="461"/>
      <c r="F675" s="460"/>
      <c r="G675" s="460"/>
      <c r="H675" s="460"/>
      <c r="I675" s="460"/>
      <c r="L675" s="465" t="s">
        <v>645</v>
      </c>
      <c r="M675" s="495"/>
      <c r="N675" s="460"/>
      <c r="O675" s="460"/>
      <c r="Q675" s="460" t="s">
        <v>861</v>
      </c>
      <c r="R675" s="463"/>
    </row>
    <row r="676" spans="1:18" ht="14.25" customHeight="1">
      <c r="A676" s="459"/>
      <c r="B676" s="460"/>
      <c r="C676" s="460" t="s">
        <v>851</v>
      </c>
      <c r="D676" s="460"/>
      <c r="E676" s="461"/>
      <c r="F676" s="460"/>
      <c r="G676" s="460"/>
      <c r="H676" s="460"/>
      <c r="I676" s="460"/>
      <c r="L676" s="464" t="s">
        <v>549</v>
      </c>
      <c r="M676" s="464"/>
      <c r="N676" s="460"/>
      <c r="O676" s="460"/>
      <c r="Q676" s="460" t="s">
        <v>862</v>
      </c>
      <c r="R676" s="462"/>
    </row>
    <row r="677" spans="1:18" ht="33.75">
      <c r="A677" s="187" t="s">
        <v>0</v>
      </c>
      <c r="B677" s="33"/>
      <c r="C677" s="172" t="s">
        <v>888</v>
      </c>
      <c r="D677" s="172"/>
      <c r="E677" s="33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7"/>
    </row>
    <row r="678" spans="1:18" ht="20.25">
      <c r="A678" s="6"/>
      <c r="B678" s="97" t="s">
        <v>348</v>
      </c>
      <c r="C678" s="421"/>
      <c r="D678" s="7"/>
      <c r="E678" s="324"/>
      <c r="F678" s="7"/>
      <c r="G678" s="7"/>
      <c r="H678" s="7"/>
      <c r="I678" s="7"/>
      <c r="J678" s="8"/>
      <c r="K678" s="7"/>
      <c r="L678" s="7"/>
      <c r="M678" s="8"/>
      <c r="N678" s="9"/>
      <c r="O678" s="7"/>
      <c r="P678" s="7"/>
      <c r="Q678" s="7"/>
      <c r="R678" s="410" t="s">
        <v>1336</v>
      </c>
    </row>
    <row r="679" spans="1:18" s="259" customFormat="1" ht="35.25" customHeight="1">
      <c r="A679" s="10"/>
      <c r="B679" s="11"/>
      <c r="C679" s="422"/>
      <c r="D679" s="96" t="s">
        <v>1472</v>
      </c>
      <c r="E679" s="325"/>
      <c r="F679" s="12"/>
      <c r="G679" s="12"/>
      <c r="H679" s="12"/>
      <c r="I679" s="12"/>
      <c r="J679" s="12"/>
      <c r="K679" s="12"/>
      <c r="L679" s="12"/>
      <c r="M679" s="12"/>
      <c r="N679" s="13"/>
      <c r="O679" s="12"/>
      <c r="P679" s="12"/>
      <c r="Q679" s="12"/>
      <c r="R679" s="28"/>
    </row>
    <row r="680" spans="1:18" ht="36" customHeight="1">
      <c r="A680" s="215" t="s">
        <v>512</v>
      </c>
      <c r="B680" s="216" t="s">
        <v>513</v>
      </c>
      <c r="C680" s="433" t="s">
        <v>1</v>
      </c>
      <c r="D680" s="216" t="s">
        <v>511</v>
      </c>
      <c r="E680" s="372" t="s">
        <v>522</v>
      </c>
      <c r="F680" s="238" t="s">
        <v>507</v>
      </c>
      <c r="G680" s="238" t="s">
        <v>508</v>
      </c>
      <c r="H680" s="238" t="s">
        <v>500</v>
      </c>
      <c r="I680" s="238" t="s">
        <v>35</v>
      </c>
      <c r="J680" s="238" t="s">
        <v>509</v>
      </c>
      <c r="K680" s="310" t="s">
        <v>18</v>
      </c>
      <c r="L680" s="238" t="s">
        <v>19</v>
      </c>
      <c r="M680" s="238" t="s">
        <v>518</v>
      </c>
      <c r="N680" s="309" t="s">
        <v>589</v>
      </c>
      <c r="O680" s="127" t="s">
        <v>510</v>
      </c>
      <c r="P680" s="238" t="s">
        <v>31</v>
      </c>
      <c r="Q680" s="238" t="s">
        <v>514</v>
      </c>
      <c r="R680" s="263" t="s">
        <v>20</v>
      </c>
    </row>
    <row r="681" spans="1:18" ht="25.5" customHeight="1">
      <c r="A681" s="103" t="s">
        <v>428</v>
      </c>
      <c r="B681" s="77"/>
      <c r="C681" s="424"/>
      <c r="D681" s="77"/>
      <c r="E681" s="347"/>
      <c r="F681" s="77"/>
      <c r="G681" s="77"/>
      <c r="H681" s="77"/>
      <c r="I681" s="77"/>
      <c r="J681" s="77"/>
      <c r="K681" s="77"/>
      <c r="L681" s="77"/>
      <c r="M681" s="77"/>
      <c r="N681" s="78"/>
      <c r="O681" s="77"/>
      <c r="P681" s="77"/>
      <c r="Q681" s="77"/>
      <c r="R681" s="76"/>
    </row>
    <row r="682" spans="1:18" ht="46.5" customHeight="1">
      <c r="A682" s="122">
        <v>1700002</v>
      </c>
      <c r="B682" s="59" t="s">
        <v>429</v>
      </c>
      <c r="C682" s="169" t="s">
        <v>477</v>
      </c>
      <c r="D682" s="43" t="s">
        <v>2</v>
      </c>
      <c r="E682" s="355">
        <v>15</v>
      </c>
      <c r="F682" s="59">
        <v>4013</v>
      </c>
      <c r="G682" s="59">
        <v>0</v>
      </c>
      <c r="H682" s="59">
        <v>0</v>
      </c>
      <c r="I682" s="59">
        <v>0</v>
      </c>
      <c r="J682" s="59">
        <v>0</v>
      </c>
      <c r="K682" s="59">
        <v>351</v>
      </c>
      <c r="L682" s="59">
        <v>0</v>
      </c>
      <c r="M682" s="59">
        <v>0</v>
      </c>
      <c r="N682" s="59">
        <v>0</v>
      </c>
      <c r="O682" s="59">
        <v>0</v>
      </c>
      <c r="P682" s="59">
        <v>0</v>
      </c>
      <c r="Q682" s="59">
        <f>F682+G682+H682+J682-M682-O682-K682-N682+L682-P682</f>
        <v>3662</v>
      </c>
      <c r="R682" s="29"/>
    </row>
    <row r="683" spans="1:18" ht="42" customHeight="1" hidden="1">
      <c r="A683" s="173">
        <v>1700003</v>
      </c>
      <c r="B683" s="14" t="s">
        <v>723</v>
      </c>
      <c r="C683" s="695" t="s">
        <v>763</v>
      </c>
      <c r="D683" s="418" t="s">
        <v>724</v>
      </c>
      <c r="E683" s="355">
        <v>0</v>
      </c>
      <c r="F683" s="59">
        <v>0</v>
      </c>
      <c r="G683" s="59">
        <v>0</v>
      </c>
      <c r="H683" s="59">
        <v>0</v>
      </c>
      <c r="I683" s="59">
        <v>0</v>
      </c>
      <c r="J683" s="59">
        <v>0</v>
      </c>
      <c r="K683" s="59">
        <v>0</v>
      </c>
      <c r="L683" s="59">
        <v>0</v>
      </c>
      <c r="M683" s="59">
        <v>0</v>
      </c>
      <c r="N683" s="59">
        <v>0</v>
      </c>
      <c r="O683" s="59">
        <v>0</v>
      </c>
      <c r="P683" s="59">
        <v>0</v>
      </c>
      <c r="Q683" s="59">
        <f>F683+G683+H683+J683-M683-O683-K683-N683+L683-P683</f>
        <v>0</v>
      </c>
      <c r="R683" s="29"/>
    </row>
    <row r="684" spans="1:18" ht="18">
      <c r="A684" s="618" t="s">
        <v>72</v>
      </c>
      <c r="B684" s="642"/>
      <c r="C684" s="632"/>
      <c r="D684" s="643"/>
      <c r="E684" s="644"/>
      <c r="F684" s="648">
        <f aca="true" t="shared" si="112" ref="F684:P684">SUM(F682:F683)</f>
        <v>4013</v>
      </c>
      <c r="G684" s="648">
        <f t="shared" si="112"/>
        <v>0</v>
      </c>
      <c r="H684" s="648">
        <f t="shared" si="112"/>
        <v>0</v>
      </c>
      <c r="I684" s="648">
        <f t="shared" si="112"/>
        <v>0</v>
      </c>
      <c r="J684" s="648">
        <f t="shared" si="112"/>
        <v>0</v>
      </c>
      <c r="K684" s="648">
        <f t="shared" si="112"/>
        <v>351</v>
      </c>
      <c r="L684" s="648">
        <f t="shared" si="112"/>
        <v>0</v>
      </c>
      <c r="M684" s="648">
        <f>SUM(M682:M683)</f>
        <v>0</v>
      </c>
      <c r="N684" s="648">
        <f t="shared" si="112"/>
        <v>0</v>
      </c>
      <c r="O684" s="648">
        <f t="shared" si="112"/>
        <v>0</v>
      </c>
      <c r="P684" s="648">
        <f t="shared" si="112"/>
        <v>0</v>
      </c>
      <c r="Q684" s="648">
        <f>SUM(Q682:Q683)</f>
        <v>3662</v>
      </c>
      <c r="R684" s="624"/>
    </row>
    <row r="685" spans="1:18" ht="27.75" customHeight="1">
      <c r="A685" s="103" t="s">
        <v>14</v>
      </c>
      <c r="B685" s="74"/>
      <c r="C685" s="424"/>
      <c r="D685" s="75"/>
      <c r="E685" s="34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6"/>
    </row>
    <row r="686" spans="1:19" ht="46.5" customHeight="1">
      <c r="A686" s="173">
        <v>1720001</v>
      </c>
      <c r="B686" s="14" t="s">
        <v>725</v>
      </c>
      <c r="C686" s="695" t="s">
        <v>764</v>
      </c>
      <c r="D686" s="418" t="s">
        <v>726</v>
      </c>
      <c r="E686" s="355">
        <v>15</v>
      </c>
      <c r="F686" s="59">
        <v>6934</v>
      </c>
      <c r="G686" s="59">
        <v>0</v>
      </c>
      <c r="H686" s="59">
        <v>0</v>
      </c>
      <c r="I686" s="59">
        <v>0</v>
      </c>
      <c r="J686" s="59">
        <v>0</v>
      </c>
      <c r="K686" s="59">
        <v>934</v>
      </c>
      <c r="L686" s="59">
        <v>0</v>
      </c>
      <c r="M686" s="59">
        <v>0</v>
      </c>
      <c r="N686" s="59">
        <v>0</v>
      </c>
      <c r="O686" s="59">
        <v>0</v>
      </c>
      <c r="P686" s="59">
        <v>0</v>
      </c>
      <c r="Q686" s="59">
        <f>F686+G686+H686+J686-M686-O686-K686-N686+L686-P686</f>
        <v>6000</v>
      </c>
      <c r="R686" s="696"/>
      <c r="S686" s="31"/>
    </row>
    <row r="687" spans="1:18" ht="46.5" customHeight="1">
      <c r="A687" s="122">
        <v>17100401</v>
      </c>
      <c r="B687" s="59" t="s">
        <v>349</v>
      </c>
      <c r="C687" s="169" t="s">
        <v>350</v>
      </c>
      <c r="D687" s="43" t="s">
        <v>11</v>
      </c>
      <c r="E687" s="355">
        <v>15</v>
      </c>
      <c r="F687" s="59">
        <v>1772</v>
      </c>
      <c r="G687" s="59">
        <v>0</v>
      </c>
      <c r="H687" s="59">
        <v>0</v>
      </c>
      <c r="I687" s="59">
        <v>0</v>
      </c>
      <c r="J687" s="59">
        <v>0</v>
      </c>
      <c r="K687" s="59">
        <v>0</v>
      </c>
      <c r="L687" s="59">
        <v>86</v>
      </c>
      <c r="M687" s="59">
        <v>0</v>
      </c>
      <c r="N687" s="59">
        <v>0</v>
      </c>
      <c r="O687" s="59">
        <v>0</v>
      </c>
      <c r="P687" s="59">
        <v>0</v>
      </c>
      <c r="Q687" s="59">
        <f>F687+G687+H687+J687-M687-O687-K687-N687+L687-P687</f>
        <v>1858</v>
      </c>
      <c r="R687" s="29"/>
    </row>
    <row r="688" spans="1:18" s="23" customFormat="1" ht="18">
      <c r="A688" s="618" t="s">
        <v>72</v>
      </c>
      <c r="B688" s="628"/>
      <c r="C688" s="632"/>
      <c r="D688" s="643"/>
      <c r="E688" s="644"/>
      <c r="F688" s="645">
        <f aca="true" t="shared" si="113" ref="F688:Q688">SUM(F686:F687)</f>
        <v>8706</v>
      </c>
      <c r="G688" s="645">
        <f t="shared" si="113"/>
        <v>0</v>
      </c>
      <c r="H688" s="645">
        <f t="shared" si="113"/>
        <v>0</v>
      </c>
      <c r="I688" s="645">
        <f t="shared" si="113"/>
        <v>0</v>
      </c>
      <c r="J688" s="645">
        <f t="shared" si="113"/>
        <v>0</v>
      </c>
      <c r="K688" s="645">
        <f t="shared" si="113"/>
        <v>934</v>
      </c>
      <c r="L688" s="645">
        <f t="shared" si="113"/>
        <v>86</v>
      </c>
      <c r="M688" s="645">
        <f t="shared" si="113"/>
        <v>0</v>
      </c>
      <c r="N688" s="645">
        <f t="shared" si="113"/>
        <v>0</v>
      </c>
      <c r="O688" s="645">
        <f t="shared" si="113"/>
        <v>0</v>
      </c>
      <c r="P688" s="645">
        <f t="shared" si="113"/>
        <v>0</v>
      </c>
      <c r="Q688" s="645">
        <f t="shared" si="113"/>
        <v>7858</v>
      </c>
      <c r="R688" s="624"/>
    </row>
    <row r="689" spans="1:18" ht="22.5">
      <c r="A689" s="56"/>
      <c r="B689" s="185" t="s">
        <v>32</v>
      </c>
      <c r="C689" s="434"/>
      <c r="D689" s="57"/>
      <c r="E689" s="345"/>
      <c r="F689" s="71">
        <f aca="true" t="shared" si="114" ref="F689:P689">F684+F688</f>
        <v>12719</v>
      </c>
      <c r="G689" s="71">
        <f t="shared" si="114"/>
        <v>0</v>
      </c>
      <c r="H689" s="71">
        <f t="shared" si="114"/>
        <v>0</v>
      </c>
      <c r="I689" s="71">
        <f t="shared" si="114"/>
        <v>0</v>
      </c>
      <c r="J689" s="71">
        <f t="shared" si="114"/>
        <v>0</v>
      </c>
      <c r="K689" s="71">
        <f t="shared" si="114"/>
        <v>1285</v>
      </c>
      <c r="L689" s="71">
        <f t="shared" si="114"/>
        <v>86</v>
      </c>
      <c r="M689" s="71">
        <f>M684+M688</f>
        <v>0</v>
      </c>
      <c r="N689" s="71">
        <f t="shared" si="114"/>
        <v>0</v>
      </c>
      <c r="O689" s="71">
        <f t="shared" si="114"/>
        <v>0</v>
      </c>
      <c r="P689" s="71">
        <f t="shared" si="114"/>
        <v>0</v>
      </c>
      <c r="Q689" s="71">
        <f>Q684+Q688</f>
        <v>11520</v>
      </c>
      <c r="R689" s="58"/>
    </row>
    <row r="690" spans="1:18" ht="18">
      <c r="A690" s="24"/>
      <c r="B690" s="8"/>
      <c r="C690" s="431"/>
      <c r="D690" s="8"/>
      <c r="E690" s="324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1"/>
    </row>
    <row r="691" spans="1:18" ht="18">
      <c r="A691" s="24"/>
      <c r="B691" s="8"/>
      <c r="C691" s="431"/>
      <c r="D691" s="8"/>
      <c r="E691" s="324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1"/>
    </row>
    <row r="692" spans="1:18" ht="18">
      <c r="A692" s="24"/>
      <c r="B692" s="8"/>
      <c r="C692" s="431"/>
      <c r="D692" s="8"/>
      <c r="E692" s="324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1"/>
    </row>
    <row r="693" spans="1:18" ht="18.75">
      <c r="A693" s="459"/>
      <c r="B693" s="460"/>
      <c r="C693" s="460" t="s">
        <v>551</v>
      </c>
      <c r="E693" s="461"/>
      <c r="F693" s="460"/>
      <c r="G693" s="460"/>
      <c r="H693" s="460"/>
      <c r="I693" s="460"/>
      <c r="K693" s="465" t="s">
        <v>552</v>
      </c>
      <c r="L693" s="492"/>
      <c r="M693" s="460"/>
      <c r="N693" s="460"/>
      <c r="O693" s="460"/>
      <c r="P693" s="460"/>
      <c r="Q693" s="460" t="s">
        <v>552</v>
      </c>
      <c r="R693" s="462"/>
    </row>
    <row r="694" spans="1:18" s="191" customFormat="1" ht="18.75">
      <c r="A694" s="459"/>
      <c r="B694" s="460"/>
      <c r="C694" s="460"/>
      <c r="D694" s="460"/>
      <c r="E694" s="461"/>
      <c r="F694" s="460"/>
      <c r="G694" s="460"/>
      <c r="H694" s="460"/>
      <c r="I694" s="460"/>
      <c r="K694" s="465"/>
      <c r="L694" s="494"/>
      <c r="M694" s="459"/>
      <c r="N694" s="460"/>
      <c r="O694" s="460"/>
      <c r="P694" s="460"/>
      <c r="Q694" s="460"/>
      <c r="R694" s="463"/>
    </row>
    <row r="695" spans="1:18" s="191" customFormat="1" ht="18.75">
      <c r="A695" s="459" t="s">
        <v>560</v>
      </c>
      <c r="B695" s="460"/>
      <c r="C695" s="465" t="s">
        <v>848</v>
      </c>
      <c r="D695" s="460"/>
      <c r="E695" s="461"/>
      <c r="F695" s="460"/>
      <c r="G695" s="460"/>
      <c r="H695" s="460"/>
      <c r="I695" s="460"/>
      <c r="K695" s="465" t="s">
        <v>645</v>
      </c>
      <c r="L695" s="494"/>
      <c r="M695" s="459"/>
      <c r="N695" s="460"/>
      <c r="O695" s="460"/>
      <c r="P695" s="460" t="s">
        <v>646</v>
      </c>
      <c r="Q695" s="460"/>
      <c r="R695" s="463"/>
    </row>
    <row r="696" spans="1:18" ht="18.75">
      <c r="A696" s="459"/>
      <c r="B696" s="460"/>
      <c r="C696" s="460" t="s">
        <v>851</v>
      </c>
      <c r="D696" s="460"/>
      <c r="E696" s="461"/>
      <c r="F696" s="460"/>
      <c r="G696" s="460"/>
      <c r="H696" s="460"/>
      <c r="I696" s="460"/>
      <c r="K696" s="464" t="s">
        <v>549</v>
      </c>
      <c r="L696" s="481"/>
      <c r="M696" s="460"/>
      <c r="N696" s="460"/>
      <c r="O696" s="460"/>
      <c r="P696" s="460" t="s">
        <v>550</v>
      </c>
      <c r="Q696" s="460"/>
      <c r="R696" s="462"/>
    </row>
    <row r="697" spans="1:18" ht="14.25" customHeight="1">
      <c r="A697" s="87"/>
      <c r="B697" s="146"/>
      <c r="C697" s="440"/>
      <c r="D697" s="146"/>
      <c r="E697" s="36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90"/>
    </row>
    <row r="698" spans="1:18" ht="33.75">
      <c r="A698" s="187" t="s">
        <v>0</v>
      </c>
      <c r="B698" s="20"/>
      <c r="C698" s="172" t="s">
        <v>888</v>
      </c>
      <c r="D698" s="172"/>
      <c r="E698" s="33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7"/>
    </row>
    <row r="699" spans="1:18" ht="20.25">
      <c r="A699" s="6"/>
      <c r="B699" s="97" t="s">
        <v>351</v>
      </c>
      <c r="C699" s="421"/>
      <c r="D699" s="7"/>
      <c r="E699" s="324"/>
      <c r="F699" s="7"/>
      <c r="G699" s="7"/>
      <c r="H699" s="7"/>
      <c r="I699" s="7"/>
      <c r="J699" s="8"/>
      <c r="K699" s="7"/>
      <c r="L699" s="7"/>
      <c r="M699" s="8"/>
      <c r="N699" s="9"/>
      <c r="O699" s="7"/>
      <c r="P699" s="7"/>
      <c r="Q699" s="7"/>
      <c r="R699" s="410" t="s">
        <v>1347</v>
      </c>
    </row>
    <row r="700" spans="1:18" s="259" customFormat="1" ht="27.75" customHeight="1">
      <c r="A700" s="10"/>
      <c r="B700" s="44"/>
      <c r="C700" s="422"/>
      <c r="D700" s="96" t="s">
        <v>1472</v>
      </c>
      <c r="E700" s="325"/>
      <c r="F700" s="12"/>
      <c r="G700" s="12"/>
      <c r="H700" s="12"/>
      <c r="I700" s="12"/>
      <c r="J700" s="12"/>
      <c r="K700" s="12"/>
      <c r="L700" s="12"/>
      <c r="M700" s="12"/>
      <c r="N700" s="13"/>
      <c r="O700" s="12"/>
      <c r="P700" s="12"/>
      <c r="Q700" s="12"/>
      <c r="R700" s="28"/>
    </row>
    <row r="701" spans="1:18" ht="27.75" customHeight="1">
      <c r="A701" s="215" t="s">
        <v>512</v>
      </c>
      <c r="B701" s="216" t="s">
        <v>513</v>
      </c>
      <c r="C701" s="433" t="s">
        <v>1</v>
      </c>
      <c r="D701" s="216" t="s">
        <v>511</v>
      </c>
      <c r="E701" s="372" t="s">
        <v>522</v>
      </c>
      <c r="F701" s="238" t="s">
        <v>507</v>
      </c>
      <c r="G701" s="238" t="s">
        <v>508</v>
      </c>
      <c r="H701" s="238" t="s">
        <v>457</v>
      </c>
      <c r="I701" s="238" t="s">
        <v>35</v>
      </c>
      <c r="J701" s="238" t="s">
        <v>509</v>
      </c>
      <c r="K701" s="310" t="s">
        <v>18</v>
      </c>
      <c r="L701" s="238" t="s">
        <v>19</v>
      </c>
      <c r="M701" s="238" t="s">
        <v>518</v>
      </c>
      <c r="N701" s="309" t="s">
        <v>589</v>
      </c>
      <c r="O701" s="127" t="s">
        <v>510</v>
      </c>
      <c r="P701" s="238" t="s">
        <v>31</v>
      </c>
      <c r="Q701" s="238" t="s">
        <v>514</v>
      </c>
      <c r="R701" s="263" t="s">
        <v>20</v>
      </c>
    </row>
    <row r="702" spans="1:18" ht="30" customHeight="1">
      <c r="A702" s="103" t="s">
        <v>430</v>
      </c>
      <c r="B702" s="77"/>
      <c r="C702" s="424"/>
      <c r="D702" s="77"/>
      <c r="E702" s="347"/>
      <c r="F702" s="77"/>
      <c r="G702" s="77"/>
      <c r="H702" s="77"/>
      <c r="I702" s="77"/>
      <c r="J702" s="77"/>
      <c r="K702" s="77"/>
      <c r="L702" s="77"/>
      <c r="M702" s="77"/>
      <c r="N702" s="78"/>
      <c r="O702" s="77"/>
      <c r="P702" s="77"/>
      <c r="Q702" s="77"/>
      <c r="R702" s="76"/>
    </row>
    <row r="703" spans="1:18" ht="40.5" customHeight="1">
      <c r="A703" s="173">
        <v>1900001</v>
      </c>
      <c r="B703" s="16" t="s">
        <v>727</v>
      </c>
      <c r="C703" s="695" t="s">
        <v>765</v>
      </c>
      <c r="D703" s="704" t="s">
        <v>415</v>
      </c>
      <c r="E703" s="705">
        <v>15</v>
      </c>
      <c r="F703" s="59">
        <v>6934</v>
      </c>
      <c r="G703" s="59">
        <v>0</v>
      </c>
      <c r="H703" s="59">
        <v>0</v>
      </c>
      <c r="I703" s="59">
        <v>0</v>
      </c>
      <c r="J703" s="59">
        <v>0</v>
      </c>
      <c r="K703" s="59">
        <v>934</v>
      </c>
      <c r="L703" s="59">
        <v>0</v>
      </c>
      <c r="M703" s="59">
        <v>0</v>
      </c>
      <c r="N703" s="67">
        <v>0</v>
      </c>
      <c r="O703" s="59">
        <v>0</v>
      </c>
      <c r="P703" s="59">
        <v>0</v>
      </c>
      <c r="Q703" s="59">
        <f>F703+G703+H703+J703-M703-O703-K703-N703+L703-P703</f>
        <v>6000</v>
      </c>
      <c r="R703" s="29"/>
    </row>
    <row r="704" spans="1:18" ht="40.5" customHeight="1">
      <c r="A704" s="122">
        <v>19000101</v>
      </c>
      <c r="B704" s="16" t="s">
        <v>352</v>
      </c>
      <c r="C704" s="169" t="s">
        <v>353</v>
      </c>
      <c r="D704" s="418" t="s">
        <v>2</v>
      </c>
      <c r="E704" s="355">
        <v>15</v>
      </c>
      <c r="F704" s="59">
        <v>2699</v>
      </c>
      <c r="G704" s="59">
        <v>0</v>
      </c>
      <c r="H704" s="59">
        <v>0</v>
      </c>
      <c r="I704" s="59">
        <v>0</v>
      </c>
      <c r="J704" s="59">
        <v>0</v>
      </c>
      <c r="K704" s="59">
        <v>44</v>
      </c>
      <c r="L704" s="59">
        <v>0</v>
      </c>
      <c r="M704" s="59">
        <v>0</v>
      </c>
      <c r="N704" s="59">
        <v>0</v>
      </c>
      <c r="O704" s="59">
        <v>0</v>
      </c>
      <c r="P704" s="59">
        <v>0</v>
      </c>
      <c r="Q704" s="59">
        <f>F704+G704+H704+J704-M704-O704-K704-N704+L704-P704</f>
        <v>2655</v>
      </c>
      <c r="R704" s="29"/>
    </row>
    <row r="705" spans="1:18" ht="18">
      <c r="A705" s="618" t="s">
        <v>72</v>
      </c>
      <c r="B705" s="642"/>
      <c r="C705" s="632"/>
      <c r="D705" s="643"/>
      <c r="E705" s="644"/>
      <c r="F705" s="645">
        <f aca="true" t="shared" si="115" ref="F705:Q705">SUM(F703:F704)</f>
        <v>9633</v>
      </c>
      <c r="G705" s="645">
        <f t="shared" si="115"/>
        <v>0</v>
      </c>
      <c r="H705" s="645">
        <f t="shared" si="115"/>
        <v>0</v>
      </c>
      <c r="I705" s="645">
        <f t="shared" si="115"/>
        <v>0</v>
      </c>
      <c r="J705" s="645">
        <f t="shared" si="115"/>
        <v>0</v>
      </c>
      <c r="K705" s="645">
        <f t="shared" si="115"/>
        <v>978</v>
      </c>
      <c r="L705" s="645">
        <f t="shared" si="115"/>
        <v>0</v>
      </c>
      <c r="M705" s="645">
        <f t="shared" si="115"/>
        <v>0</v>
      </c>
      <c r="N705" s="645">
        <f t="shared" si="115"/>
        <v>0</v>
      </c>
      <c r="O705" s="645">
        <f t="shared" si="115"/>
        <v>0</v>
      </c>
      <c r="P705" s="645">
        <f t="shared" si="115"/>
        <v>0</v>
      </c>
      <c r="Q705" s="645">
        <f t="shared" si="115"/>
        <v>8655</v>
      </c>
      <c r="R705" s="624"/>
    </row>
    <row r="706" spans="1:18" ht="30" customHeight="1">
      <c r="A706" s="103" t="s">
        <v>354</v>
      </c>
      <c r="B706" s="74"/>
      <c r="C706" s="424"/>
      <c r="D706" s="75"/>
      <c r="E706" s="34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6"/>
    </row>
    <row r="707" spans="1:18" ht="40.5" customHeight="1">
      <c r="A707" s="122">
        <v>19100001</v>
      </c>
      <c r="B707" s="16" t="s">
        <v>355</v>
      </c>
      <c r="C707" s="169" t="s">
        <v>356</v>
      </c>
      <c r="D707" s="418" t="s">
        <v>448</v>
      </c>
      <c r="E707" s="355">
        <v>15</v>
      </c>
      <c r="F707" s="59">
        <v>4541</v>
      </c>
      <c r="G707" s="59">
        <v>0</v>
      </c>
      <c r="H707" s="59">
        <v>0</v>
      </c>
      <c r="I707" s="59">
        <v>300</v>
      </c>
      <c r="J707" s="59">
        <v>0</v>
      </c>
      <c r="K707" s="59">
        <v>441</v>
      </c>
      <c r="L707" s="59">
        <v>0</v>
      </c>
      <c r="M707" s="59">
        <v>0</v>
      </c>
      <c r="N707" s="59">
        <v>0</v>
      </c>
      <c r="O707" s="59">
        <v>0</v>
      </c>
      <c r="P707" s="59">
        <v>0</v>
      </c>
      <c r="Q707" s="59">
        <f>F707+G707+I707+H707+J707-M707-O707-K707-N707+L707-P707</f>
        <v>4400</v>
      </c>
      <c r="R707" s="29"/>
    </row>
    <row r="708" spans="1:18" ht="18">
      <c r="A708" s="618" t="s">
        <v>72</v>
      </c>
      <c r="B708" s="642"/>
      <c r="C708" s="632"/>
      <c r="D708" s="643"/>
      <c r="E708" s="644"/>
      <c r="F708" s="645">
        <f aca="true" t="shared" si="116" ref="F708:Q708">F707</f>
        <v>4541</v>
      </c>
      <c r="G708" s="645">
        <f t="shared" si="116"/>
        <v>0</v>
      </c>
      <c r="H708" s="645">
        <f t="shared" si="116"/>
        <v>0</v>
      </c>
      <c r="I708" s="645">
        <f t="shared" si="116"/>
        <v>300</v>
      </c>
      <c r="J708" s="645">
        <f t="shared" si="116"/>
        <v>0</v>
      </c>
      <c r="K708" s="645">
        <f t="shared" si="116"/>
        <v>441</v>
      </c>
      <c r="L708" s="645">
        <f t="shared" si="116"/>
        <v>0</v>
      </c>
      <c r="M708" s="645">
        <f t="shared" si="116"/>
        <v>0</v>
      </c>
      <c r="N708" s="645">
        <f t="shared" si="116"/>
        <v>0</v>
      </c>
      <c r="O708" s="645">
        <f t="shared" si="116"/>
        <v>0</v>
      </c>
      <c r="P708" s="645">
        <f t="shared" si="116"/>
        <v>0</v>
      </c>
      <c r="Q708" s="645">
        <f t="shared" si="116"/>
        <v>4400</v>
      </c>
      <c r="R708" s="624"/>
    </row>
    <row r="709" spans="1:18" ht="30.75" customHeight="1">
      <c r="A709" s="103" t="s">
        <v>357</v>
      </c>
      <c r="B709" s="74"/>
      <c r="C709" s="424"/>
      <c r="D709" s="75"/>
      <c r="E709" s="34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6"/>
    </row>
    <row r="710" spans="1:18" ht="40.5" customHeight="1">
      <c r="A710" s="122">
        <v>19200001</v>
      </c>
      <c r="B710" s="14" t="s">
        <v>358</v>
      </c>
      <c r="C710" s="169" t="s">
        <v>359</v>
      </c>
      <c r="D710" s="418" t="s">
        <v>449</v>
      </c>
      <c r="E710" s="355">
        <v>15</v>
      </c>
      <c r="F710" s="59">
        <v>4541</v>
      </c>
      <c r="G710" s="59">
        <v>0</v>
      </c>
      <c r="H710" s="59">
        <v>0</v>
      </c>
      <c r="I710" s="59">
        <v>300</v>
      </c>
      <c r="J710" s="59">
        <v>0</v>
      </c>
      <c r="K710" s="59">
        <v>441</v>
      </c>
      <c r="L710" s="59">
        <v>0</v>
      </c>
      <c r="M710" s="59">
        <v>0</v>
      </c>
      <c r="N710" s="59">
        <v>0</v>
      </c>
      <c r="O710" s="59">
        <v>0</v>
      </c>
      <c r="P710" s="59">
        <v>0</v>
      </c>
      <c r="Q710" s="59">
        <f>F710+G710+H710+I710+J710-M710-O710-K710-N710+L710-P710</f>
        <v>4400</v>
      </c>
      <c r="R710" s="29"/>
    </row>
    <row r="711" spans="1:18" ht="40.5" customHeight="1">
      <c r="A711" s="122">
        <v>19300006</v>
      </c>
      <c r="B711" s="14" t="s">
        <v>360</v>
      </c>
      <c r="C711" s="169" t="s">
        <v>361</v>
      </c>
      <c r="D711" s="418" t="s">
        <v>437</v>
      </c>
      <c r="E711" s="355">
        <v>15</v>
      </c>
      <c r="F711" s="59">
        <v>2730</v>
      </c>
      <c r="G711" s="59">
        <v>0</v>
      </c>
      <c r="H711" s="59">
        <v>0</v>
      </c>
      <c r="I711" s="59">
        <v>300</v>
      </c>
      <c r="J711" s="59">
        <v>0</v>
      </c>
      <c r="K711" s="59">
        <v>48</v>
      </c>
      <c r="L711" s="59">
        <v>0</v>
      </c>
      <c r="M711" s="59">
        <v>0</v>
      </c>
      <c r="N711" s="59">
        <v>0</v>
      </c>
      <c r="O711" s="59">
        <v>0</v>
      </c>
      <c r="P711" s="59">
        <v>0</v>
      </c>
      <c r="Q711" s="59">
        <f>F711+G711+H711+I711+J711-M711-O711-K711-N711+L711-P711</f>
        <v>2982</v>
      </c>
      <c r="R711" s="29"/>
    </row>
    <row r="712" spans="1:18" ht="40.5" customHeight="1">
      <c r="A712" s="122">
        <v>19300012</v>
      </c>
      <c r="B712" s="14" t="s">
        <v>362</v>
      </c>
      <c r="C712" s="169" t="s">
        <v>363</v>
      </c>
      <c r="D712" s="418" t="s">
        <v>15</v>
      </c>
      <c r="E712" s="355">
        <v>15</v>
      </c>
      <c r="F712" s="59">
        <v>3276</v>
      </c>
      <c r="G712" s="59">
        <v>0</v>
      </c>
      <c r="H712" s="59">
        <v>0</v>
      </c>
      <c r="I712" s="59">
        <v>300</v>
      </c>
      <c r="J712" s="59">
        <v>0</v>
      </c>
      <c r="K712" s="59">
        <v>127</v>
      </c>
      <c r="L712" s="59">
        <v>0</v>
      </c>
      <c r="M712" s="59">
        <v>0</v>
      </c>
      <c r="N712" s="59">
        <v>0</v>
      </c>
      <c r="O712" s="59">
        <v>0</v>
      </c>
      <c r="P712" s="59">
        <v>0</v>
      </c>
      <c r="Q712" s="59">
        <f>F712+G712+H712+I712+J712-M712-O712-K712-N712+L712-P712</f>
        <v>3449</v>
      </c>
      <c r="R712" s="29"/>
    </row>
    <row r="713" spans="1:18" ht="40.5" customHeight="1">
      <c r="A713" s="122">
        <v>19300013</v>
      </c>
      <c r="B713" s="14" t="s">
        <v>1213</v>
      </c>
      <c r="C713" s="169" t="s">
        <v>365</v>
      </c>
      <c r="D713" s="418" t="s">
        <v>15</v>
      </c>
      <c r="E713" s="355">
        <v>15</v>
      </c>
      <c r="F713" s="59">
        <v>2730</v>
      </c>
      <c r="G713" s="59">
        <v>0</v>
      </c>
      <c r="H713" s="59">
        <v>0</v>
      </c>
      <c r="I713" s="59">
        <v>300</v>
      </c>
      <c r="J713" s="59">
        <v>0</v>
      </c>
      <c r="K713" s="59">
        <v>48</v>
      </c>
      <c r="L713" s="59">
        <v>0</v>
      </c>
      <c r="M713" s="59">
        <v>0</v>
      </c>
      <c r="N713" s="59">
        <v>0</v>
      </c>
      <c r="O713" s="59">
        <v>0</v>
      </c>
      <c r="P713" s="59">
        <v>0</v>
      </c>
      <c r="Q713" s="59">
        <f>F713+G713+H713+I713+J713-M713-O713-K713-N713+L713-P713</f>
        <v>2982</v>
      </c>
      <c r="R713" s="29"/>
    </row>
    <row r="714" spans="1:18" ht="18">
      <c r="A714" s="618" t="s">
        <v>72</v>
      </c>
      <c r="B714" s="642"/>
      <c r="C714" s="632"/>
      <c r="D714" s="647"/>
      <c r="E714" s="644"/>
      <c r="F714" s="648">
        <f aca="true" t="shared" si="117" ref="F714:Q714">SUM(F710:F713)</f>
        <v>13277</v>
      </c>
      <c r="G714" s="648">
        <f t="shared" si="117"/>
        <v>0</v>
      </c>
      <c r="H714" s="648">
        <f t="shared" si="117"/>
        <v>0</v>
      </c>
      <c r="I714" s="648">
        <f t="shared" si="117"/>
        <v>1200</v>
      </c>
      <c r="J714" s="648">
        <f t="shared" si="117"/>
        <v>0</v>
      </c>
      <c r="K714" s="648">
        <f t="shared" si="117"/>
        <v>664</v>
      </c>
      <c r="L714" s="648">
        <f t="shared" si="117"/>
        <v>0</v>
      </c>
      <c r="M714" s="648">
        <f t="shared" si="117"/>
        <v>0</v>
      </c>
      <c r="N714" s="648">
        <f t="shared" si="117"/>
        <v>0</v>
      </c>
      <c r="O714" s="648">
        <f t="shared" si="117"/>
        <v>0</v>
      </c>
      <c r="P714" s="648">
        <f t="shared" si="117"/>
        <v>0</v>
      </c>
      <c r="Q714" s="648">
        <f t="shared" si="117"/>
        <v>13813</v>
      </c>
      <c r="R714" s="624"/>
    </row>
    <row r="715" spans="1:18" ht="22.5" customHeight="1">
      <c r="A715" s="56"/>
      <c r="B715" s="185" t="s">
        <v>32</v>
      </c>
      <c r="C715" s="434"/>
      <c r="D715" s="57"/>
      <c r="E715" s="345"/>
      <c r="F715" s="69">
        <f aca="true" t="shared" si="118" ref="F715:Q715">F705+F708+F714</f>
        <v>27451</v>
      </c>
      <c r="G715" s="69">
        <f t="shared" si="118"/>
        <v>0</v>
      </c>
      <c r="H715" s="69">
        <f t="shared" si="118"/>
        <v>0</v>
      </c>
      <c r="I715" s="69">
        <f t="shared" si="118"/>
        <v>1500</v>
      </c>
      <c r="J715" s="69">
        <f t="shared" si="118"/>
        <v>0</v>
      </c>
      <c r="K715" s="69">
        <f t="shared" si="118"/>
        <v>2083</v>
      </c>
      <c r="L715" s="69">
        <f t="shared" si="118"/>
        <v>0</v>
      </c>
      <c r="M715" s="69">
        <f t="shared" si="118"/>
        <v>0</v>
      </c>
      <c r="N715" s="69">
        <f t="shared" si="118"/>
        <v>0</v>
      </c>
      <c r="O715" s="69">
        <f t="shared" si="118"/>
        <v>0</v>
      </c>
      <c r="P715" s="69">
        <f t="shared" si="118"/>
        <v>0</v>
      </c>
      <c r="Q715" s="69">
        <f t="shared" si="118"/>
        <v>26868</v>
      </c>
      <c r="R715" s="58"/>
    </row>
    <row r="716" spans="1:18" s="191" customFormat="1" ht="9.75" customHeight="1">
      <c r="A716" s="17"/>
      <c r="B716" s="1"/>
      <c r="C716" s="426"/>
      <c r="D716" s="1"/>
      <c r="E716" s="33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0"/>
    </row>
    <row r="717" spans="1:18" s="191" customFormat="1" ht="13.5" customHeight="1">
      <c r="A717" s="459"/>
      <c r="B717" s="460"/>
      <c r="C717" s="465" t="s">
        <v>551</v>
      </c>
      <c r="E717" s="461"/>
      <c r="F717" s="460"/>
      <c r="G717" s="460"/>
      <c r="H717" s="460"/>
      <c r="I717" s="460"/>
      <c r="K717" s="465" t="s">
        <v>552</v>
      </c>
      <c r="L717" s="460"/>
      <c r="M717" s="460"/>
      <c r="N717" s="460"/>
      <c r="O717" s="460"/>
      <c r="P717" s="460"/>
      <c r="Q717" s="460" t="s">
        <v>552</v>
      </c>
      <c r="R717" s="462"/>
    </row>
    <row r="718" spans="1:18" ht="18.75">
      <c r="A718" s="459" t="s">
        <v>560</v>
      </c>
      <c r="B718" s="460"/>
      <c r="C718" s="465" t="s">
        <v>848</v>
      </c>
      <c r="D718" s="460"/>
      <c r="E718" s="461"/>
      <c r="F718" s="460"/>
      <c r="G718" s="460"/>
      <c r="H718" s="460"/>
      <c r="I718" s="460"/>
      <c r="K718" s="465" t="s">
        <v>645</v>
      </c>
      <c r="L718" s="460"/>
      <c r="M718" s="459"/>
      <c r="N718" s="460"/>
      <c r="O718" s="460"/>
      <c r="P718" s="460" t="s">
        <v>646</v>
      </c>
      <c r="Q718" s="460"/>
      <c r="R718" s="463"/>
    </row>
    <row r="719" spans="1:18" ht="15.75" customHeight="1">
      <c r="A719" s="459"/>
      <c r="B719" s="460"/>
      <c r="C719" s="460" t="s">
        <v>849</v>
      </c>
      <c r="D719" s="460"/>
      <c r="E719" s="461"/>
      <c r="F719" s="460"/>
      <c r="G719" s="460"/>
      <c r="H719" s="460"/>
      <c r="I719" s="460"/>
      <c r="K719" s="464" t="s">
        <v>549</v>
      </c>
      <c r="L719" s="460"/>
      <c r="M719" s="460"/>
      <c r="N719" s="460"/>
      <c r="O719" s="460"/>
      <c r="P719" s="460" t="s">
        <v>550</v>
      </c>
      <c r="Q719" s="460"/>
      <c r="R719" s="462"/>
    </row>
    <row r="720" spans="1:18" ht="25.5" customHeight="1">
      <c r="A720" s="187" t="s">
        <v>0</v>
      </c>
      <c r="B720" s="33"/>
      <c r="C720" s="172" t="s">
        <v>888</v>
      </c>
      <c r="D720" s="172"/>
      <c r="E720" s="33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7"/>
    </row>
    <row r="721" spans="1:18" ht="20.25">
      <c r="A721" s="6"/>
      <c r="B721" s="97" t="s">
        <v>28</v>
      </c>
      <c r="C721" s="421"/>
      <c r="D721" s="7"/>
      <c r="E721" s="324"/>
      <c r="F721" s="7"/>
      <c r="G721" s="7"/>
      <c r="H721" s="7"/>
      <c r="I721" s="7"/>
      <c r="J721" s="8"/>
      <c r="K721" s="7"/>
      <c r="L721" s="7"/>
      <c r="M721" s="8"/>
      <c r="N721" s="9"/>
      <c r="O721" s="7"/>
      <c r="P721" s="7"/>
      <c r="Q721" s="7"/>
      <c r="R721" s="410" t="s">
        <v>1348</v>
      </c>
    </row>
    <row r="722" spans="1:18" s="70" customFormat="1" ht="21" customHeight="1">
      <c r="A722" s="10"/>
      <c r="B722" s="44"/>
      <c r="C722" s="422"/>
      <c r="D722" s="96" t="s">
        <v>1472</v>
      </c>
      <c r="E722" s="325"/>
      <c r="F722" s="12"/>
      <c r="G722" s="12"/>
      <c r="H722" s="12"/>
      <c r="I722" s="12"/>
      <c r="J722" s="12"/>
      <c r="K722" s="12"/>
      <c r="L722" s="12"/>
      <c r="M722" s="12"/>
      <c r="N722" s="13"/>
      <c r="O722" s="12"/>
      <c r="P722" s="12"/>
      <c r="Q722" s="12"/>
      <c r="R722" s="28"/>
    </row>
    <row r="723" spans="1:18" ht="30" customHeight="1">
      <c r="A723" s="126" t="s">
        <v>512</v>
      </c>
      <c r="B723" s="149" t="s">
        <v>513</v>
      </c>
      <c r="C723" s="449" t="s">
        <v>1</v>
      </c>
      <c r="D723" s="149" t="s">
        <v>511</v>
      </c>
      <c r="E723" s="383" t="s">
        <v>522</v>
      </c>
      <c r="F723" s="141" t="s">
        <v>507</v>
      </c>
      <c r="G723" s="141" t="s">
        <v>508</v>
      </c>
      <c r="H723" s="141" t="s">
        <v>16</v>
      </c>
      <c r="I723" s="141" t="s">
        <v>35</v>
      </c>
      <c r="J723" s="141" t="s">
        <v>509</v>
      </c>
      <c r="K723" s="318" t="s">
        <v>18</v>
      </c>
      <c r="L723" s="141" t="s">
        <v>19</v>
      </c>
      <c r="M723" s="317" t="s">
        <v>518</v>
      </c>
      <c r="N723" s="317" t="s">
        <v>589</v>
      </c>
      <c r="O723" s="127" t="s">
        <v>510</v>
      </c>
      <c r="P723" s="141" t="s">
        <v>31</v>
      </c>
      <c r="Q723" s="141" t="s">
        <v>514</v>
      </c>
      <c r="R723" s="150" t="s">
        <v>20</v>
      </c>
    </row>
    <row r="724" spans="1:18" ht="30" customHeight="1">
      <c r="A724" s="720" t="s">
        <v>68</v>
      </c>
      <c r="B724" s="721"/>
      <c r="C724" s="722"/>
      <c r="D724" s="721"/>
      <c r="E724" s="723"/>
      <c r="F724" s="721"/>
      <c r="G724" s="721"/>
      <c r="H724" s="721"/>
      <c r="I724" s="721"/>
      <c r="J724" s="721"/>
      <c r="K724" s="721"/>
      <c r="L724" s="721"/>
      <c r="M724" s="721"/>
      <c r="N724" s="724"/>
      <c r="O724" s="721"/>
      <c r="P724" s="721"/>
      <c r="Q724" s="721"/>
      <c r="R724" s="725"/>
    </row>
    <row r="725" spans="1:18" ht="46.5" customHeight="1">
      <c r="A725" s="173">
        <v>2310001</v>
      </c>
      <c r="B725" s="14" t="s">
        <v>728</v>
      </c>
      <c r="C725" s="695" t="s">
        <v>766</v>
      </c>
      <c r="D725" s="418" t="s">
        <v>729</v>
      </c>
      <c r="E725" s="355">
        <v>15</v>
      </c>
      <c r="F725" s="59">
        <v>6006</v>
      </c>
      <c r="G725" s="59">
        <v>1000</v>
      </c>
      <c r="H725" s="59">
        <v>0</v>
      </c>
      <c r="I725" s="59">
        <v>0</v>
      </c>
      <c r="J725" s="59">
        <v>0</v>
      </c>
      <c r="K725" s="59">
        <v>736</v>
      </c>
      <c r="L725" s="59">
        <v>0</v>
      </c>
      <c r="M725" s="59">
        <v>0</v>
      </c>
      <c r="N725" s="59">
        <v>0</v>
      </c>
      <c r="O725" s="59">
        <v>0</v>
      </c>
      <c r="P725" s="59">
        <v>0</v>
      </c>
      <c r="Q725" s="59">
        <f aca="true" t="shared" si="119" ref="Q725:Q730">F725+G725+H725+J725-M725-O725-K725-N725+L725-P725</f>
        <v>6270</v>
      </c>
      <c r="R725" s="43"/>
    </row>
    <row r="726" spans="1:18" ht="46.5" customHeight="1">
      <c r="A726" s="173">
        <v>2310002</v>
      </c>
      <c r="B726" s="14" t="s">
        <v>730</v>
      </c>
      <c r="C726" s="695" t="s">
        <v>767</v>
      </c>
      <c r="D726" s="418" t="s">
        <v>1364</v>
      </c>
      <c r="E726" s="355">
        <v>15</v>
      </c>
      <c r="F726" s="59">
        <v>5662</v>
      </c>
      <c r="G726" s="59">
        <v>0</v>
      </c>
      <c r="H726" s="59">
        <v>0</v>
      </c>
      <c r="I726" s="59">
        <v>0</v>
      </c>
      <c r="J726" s="59">
        <v>0</v>
      </c>
      <c r="K726" s="59">
        <v>662</v>
      </c>
      <c r="L726" s="59">
        <v>0</v>
      </c>
      <c r="M726" s="59">
        <v>0</v>
      </c>
      <c r="N726" s="59">
        <v>0</v>
      </c>
      <c r="O726" s="59">
        <v>0</v>
      </c>
      <c r="P726" s="59">
        <v>0</v>
      </c>
      <c r="Q726" s="59">
        <f t="shared" si="119"/>
        <v>5000</v>
      </c>
      <c r="R726" s="696"/>
    </row>
    <row r="727" spans="1:18" ht="46.5" customHeight="1">
      <c r="A727" s="122">
        <v>5400204</v>
      </c>
      <c r="B727" s="65" t="s">
        <v>366</v>
      </c>
      <c r="C727" s="169" t="s">
        <v>367</v>
      </c>
      <c r="D727" s="457" t="s">
        <v>6</v>
      </c>
      <c r="E727" s="384">
        <v>15</v>
      </c>
      <c r="F727" s="65">
        <v>3169</v>
      </c>
      <c r="G727" s="65">
        <v>0</v>
      </c>
      <c r="H727" s="65">
        <v>0</v>
      </c>
      <c r="I727" s="65">
        <v>0</v>
      </c>
      <c r="J727" s="65">
        <v>0</v>
      </c>
      <c r="K727" s="65">
        <v>116</v>
      </c>
      <c r="L727" s="65">
        <v>0</v>
      </c>
      <c r="M727" s="65">
        <v>0</v>
      </c>
      <c r="N727" s="65">
        <v>0</v>
      </c>
      <c r="O727" s="65">
        <v>0</v>
      </c>
      <c r="P727" s="65">
        <v>0</v>
      </c>
      <c r="Q727" s="65">
        <f t="shared" si="119"/>
        <v>3053</v>
      </c>
      <c r="R727" s="43"/>
    </row>
    <row r="728" spans="1:18" ht="46.5" customHeight="1">
      <c r="A728" s="122">
        <v>8100205</v>
      </c>
      <c r="B728" s="65" t="s">
        <v>539</v>
      </c>
      <c r="C728" s="169" t="s">
        <v>540</v>
      </c>
      <c r="D728" s="457" t="s">
        <v>541</v>
      </c>
      <c r="E728" s="384">
        <v>15</v>
      </c>
      <c r="F728" s="65">
        <v>7826</v>
      </c>
      <c r="G728" s="65">
        <v>0</v>
      </c>
      <c r="H728" s="65">
        <v>0</v>
      </c>
      <c r="I728" s="65">
        <v>0</v>
      </c>
      <c r="J728" s="65">
        <v>0</v>
      </c>
      <c r="K728" s="65">
        <v>1124</v>
      </c>
      <c r="L728" s="65">
        <v>0</v>
      </c>
      <c r="M728" s="65">
        <v>0</v>
      </c>
      <c r="N728" s="65">
        <v>0</v>
      </c>
      <c r="O728" s="65">
        <v>0</v>
      </c>
      <c r="P728" s="65">
        <v>0</v>
      </c>
      <c r="Q728" s="65">
        <f t="shared" si="119"/>
        <v>6702</v>
      </c>
      <c r="R728" s="522"/>
    </row>
    <row r="729" spans="1:18" ht="46.5" customHeight="1">
      <c r="A729" s="122">
        <v>8100208</v>
      </c>
      <c r="B729" s="65" t="s">
        <v>368</v>
      </c>
      <c r="C729" s="169" t="s">
        <v>369</v>
      </c>
      <c r="D729" s="457" t="s">
        <v>450</v>
      </c>
      <c r="E729" s="384">
        <v>15</v>
      </c>
      <c r="F729" s="65">
        <v>3762</v>
      </c>
      <c r="G729" s="65">
        <v>0</v>
      </c>
      <c r="H729" s="65">
        <v>0</v>
      </c>
      <c r="I729" s="65">
        <v>0</v>
      </c>
      <c r="J729" s="65">
        <v>0</v>
      </c>
      <c r="K729" s="65">
        <v>311</v>
      </c>
      <c r="L729" s="65">
        <v>0</v>
      </c>
      <c r="M729" s="65">
        <v>0</v>
      </c>
      <c r="N729" s="65">
        <v>0</v>
      </c>
      <c r="O729" s="65">
        <v>0</v>
      </c>
      <c r="P729" s="65">
        <v>0</v>
      </c>
      <c r="Q729" s="65">
        <f t="shared" si="119"/>
        <v>3451</v>
      </c>
      <c r="R729" s="65"/>
    </row>
    <row r="730" spans="1:18" ht="46.5" customHeight="1">
      <c r="A730" s="122">
        <v>20000300</v>
      </c>
      <c r="B730" s="65" t="s">
        <v>370</v>
      </c>
      <c r="C730" s="169" t="s">
        <v>478</v>
      </c>
      <c r="D730" s="457" t="s">
        <v>451</v>
      </c>
      <c r="E730" s="384">
        <v>15</v>
      </c>
      <c r="F730" s="65">
        <v>3169</v>
      </c>
      <c r="G730" s="65">
        <v>0</v>
      </c>
      <c r="H730" s="65">
        <v>0</v>
      </c>
      <c r="I730" s="65">
        <v>0</v>
      </c>
      <c r="J730" s="65">
        <v>0</v>
      </c>
      <c r="K730" s="65">
        <v>116</v>
      </c>
      <c r="L730" s="65">
        <v>0</v>
      </c>
      <c r="M730" s="65">
        <v>0</v>
      </c>
      <c r="N730" s="65">
        <v>0</v>
      </c>
      <c r="O730" s="65">
        <v>0</v>
      </c>
      <c r="P730" s="65">
        <v>0.2</v>
      </c>
      <c r="Q730" s="65">
        <f t="shared" si="119"/>
        <v>3052.8</v>
      </c>
      <c r="R730" s="65"/>
    </row>
    <row r="731" spans="1:18" ht="18">
      <c r="A731" s="618" t="s">
        <v>72</v>
      </c>
      <c r="B731" s="642"/>
      <c r="C731" s="632"/>
      <c r="D731" s="643"/>
      <c r="E731" s="644"/>
      <c r="F731" s="648">
        <f>SUM(F725:F730)</f>
        <v>29594</v>
      </c>
      <c r="G731" s="648">
        <f>SUM(G725:G730)</f>
        <v>1000</v>
      </c>
      <c r="H731" s="648">
        <f aca="true" t="shared" si="120" ref="H731:P731">SUM(H725:H730)</f>
        <v>0</v>
      </c>
      <c r="I731" s="648">
        <f t="shared" si="120"/>
        <v>0</v>
      </c>
      <c r="J731" s="648">
        <f t="shared" si="120"/>
        <v>0</v>
      </c>
      <c r="K731" s="648">
        <f>SUM(K725:K730)</f>
        <v>3065</v>
      </c>
      <c r="L731" s="648">
        <f t="shared" si="120"/>
        <v>0</v>
      </c>
      <c r="M731" s="648">
        <f t="shared" si="120"/>
        <v>0</v>
      </c>
      <c r="N731" s="648">
        <f t="shared" si="120"/>
        <v>0</v>
      </c>
      <c r="O731" s="648">
        <f t="shared" si="120"/>
        <v>0</v>
      </c>
      <c r="P731" s="648">
        <f t="shared" si="120"/>
        <v>0.2</v>
      </c>
      <c r="Q731" s="648">
        <f>SUM(Q725:Q730)</f>
        <v>27528.8</v>
      </c>
      <c r="R731" s="624"/>
    </row>
    <row r="732" spans="1:18" ht="21" customHeight="1">
      <c r="A732" s="186" t="s">
        <v>32</v>
      </c>
      <c r="B732" s="73"/>
      <c r="C732" s="430"/>
      <c r="D732" s="53"/>
      <c r="E732" s="348"/>
      <c r="F732" s="71">
        <f>F731</f>
        <v>29594</v>
      </c>
      <c r="G732" s="71">
        <f>G731</f>
        <v>1000</v>
      </c>
      <c r="H732" s="71">
        <f aca="true" t="shared" si="121" ref="H732:P732">H731</f>
        <v>0</v>
      </c>
      <c r="I732" s="71">
        <f t="shared" si="121"/>
        <v>0</v>
      </c>
      <c r="J732" s="71">
        <f t="shared" si="121"/>
        <v>0</v>
      </c>
      <c r="K732" s="71">
        <f>K731</f>
        <v>3065</v>
      </c>
      <c r="L732" s="71">
        <f t="shared" si="121"/>
        <v>0</v>
      </c>
      <c r="M732" s="71">
        <f t="shared" si="121"/>
        <v>0</v>
      </c>
      <c r="N732" s="71">
        <f t="shared" si="121"/>
        <v>0</v>
      </c>
      <c r="O732" s="71">
        <f t="shared" si="121"/>
        <v>0</v>
      </c>
      <c r="P732" s="71">
        <f t="shared" si="121"/>
        <v>0.2</v>
      </c>
      <c r="Q732" s="71">
        <f>Q731</f>
        <v>27528.8</v>
      </c>
      <c r="R732" s="71"/>
    </row>
    <row r="733" spans="1:18" ht="15.75" customHeight="1">
      <c r="A733" s="681"/>
      <c r="B733" s="72"/>
      <c r="C733" s="431"/>
      <c r="D733" s="8"/>
      <c r="E733" s="324"/>
      <c r="F733" s="682"/>
      <c r="G733" s="682"/>
      <c r="H733" s="682"/>
      <c r="I733" s="682"/>
      <c r="J733" s="682"/>
      <c r="K733" s="682"/>
      <c r="L733" s="682"/>
      <c r="M733" s="682"/>
      <c r="N733" s="682"/>
      <c r="O733" s="682"/>
      <c r="P733" s="682"/>
      <c r="Q733" s="682"/>
      <c r="R733" s="72"/>
    </row>
    <row r="734" spans="1:18" s="37" customFormat="1" ht="18">
      <c r="A734" s="24"/>
      <c r="B734" s="72"/>
      <c r="C734" s="431"/>
      <c r="D734" s="8"/>
      <c r="E734" s="324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31"/>
    </row>
    <row r="735" spans="1:18" s="191" customFormat="1" ht="18.75">
      <c r="A735" s="459"/>
      <c r="B735" s="460"/>
      <c r="C735" s="460"/>
      <c r="D735" s="460" t="s">
        <v>551</v>
      </c>
      <c r="E735" s="461"/>
      <c r="F735" s="460"/>
      <c r="G735" s="460"/>
      <c r="H735" s="460"/>
      <c r="I735" s="460"/>
      <c r="K735" s="492" t="s">
        <v>552</v>
      </c>
      <c r="L735" s="460"/>
      <c r="M735" s="460"/>
      <c r="N735" s="460"/>
      <c r="O735" s="460"/>
      <c r="P735" s="460"/>
      <c r="Q735" s="460" t="s">
        <v>552</v>
      </c>
      <c r="R735" s="462"/>
    </row>
    <row r="736" spans="1:18" s="191" customFormat="1" ht="18.75">
      <c r="A736" s="459"/>
      <c r="B736" s="460"/>
      <c r="C736" s="460"/>
      <c r="D736" s="460"/>
      <c r="E736" s="461"/>
      <c r="F736" s="460"/>
      <c r="G736" s="460"/>
      <c r="H736" s="460"/>
      <c r="I736" s="460"/>
      <c r="K736" s="492"/>
      <c r="L736" s="460"/>
      <c r="M736" s="459"/>
      <c r="N736" s="460"/>
      <c r="O736" s="460"/>
      <c r="P736" s="460"/>
      <c r="Q736" s="460"/>
      <c r="R736" s="463"/>
    </row>
    <row r="737" spans="1:18" ht="18.75">
      <c r="A737" s="459" t="s">
        <v>560</v>
      </c>
      <c r="B737" s="460"/>
      <c r="C737" s="460" t="s">
        <v>848</v>
      </c>
      <c r="D737" s="460"/>
      <c r="E737" s="461"/>
      <c r="F737" s="460"/>
      <c r="G737" s="460"/>
      <c r="H737" s="460"/>
      <c r="I737" s="460"/>
      <c r="K737" s="465" t="s">
        <v>645</v>
      </c>
      <c r="L737" s="460"/>
      <c r="M737" s="459"/>
      <c r="N737" s="460"/>
      <c r="O737" s="460"/>
      <c r="P737" s="460" t="s">
        <v>646</v>
      </c>
      <c r="Q737" s="460"/>
      <c r="R737" s="463"/>
    </row>
    <row r="738" spans="1:18" ht="18.75">
      <c r="A738" s="459"/>
      <c r="B738" s="460"/>
      <c r="C738" s="460" t="s">
        <v>853</v>
      </c>
      <c r="D738" s="460"/>
      <c r="E738" s="461"/>
      <c r="F738" s="460"/>
      <c r="G738" s="460"/>
      <c r="H738" s="460"/>
      <c r="I738" s="460"/>
      <c r="K738" s="464" t="s">
        <v>549</v>
      </c>
      <c r="L738" s="460"/>
      <c r="M738" s="460"/>
      <c r="N738" s="460"/>
      <c r="O738" s="460"/>
      <c r="P738" s="460" t="s">
        <v>550</v>
      </c>
      <c r="Q738" s="460"/>
      <c r="R738" s="462"/>
    </row>
    <row r="739" spans="1:18" ht="33.75">
      <c r="A739" s="187" t="s">
        <v>0</v>
      </c>
      <c r="B739" s="33"/>
      <c r="C739" s="94" t="s">
        <v>1312</v>
      </c>
      <c r="D739" s="94"/>
      <c r="E739" s="33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7"/>
    </row>
    <row r="740" spans="1:18" ht="20.25">
      <c r="A740" s="6"/>
      <c r="B740" s="97" t="s">
        <v>33</v>
      </c>
      <c r="C740" s="421"/>
      <c r="D740" s="7"/>
      <c r="E740" s="324"/>
      <c r="F740" s="7"/>
      <c r="G740" s="7"/>
      <c r="H740" s="7"/>
      <c r="I740" s="7"/>
      <c r="J740" s="8"/>
      <c r="K740" s="7"/>
      <c r="L740" s="7"/>
      <c r="M740" s="8"/>
      <c r="N740" s="9"/>
      <c r="O740" s="7"/>
      <c r="P740" s="7"/>
      <c r="Q740" s="7"/>
      <c r="R740" s="410" t="s">
        <v>1349</v>
      </c>
    </row>
    <row r="741" spans="1:18" s="222" customFormat="1" ht="34.5" customHeight="1">
      <c r="A741" s="691"/>
      <c r="B741" s="44"/>
      <c r="C741" s="422"/>
      <c r="D741" s="96" t="s">
        <v>1472</v>
      </c>
      <c r="E741" s="325"/>
      <c r="F741" s="12"/>
      <c r="G741" s="12"/>
      <c r="H741" s="12"/>
      <c r="I741" s="12"/>
      <c r="J741" s="12"/>
      <c r="K741" s="12"/>
      <c r="L741" s="12"/>
      <c r="M741" s="12"/>
      <c r="N741" s="13"/>
      <c r="O741" s="12"/>
      <c r="P741" s="12"/>
      <c r="Q741" s="12"/>
      <c r="R741" s="28"/>
    </row>
    <row r="742" spans="1:18" s="41" customFormat="1" ht="36" customHeight="1">
      <c r="A742" s="215" t="s">
        <v>512</v>
      </c>
      <c r="B742" s="216" t="s">
        <v>513</v>
      </c>
      <c r="C742" s="433" t="s">
        <v>1</v>
      </c>
      <c r="D742" s="216" t="s">
        <v>511</v>
      </c>
      <c r="E742" s="381" t="s">
        <v>522</v>
      </c>
      <c r="F742" s="243" t="s">
        <v>507</v>
      </c>
      <c r="G742" s="243" t="s">
        <v>508</v>
      </c>
      <c r="H742" s="243" t="s">
        <v>16</v>
      </c>
      <c r="I742" s="243" t="s">
        <v>35</v>
      </c>
      <c r="J742" s="243" t="s">
        <v>509</v>
      </c>
      <c r="K742" s="243" t="s">
        <v>18</v>
      </c>
      <c r="L742" s="243" t="s">
        <v>19</v>
      </c>
      <c r="M742" s="243" t="s">
        <v>518</v>
      </c>
      <c r="N742" s="243" t="s">
        <v>589</v>
      </c>
      <c r="O742" s="127" t="s">
        <v>510</v>
      </c>
      <c r="P742" s="243" t="s">
        <v>31</v>
      </c>
      <c r="Q742" s="243" t="s">
        <v>514</v>
      </c>
      <c r="R742" s="263" t="s">
        <v>20</v>
      </c>
    </row>
    <row r="743" spans="1:18" ht="25.5" customHeight="1">
      <c r="A743" s="103" t="s">
        <v>731</v>
      </c>
      <c r="B743" s="925"/>
      <c r="C743" s="424"/>
      <c r="D743" s="926"/>
      <c r="E743" s="927"/>
      <c r="F743" s="926"/>
      <c r="G743" s="926"/>
      <c r="H743" s="926"/>
      <c r="I743" s="926"/>
      <c r="J743" s="926"/>
      <c r="K743" s="926"/>
      <c r="L743" s="926"/>
      <c r="M743" s="926"/>
      <c r="N743" s="928"/>
      <c r="O743" s="926"/>
      <c r="P743" s="926"/>
      <c r="Q743" s="926"/>
      <c r="R743" s="926"/>
    </row>
    <row r="744" spans="1:18" ht="45" customHeight="1">
      <c r="A744" s="173">
        <v>3000004</v>
      </c>
      <c r="B744" s="15" t="s">
        <v>1314</v>
      </c>
      <c r="C744" s="695" t="s">
        <v>1315</v>
      </c>
      <c r="D744" s="418" t="s">
        <v>1313</v>
      </c>
      <c r="E744" s="355">
        <v>15</v>
      </c>
      <c r="F744" s="59">
        <v>5662</v>
      </c>
      <c r="G744" s="59">
        <v>0</v>
      </c>
      <c r="H744" s="59">
        <v>0</v>
      </c>
      <c r="I744" s="59">
        <v>0</v>
      </c>
      <c r="J744" s="59">
        <v>0</v>
      </c>
      <c r="K744" s="59">
        <v>662</v>
      </c>
      <c r="L744" s="59">
        <v>0</v>
      </c>
      <c r="M744" s="59">
        <v>0</v>
      </c>
      <c r="N744" s="59">
        <v>0</v>
      </c>
      <c r="O744" s="59">
        <v>0</v>
      </c>
      <c r="P744" s="59">
        <v>0</v>
      </c>
      <c r="Q744" s="59">
        <f>F744+G744+H744+J744-M744-O744-K744-N744+L744-P744</f>
        <v>5000</v>
      </c>
      <c r="R744" s="59"/>
    </row>
    <row r="745" spans="1:18" s="37" customFormat="1" ht="27" customHeight="1">
      <c r="A745" s="184" t="s">
        <v>72</v>
      </c>
      <c r="B745" s="692"/>
      <c r="C745" s="430"/>
      <c r="D745" s="53"/>
      <c r="E745" s="348"/>
      <c r="F745" s="71">
        <f aca="true" t="shared" si="122" ref="F745:O745">SUM(F744:F744)</f>
        <v>5662</v>
      </c>
      <c r="G745" s="71">
        <f t="shared" si="122"/>
        <v>0</v>
      </c>
      <c r="H745" s="71">
        <f t="shared" si="122"/>
        <v>0</v>
      </c>
      <c r="I745" s="71">
        <f t="shared" si="122"/>
        <v>0</v>
      </c>
      <c r="J745" s="71">
        <f t="shared" si="122"/>
        <v>0</v>
      </c>
      <c r="K745" s="71">
        <f t="shared" si="122"/>
        <v>662</v>
      </c>
      <c r="L745" s="71">
        <f t="shared" si="122"/>
        <v>0</v>
      </c>
      <c r="M745" s="71">
        <f>SUM(M744:M744)</f>
        <v>0</v>
      </c>
      <c r="N745" s="71">
        <f t="shared" si="122"/>
        <v>0</v>
      </c>
      <c r="O745" s="71">
        <f t="shared" si="122"/>
        <v>0</v>
      </c>
      <c r="P745" s="71">
        <f>SUM(P744:P744)</f>
        <v>0</v>
      </c>
      <c r="Q745" s="71">
        <f>SUM(Q744:Q744)</f>
        <v>5000</v>
      </c>
      <c r="R745" s="71"/>
    </row>
    <row r="746" spans="1:18" s="23" customFormat="1" ht="18">
      <c r="A746" s="498"/>
      <c r="B746" s="1"/>
      <c r="C746" s="426"/>
      <c r="D746" s="1"/>
      <c r="E746" s="330"/>
      <c r="F746" s="1"/>
      <c r="G746" s="1"/>
      <c r="H746" s="1"/>
      <c r="I746" s="1"/>
      <c r="J746" s="1"/>
      <c r="K746" s="1"/>
      <c r="L746" s="1"/>
      <c r="M746" s="1"/>
      <c r="N746" s="19"/>
      <c r="O746" s="1"/>
      <c r="P746" s="1"/>
      <c r="Q746" s="1"/>
      <c r="R746" s="30"/>
    </row>
    <row r="747" spans="1:18" s="191" customFormat="1" ht="18.75">
      <c r="A747" s="459"/>
      <c r="B747" s="460"/>
      <c r="C747" s="460"/>
      <c r="D747" s="460" t="s">
        <v>551</v>
      </c>
      <c r="E747" s="461"/>
      <c r="F747" s="460"/>
      <c r="G747" s="460"/>
      <c r="H747" s="460"/>
      <c r="I747" s="460"/>
      <c r="K747" s="492" t="s">
        <v>552</v>
      </c>
      <c r="L747" s="460"/>
      <c r="M747" s="460"/>
      <c r="N747" s="460"/>
      <c r="O747" s="460"/>
      <c r="P747" s="460"/>
      <c r="Q747" s="460" t="s">
        <v>552</v>
      </c>
      <c r="R747" s="462"/>
    </row>
    <row r="748" spans="1:18" s="191" customFormat="1" ht="18.75">
      <c r="A748" s="459"/>
      <c r="B748" s="460"/>
      <c r="C748" s="460"/>
      <c r="D748" s="460"/>
      <c r="E748" s="461"/>
      <c r="F748" s="460"/>
      <c r="G748" s="460"/>
      <c r="H748" s="460"/>
      <c r="I748" s="460"/>
      <c r="K748" s="492"/>
      <c r="L748" s="460"/>
      <c r="M748" s="459"/>
      <c r="N748" s="460"/>
      <c r="O748" s="460"/>
      <c r="P748" s="460"/>
      <c r="Q748" s="460"/>
      <c r="R748" s="463"/>
    </row>
    <row r="749" spans="1:18" ht="18.75">
      <c r="A749" s="459" t="s">
        <v>560</v>
      </c>
      <c r="B749" s="460"/>
      <c r="C749" s="460" t="s">
        <v>848</v>
      </c>
      <c r="D749" s="460"/>
      <c r="E749" s="461"/>
      <c r="F749" s="460"/>
      <c r="G749" s="460"/>
      <c r="H749" s="460"/>
      <c r="I749" s="460"/>
      <c r="K749" s="465" t="s">
        <v>645</v>
      </c>
      <c r="L749" s="460"/>
      <c r="M749" s="459"/>
      <c r="N749" s="460"/>
      <c r="O749" s="460"/>
      <c r="P749" s="460" t="s">
        <v>646</v>
      </c>
      <c r="Q749" s="460"/>
      <c r="R749" s="463"/>
    </row>
    <row r="750" spans="1:18" ht="18.75">
      <c r="A750" s="459"/>
      <c r="B750" s="460"/>
      <c r="C750" s="460" t="s">
        <v>853</v>
      </c>
      <c r="D750" s="460"/>
      <c r="E750" s="461"/>
      <c r="F750" s="460"/>
      <c r="G750" s="460"/>
      <c r="H750" s="460"/>
      <c r="I750" s="460"/>
      <c r="K750" s="464" t="s">
        <v>549</v>
      </c>
      <c r="L750" s="460"/>
      <c r="M750" s="460"/>
      <c r="N750" s="460"/>
      <c r="O750" s="460"/>
      <c r="P750" s="460" t="s">
        <v>550</v>
      </c>
      <c r="Q750" s="460"/>
      <c r="R750" s="462"/>
    </row>
    <row r="751" spans="1:18" ht="33.75">
      <c r="A751" s="187" t="s">
        <v>0</v>
      </c>
      <c r="B751" s="33"/>
      <c r="C751" s="429"/>
      <c r="D751" s="94" t="s">
        <v>771</v>
      </c>
      <c r="E751" s="33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7"/>
    </row>
    <row r="752" spans="1:18" ht="20.25">
      <c r="A752" s="6"/>
      <c r="B752" s="97" t="s">
        <v>33</v>
      </c>
      <c r="C752" s="421"/>
      <c r="D752" s="7"/>
      <c r="E752" s="324"/>
      <c r="F752" s="7"/>
      <c r="G752" s="7"/>
      <c r="H752" s="7"/>
      <c r="I752" s="7"/>
      <c r="J752" s="8"/>
      <c r="K752" s="7"/>
      <c r="L752" s="7"/>
      <c r="M752" s="8"/>
      <c r="N752" s="9"/>
      <c r="O752" s="7"/>
      <c r="P752" s="7"/>
      <c r="Q752" s="7"/>
      <c r="R752" s="410" t="s">
        <v>1350</v>
      </c>
    </row>
    <row r="753" spans="1:18" s="222" customFormat="1" ht="27.75" customHeight="1">
      <c r="A753" s="691"/>
      <c r="B753" s="44"/>
      <c r="C753" s="422"/>
      <c r="D753" s="96" t="s">
        <v>1472</v>
      </c>
      <c r="E753" s="325"/>
      <c r="F753" s="12"/>
      <c r="G753" s="12"/>
      <c r="H753" s="12"/>
      <c r="I753" s="12"/>
      <c r="J753" s="12"/>
      <c r="K753" s="12"/>
      <c r="L753" s="12"/>
      <c r="M753" s="12"/>
      <c r="N753" s="13"/>
      <c r="O753" s="12"/>
      <c r="P753" s="12"/>
      <c r="Q753" s="12"/>
      <c r="R753" s="28"/>
    </row>
    <row r="754" spans="1:18" ht="38.25" customHeight="1">
      <c r="A754" s="215" t="s">
        <v>512</v>
      </c>
      <c r="B754" s="216" t="s">
        <v>513</v>
      </c>
      <c r="C754" s="433" t="s">
        <v>1</v>
      </c>
      <c r="D754" s="216" t="s">
        <v>511</v>
      </c>
      <c r="E754" s="381" t="s">
        <v>522</v>
      </c>
      <c r="F754" s="243" t="s">
        <v>507</v>
      </c>
      <c r="G754" s="243" t="s">
        <v>508</v>
      </c>
      <c r="H754" s="243" t="s">
        <v>34</v>
      </c>
      <c r="I754" s="243" t="s">
        <v>35</v>
      </c>
      <c r="J754" s="707" t="s">
        <v>509</v>
      </c>
      <c r="K754" s="243" t="s">
        <v>18</v>
      </c>
      <c r="L754" s="243" t="s">
        <v>19</v>
      </c>
      <c r="M754" s="243" t="s">
        <v>518</v>
      </c>
      <c r="N754" s="243" t="s">
        <v>589</v>
      </c>
      <c r="O754" s="127" t="s">
        <v>510</v>
      </c>
      <c r="P754" s="243" t="s">
        <v>31</v>
      </c>
      <c r="Q754" s="243" t="s">
        <v>514</v>
      </c>
      <c r="R754" s="263" t="s">
        <v>20</v>
      </c>
    </row>
    <row r="755" spans="1:18" ht="35.25" customHeight="1">
      <c r="A755" s="103" t="s">
        <v>732</v>
      </c>
      <c r="B755" s="77"/>
      <c r="C755" s="424"/>
      <c r="D755" s="77"/>
      <c r="E755" s="347"/>
      <c r="F755" s="77"/>
      <c r="G755" s="77"/>
      <c r="H755" s="77"/>
      <c r="I755" s="77"/>
      <c r="J755" s="77"/>
      <c r="K755" s="77"/>
      <c r="L755" s="77"/>
      <c r="M755" s="77"/>
      <c r="N755" s="78"/>
      <c r="O755" s="77"/>
      <c r="P755" s="77"/>
      <c r="Q755" s="77"/>
      <c r="R755" s="76"/>
    </row>
    <row r="756" spans="1:18" ht="42" customHeight="1">
      <c r="A756" s="173">
        <v>4000001</v>
      </c>
      <c r="B756" s="14" t="s">
        <v>945</v>
      </c>
      <c r="C756" s="695" t="s">
        <v>768</v>
      </c>
      <c r="D756" s="43" t="s">
        <v>733</v>
      </c>
      <c r="E756" s="355">
        <v>15</v>
      </c>
      <c r="F756" s="59">
        <v>6934</v>
      </c>
      <c r="G756" s="59">
        <v>0</v>
      </c>
      <c r="H756" s="59">
        <v>0</v>
      </c>
      <c r="I756" s="59">
        <v>0</v>
      </c>
      <c r="J756" s="59">
        <v>0</v>
      </c>
      <c r="K756" s="59">
        <v>934</v>
      </c>
      <c r="L756" s="59">
        <v>0</v>
      </c>
      <c r="M756" s="59">
        <v>0</v>
      </c>
      <c r="N756" s="59">
        <v>0</v>
      </c>
      <c r="O756" s="59">
        <v>0</v>
      </c>
      <c r="P756" s="59">
        <v>0</v>
      </c>
      <c r="Q756" s="59">
        <f>F756+G756+H756+J756-M756-O756-K756-N756+L756-P756</f>
        <v>6000</v>
      </c>
      <c r="R756" s="59"/>
    </row>
    <row r="757" spans="1:18" ht="42" customHeight="1">
      <c r="A757" s="173">
        <v>4010001</v>
      </c>
      <c r="B757" s="14" t="s">
        <v>734</v>
      </c>
      <c r="C757" s="695" t="s">
        <v>769</v>
      </c>
      <c r="D757" s="43" t="s">
        <v>735</v>
      </c>
      <c r="E757" s="355">
        <v>15</v>
      </c>
      <c r="F757" s="59">
        <v>5662</v>
      </c>
      <c r="G757" s="59">
        <v>0</v>
      </c>
      <c r="H757" s="59">
        <v>0</v>
      </c>
      <c r="I757" s="59">
        <v>0</v>
      </c>
      <c r="J757" s="59">
        <v>0</v>
      </c>
      <c r="K757" s="59">
        <v>662</v>
      </c>
      <c r="L757" s="59">
        <v>0</v>
      </c>
      <c r="M757" s="59">
        <v>0</v>
      </c>
      <c r="N757" s="59">
        <v>0</v>
      </c>
      <c r="O757" s="59">
        <v>0</v>
      </c>
      <c r="P757" s="59">
        <v>0</v>
      </c>
      <c r="Q757" s="59">
        <f>F757+G757+H757+J757-M757-O757-K757-N757+L757-P757</f>
        <v>5000</v>
      </c>
      <c r="R757" s="696"/>
    </row>
    <row r="758" spans="1:18" s="37" customFormat="1" ht="32.25" customHeight="1">
      <c r="A758" s="184" t="s">
        <v>72</v>
      </c>
      <c r="B758" s="692"/>
      <c r="C758" s="430"/>
      <c r="D758" s="53"/>
      <c r="E758" s="348"/>
      <c r="F758" s="71">
        <f>SUM(F756:F757)</f>
        <v>12596</v>
      </c>
      <c r="G758" s="71">
        <f aca="true" t="shared" si="123" ref="G758:P758">SUM(G756:G757)</f>
        <v>0</v>
      </c>
      <c r="H758" s="71">
        <f t="shared" si="123"/>
        <v>0</v>
      </c>
      <c r="I758" s="71">
        <f t="shared" si="123"/>
        <v>0</v>
      </c>
      <c r="J758" s="71">
        <f t="shared" si="123"/>
        <v>0</v>
      </c>
      <c r="K758" s="71">
        <f t="shared" si="123"/>
        <v>1596</v>
      </c>
      <c r="L758" s="71">
        <f t="shared" si="123"/>
        <v>0</v>
      </c>
      <c r="M758" s="71">
        <f>SUM(M756:M757)</f>
        <v>0</v>
      </c>
      <c r="N758" s="71">
        <f t="shared" si="123"/>
        <v>0</v>
      </c>
      <c r="O758" s="71">
        <f t="shared" si="123"/>
        <v>0</v>
      </c>
      <c r="P758" s="71">
        <f t="shared" si="123"/>
        <v>0</v>
      </c>
      <c r="Q758" s="71">
        <f>SUM(Q756:Q757)</f>
        <v>11000</v>
      </c>
      <c r="R758" s="71"/>
    </row>
    <row r="759" spans="1:18" s="37" customFormat="1" ht="18">
      <c r="A759" s="24"/>
      <c r="B759" s="694"/>
      <c r="C759" s="431"/>
      <c r="D759" s="8"/>
      <c r="E759" s="324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31"/>
    </row>
    <row r="760" spans="1:18" s="37" customFormat="1" ht="18">
      <c r="A760" s="24"/>
      <c r="B760" s="694"/>
      <c r="C760" s="431"/>
      <c r="D760" s="8"/>
      <c r="E760" s="324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31"/>
    </row>
    <row r="761" spans="1:18" s="685" customFormat="1" ht="26.25" customHeight="1">
      <c r="A761" s="24"/>
      <c r="B761" s="694"/>
      <c r="C761" s="431"/>
      <c r="D761" s="8"/>
      <c r="E761" s="324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31"/>
    </row>
    <row r="762" spans="1:18" s="37" customFormat="1" ht="29.25" customHeight="1">
      <c r="A762" s="578"/>
      <c r="B762" s="579" t="s">
        <v>37</v>
      </c>
      <c r="C762" s="580"/>
      <c r="D762" s="581"/>
      <c r="E762" s="582"/>
      <c r="F762" s="583">
        <f aca="true" t="shared" si="124" ref="F762:Q762">SUM(F16+F33+F48+F81+F112+F134+F145+F165+F190+F219+F244+F257+F285+F310+F332+F355+F377+F396+F417+F438+F459+F488+F513+F538+F558+F581+F598+F624+F650+F671+F689+F715+F732+F745+F758)</f>
        <v>1206052</v>
      </c>
      <c r="G762" s="583">
        <f t="shared" si="124"/>
        <v>24580</v>
      </c>
      <c r="H762" s="583">
        <f t="shared" si="124"/>
        <v>0</v>
      </c>
      <c r="I762" s="583">
        <f t="shared" si="124"/>
        <v>18000</v>
      </c>
      <c r="J762" s="583">
        <f t="shared" si="124"/>
        <v>0</v>
      </c>
      <c r="K762" s="583">
        <f t="shared" si="124"/>
        <v>119018</v>
      </c>
      <c r="L762" s="583">
        <f t="shared" si="124"/>
        <v>4358</v>
      </c>
      <c r="M762" s="583">
        <f t="shared" si="124"/>
        <v>20400</v>
      </c>
      <c r="N762" s="583">
        <f t="shared" si="124"/>
        <v>0</v>
      </c>
      <c r="O762" s="583">
        <f t="shared" si="124"/>
        <v>0</v>
      </c>
      <c r="P762" s="583">
        <f t="shared" si="124"/>
        <v>0.4</v>
      </c>
      <c r="Q762" s="583">
        <f t="shared" si="124"/>
        <v>1113571.6</v>
      </c>
      <c r="R762" s="581"/>
    </row>
    <row r="763" spans="1:18" ht="18">
      <c r="A763" s="683"/>
      <c r="B763" s="8"/>
      <c r="C763" s="431"/>
      <c r="D763" s="8"/>
      <c r="E763" s="324"/>
      <c r="F763" s="8"/>
      <c r="G763" s="8"/>
      <c r="H763" s="8"/>
      <c r="I763" s="8"/>
      <c r="J763" s="8"/>
      <c r="K763" s="8"/>
      <c r="L763" s="8"/>
      <c r="M763" s="8"/>
      <c r="N763" s="22"/>
      <c r="O763" s="8"/>
      <c r="P763" s="8"/>
      <c r="Q763" s="8"/>
      <c r="R763" s="31"/>
    </row>
    <row r="764" spans="1:18" s="41" customFormat="1" ht="24.75" customHeight="1">
      <c r="A764" s="498"/>
      <c r="B764" s="1"/>
      <c r="C764" s="426"/>
      <c r="D764" s="1"/>
      <c r="E764" s="330"/>
      <c r="F764" s="1"/>
      <c r="G764" s="1"/>
      <c r="H764" s="1"/>
      <c r="I764" s="1"/>
      <c r="J764" s="1"/>
      <c r="K764" s="1"/>
      <c r="L764" s="1"/>
      <c r="M764" s="1"/>
      <c r="N764" s="19"/>
      <c r="O764" s="1"/>
      <c r="P764" s="1"/>
      <c r="Q764" s="1"/>
      <c r="R764" s="30"/>
    </row>
    <row r="765" ht="18">
      <c r="A765" s="498"/>
    </row>
    <row r="766" ht="18">
      <c r="A766" s="498"/>
    </row>
    <row r="767" ht="18">
      <c r="A767" s="498"/>
    </row>
    <row r="768" spans="1:18" s="191" customFormat="1" ht="18.75">
      <c r="A768" s="459"/>
      <c r="B768" s="460"/>
      <c r="C768" s="460"/>
      <c r="D768" s="460" t="s">
        <v>551</v>
      </c>
      <c r="E768" s="461"/>
      <c r="F768" s="460"/>
      <c r="G768" s="460"/>
      <c r="H768" s="460"/>
      <c r="I768" s="460"/>
      <c r="K768" s="492" t="s">
        <v>552</v>
      </c>
      <c r="L768" s="460"/>
      <c r="M768" s="460"/>
      <c r="N768" s="460"/>
      <c r="O768" s="460"/>
      <c r="P768" s="460"/>
      <c r="Q768" s="460" t="s">
        <v>552</v>
      </c>
      <c r="R768" s="462"/>
    </row>
    <row r="769" spans="1:18" s="191" customFormat="1" ht="18.75">
      <c r="A769" s="459"/>
      <c r="B769" s="460"/>
      <c r="C769" s="460"/>
      <c r="D769" s="460"/>
      <c r="E769" s="461"/>
      <c r="F769" s="460"/>
      <c r="G769" s="460"/>
      <c r="H769" s="460"/>
      <c r="I769" s="460"/>
      <c r="K769" s="492"/>
      <c r="L769" s="460"/>
      <c r="M769" s="459"/>
      <c r="N769" s="460"/>
      <c r="O769" s="460"/>
      <c r="P769" s="460"/>
      <c r="Q769" s="460"/>
      <c r="R769" s="463"/>
    </row>
    <row r="770" spans="1:18" ht="18.75">
      <c r="A770" s="459" t="s">
        <v>560</v>
      </c>
      <c r="B770" s="460"/>
      <c r="C770" s="460" t="s">
        <v>848</v>
      </c>
      <c r="D770" s="460"/>
      <c r="E770" s="461"/>
      <c r="F770" s="460"/>
      <c r="G770" s="460"/>
      <c r="H770" s="460"/>
      <c r="I770" s="460"/>
      <c r="K770" s="465" t="s">
        <v>645</v>
      </c>
      <c r="L770" s="460"/>
      <c r="M770" s="459"/>
      <c r="N770" s="460"/>
      <c r="O770" s="460"/>
      <c r="P770" s="460" t="s">
        <v>646</v>
      </c>
      <c r="Q770" s="460"/>
      <c r="R770" s="463"/>
    </row>
    <row r="771" spans="1:18" ht="18.75">
      <c r="A771" s="459"/>
      <c r="B771" s="460"/>
      <c r="C771" s="460" t="s">
        <v>852</v>
      </c>
      <c r="D771" s="460"/>
      <c r="E771" s="461"/>
      <c r="F771" s="460"/>
      <c r="G771" s="460"/>
      <c r="H771" s="460"/>
      <c r="I771" s="460"/>
      <c r="K771" s="464" t="s">
        <v>549</v>
      </c>
      <c r="L771" s="460"/>
      <c r="M771" s="460"/>
      <c r="N771" s="460"/>
      <c r="O771" s="460"/>
      <c r="P771" s="460" t="s">
        <v>550</v>
      </c>
      <c r="Q771" s="460"/>
      <c r="R771" s="462"/>
    </row>
    <row r="772" spans="1:18" s="23" customFormat="1" ht="18">
      <c r="A772" s="498"/>
      <c r="B772" s="1"/>
      <c r="C772" s="426"/>
      <c r="D772" s="1"/>
      <c r="E772" s="330"/>
      <c r="F772" s="1"/>
      <c r="G772" s="1"/>
      <c r="H772" s="1"/>
      <c r="I772" s="1"/>
      <c r="J772" s="1"/>
      <c r="K772" s="1"/>
      <c r="L772" s="1"/>
      <c r="M772" s="1"/>
      <c r="N772" s="19"/>
      <c r="O772" s="1"/>
      <c r="P772" s="1"/>
      <c r="Q772" s="1"/>
      <c r="R772" s="30"/>
    </row>
    <row r="773" ht="18">
      <c r="A773" s="498"/>
    </row>
    <row r="774" spans="1:6" ht="18">
      <c r="A774" s="498"/>
      <c r="F774" s="882">
        <f>F762+G762+I762+J762</f>
        <v>1248632</v>
      </c>
    </row>
    <row r="775" ht="18">
      <c r="A775" s="498"/>
    </row>
    <row r="776" ht="18">
      <c r="A776" s="498"/>
    </row>
  </sheetData>
  <sheetProtection/>
  <mergeCells count="5">
    <mergeCell ref="L378:M378"/>
    <mergeCell ref="J311:K311"/>
    <mergeCell ref="L600:M600"/>
    <mergeCell ref="I601:L601"/>
    <mergeCell ref="I602:L602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0" max="255" man="1"/>
    <brk id="39" max="255" man="1"/>
    <brk id="54" max="255" man="1"/>
    <brk id="85" max="255" man="1"/>
    <brk id="117" max="255" man="1"/>
    <brk id="137" max="255" man="1"/>
    <brk id="150" max="255" man="1"/>
    <brk id="170" max="255" man="1"/>
    <brk id="194" max="255" man="1"/>
    <brk id="223" max="255" man="1"/>
    <brk id="248" max="255" man="1"/>
    <brk id="265" max="255" man="1"/>
    <brk id="290" max="255" man="1"/>
    <brk id="314" max="255" man="1"/>
    <brk id="336" max="255" man="1"/>
    <brk id="358" max="255" man="1"/>
    <brk id="380" max="255" man="1"/>
    <brk id="400" max="255" man="1"/>
    <brk id="421" max="255" man="1"/>
    <brk id="444" max="255" man="1"/>
    <brk id="466" max="255" man="1"/>
    <brk id="492" max="255" man="1"/>
    <brk id="517" max="255" man="1"/>
    <brk id="542" max="255" man="1"/>
    <brk id="562" max="255" man="1"/>
    <brk id="584" max="255" man="1"/>
    <brk id="602" max="255" man="1"/>
    <brk id="628" max="255" man="1"/>
    <brk id="654" max="255" man="1"/>
    <brk id="676" max="255" man="1"/>
    <brk id="697" max="255" man="1"/>
    <brk id="719" max="255" man="1"/>
    <brk id="738" max="255" man="1"/>
    <brk id="750" max="255" man="1"/>
    <brk id="7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78"/>
  <sheetViews>
    <sheetView zoomScaleSheetLayoutView="100" zoomScalePageLayoutView="0" workbookViewId="0" topLeftCell="A559">
      <selection activeCell="B430" sqref="B430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30" customWidth="1"/>
    <col min="6" max="6" width="13.421875" style="1" customWidth="1"/>
    <col min="7" max="7" width="12.00390625" style="1" customWidth="1"/>
    <col min="8" max="8" width="11.28125" style="1" hidden="1" customWidth="1"/>
    <col min="9" max="9" width="11.28125" style="1" customWidth="1"/>
    <col min="10" max="10" width="11.8515625" style="1" customWidth="1"/>
    <col min="11" max="11" width="12.00390625" style="1" customWidth="1"/>
    <col min="12" max="12" width="10.8515625" style="1" customWidth="1"/>
    <col min="13" max="13" width="12.140625" style="19" customWidth="1"/>
    <col min="14" max="14" width="7.421875" style="1" customWidth="1"/>
    <col min="15" max="15" width="14.57421875" style="1" customWidth="1"/>
    <col min="16" max="16" width="31.421875" style="30" customWidth="1"/>
    <col min="17" max="19" width="11.421875" style="37" customWidth="1"/>
    <col min="20" max="16384" width="11.421875" style="2" customWidth="1"/>
  </cols>
  <sheetData>
    <row r="1" spans="1:19" s="104" customFormat="1" ht="33.75">
      <c r="A1" s="3" t="s">
        <v>0</v>
      </c>
      <c r="B1" s="33"/>
      <c r="C1" s="4"/>
      <c r="D1" s="94" t="s">
        <v>71</v>
      </c>
      <c r="E1" s="334"/>
      <c r="F1" s="4"/>
      <c r="G1" s="4"/>
      <c r="H1" s="4"/>
      <c r="I1" s="4"/>
      <c r="J1" s="4"/>
      <c r="K1" s="4"/>
      <c r="L1" s="4"/>
      <c r="M1" s="5"/>
      <c r="N1" s="4"/>
      <c r="O1" s="4"/>
      <c r="P1" s="27"/>
      <c r="Q1" s="107"/>
      <c r="R1" s="107"/>
      <c r="S1" s="107"/>
    </row>
    <row r="2" spans="1:19" s="104" customFormat="1" ht="21.75">
      <c r="A2" s="6"/>
      <c r="B2" s="99" t="s">
        <v>79</v>
      </c>
      <c r="C2" s="7"/>
      <c r="D2" s="7"/>
      <c r="E2" s="324"/>
      <c r="F2" s="7"/>
      <c r="G2" s="7"/>
      <c r="H2" s="7"/>
      <c r="I2" s="7"/>
      <c r="J2" s="8"/>
      <c r="K2" s="7"/>
      <c r="L2" s="7"/>
      <c r="M2" s="9"/>
      <c r="N2" s="7"/>
      <c r="O2" s="7"/>
      <c r="P2" s="410" t="s">
        <v>1283</v>
      </c>
      <c r="Q2" s="107"/>
      <c r="R2" s="107"/>
      <c r="S2" s="107"/>
    </row>
    <row r="3" spans="1:19" s="104" customFormat="1" ht="25.5">
      <c r="A3" s="10"/>
      <c r="B3" s="44"/>
      <c r="C3" s="11"/>
      <c r="D3" s="96" t="s">
        <v>1472</v>
      </c>
      <c r="E3" s="325"/>
      <c r="F3" s="12"/>
      <c r="G3" s="12"/>
      <c r="H3" s="12"/>
      <c r="I3" s="12"/>
      <c r="J3" s="12"/>
      <c r="K3" s="12"/>
      <c r="L3" s="12"/>
      <c r="M3" s="13"/>
      <c r="N3" s="12"/>
      <c r="O3" s="12"/>
      <c r="P3" s="28"/>
      <c r="Q3" s="107"/>
      <c r="R3" s="107"/>
      <c r="S3" s="107"/>
    </row>
    <row r="4" spans="1:19" s="104" customFormat="1" ht="38.25" customHeight="1" thickBot="1">
      <c r="A4" s="46" t="s">
        <v>512</v>
      </c>
      <c r="B4" s="62" t="s">
        <v>513</v>
      </c>
      <c r="C4" s="62" t="s">
        <v>1</v>
      </c>
      <c r="D4" s="62" t="s">
        <v>511</v>
      </c>
      <c r="E4" s="346" t="s">
        <v>522</v>
      </c>
      <c r="F4" s="26" t="s">
        <v>507</v>
      </c>
      <c r="G4" s="26" t="s">
        <v>508</v>
      </c>
      <c r="H4" s="26" t="s">
        <v>16</v>
      </c>
      <c r="I4" s="26" t="s">
        <v>35</v>
      </c>
      <c r="J4" s="26" t="s">
        <v>409</v>
      </c>
      <c r="K4" s="26" t="s">
        <v>18</v>
      </c>
      <c r="L4" s="26" t="s">
        <v>19</v>
      </c>
      <c r="M4" s="26" t="s">
        <v>518</v>
      </c>
      <c r="N4" s="26" t="s">
        <v>31</v>
      </c>
      <c r="O4" s="26" t="s">
        <v>30</v>
      </c>
      <c r="P4" s="63" t="s">
        <v>20</v>
      </c>
      <c r="Q4" s="107"/>
      <c r="R4" s="107"/>
      <c r="S4" s="107"/>
    </row>
    <row r="5" spans="1:19" s="104" customFormat="1" ht="27.75" customHeight="1" thickTop="1">
      <c r="A5" s="667" t="s">
        <v>840</v>
      </c>
      <c r="B5" s="508"/>
      <c r="C5" s="509"/>
      <c r="D5" s="509"/>
      <c r="E5" s="510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11"/>
      <c r="Q5" s="107"/>
      <c r="R5" s="107"/>
      <c r="S5" s="107"/>
    </row>
    <row r="6" spans="1:16" ht="52.5" customHeight="1">
      <c r="A6" s="173">
        <v>51</v>
      </c>
      <c r="B6" s="59" t="s">
        <v>698</v>
      </c>
      <c r="C6" s="43" t="s">
        <v>901</v>
      </c>
      <c r="D6" s="929" t="s">
        <v>1351</v>
      </c>
      <c r="E6" s="355">
        <v>15</v>
      </c>
      <c r="F6" s="59">
        <v>6934</v>
      </c>
      <c r="G6" s="59">
        <v>0</v>
      </c>
      <c r="H6" s="59">
        <v>0</v>
      </c>
      <c r="I6" s="59">
        <v>0</v>
      </c>
      <c r="J6" s="59">
        <v>0</v>
      </c>
      <c r="K6" s="59">
        <v>934</v>
      </c>
      <c r="L6" s="59">
        <v>0</v>
      </c>
      <c r="M6" s="59">
        <v>0</v>
      </c>
      <c r="N6" s="59">
        <v>0</v>
      </c>
      <c r="O6" s="59">
        <f>F6+G6+H6+J6-M6-K6-L6-N6</f>
        <v>6000</v>
      </c>
      <c r="P6" s="696"/>
    </row>
    <row r="7" spans="1:19" s="104" customFormat="1" ht="52.5" customHeight="1">
      <c r="A7" s="109">
        <v>96</v>
      </c>
      <c r="B7" s="14" t="s">
        <v>1416</v>
      </c>
      <c r="C7" s="43" t="s">
        <v>1417</v>
      </c>
      <c r="D7" s="43" t="s">
        <v>1418</v>
      </c>
      <c r="E7" s="355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77</v>
      </c>
      <c r="M7" s="67">
        <v>0</v>
      </c>
      <c r="N7" s="59">
        <v>0</v>
      </c>
      <c r="O7" s="59">
        <f>F7+G7+H7+J7-M7-K7+L7-N7</f>
        <v>2000</v>
      </c>
      <c r="P7" s="29"/>
      <c r="Q7" s="107"/>
      <c r="R7" s="107"/>
      <c r="S7" s="107"/>
    </row>
    <row r="8" spans="1:19" s="104" customFormat="1" ht="24" customHeight="1">
      <c r="A8" s="626" t="s">
        <v>72</v>
      </c>
      <c r="B8" s="642"/>
      <c r="C8" s="643"/>
      <c r="D8" s="643"/>
      <c r="E8" s="644"/>
      <c r="F8" s="645">
        <f aca="true" t="shared" si="0" ref="F8:O8">SUM(F6:F7)</f>
        <v>8857</v>
      </c>
      <c r="G8" s="645">
        <f t="shared" si="0"/>
        <v>0</v>
      </c>
      <c r="H8" s="645">
        <f t="shared" si="0"/>
        <v>0</v>
      </c>
      <c r="I8" s="645">
        <f t="shared" si="0"/>
        <v>0</v>
      </c>
      <c r="J8" s="645">
        <f t="shared" si="0"/>
        <v>0</v>
      </c>
      <c r="K8" s="645">
        <f t="shared" si="0"/>
        <v>934</v>
      </c>
      <c r="L8" s="645">
        <f t="shared" si="0"/>
        <v>77</v>
      </c>
      <c r="M8" s="645">
        <f t="shared" si="0"/>
        <v>0</v>
      </c>
      <c r="N8" s="645">
        <f t="shared" si="0"/>
        <v>0</v>
      </c>
      <c r="O8" s="645">
        <f t="shared" si="0"/>
        <v>8000</v>
      </c>
      <c r="P8" s="624"/>
      <c r="Q8" s="107"/>
      <c r="R8" s="107"/>
      <c r="S8" s="107"/>
    </row>
    <row r="9" spans="1:19" s="104" customFormat="1" ht="33" customHeight="1">
      <c r="A9" s="56"/>
      <c r="B9" s="52" t="s">
        <v>32</v>
      </c>
      <c r="C9" s="68"/>
      <c r="D9" s="68"/>
      <c r="E9" s="382"/>
      <c r="F9" s="69">
        <f>F8</f>
        <v>8857</v>
      </c>
      <c r="G9" s="69">
        <f aca="true" t="shared" si="1" ref="G9:O9">G8</f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934</v>
      </c>
      <c r="L9" s="69">
        <f t="shared" si="1"/>
        <v>77</v>
      </c>
      <c r="M9" s="69">
        <f t="shared" si="1"/>
        <v>0</v>
      </c>
      <c r="N9" s="69">
        <f t="shared" si="1"/>
        <v>0</v>
      </c>
      <c r="O9" s="69">
        <f t="shared" si="1"/>
        <v>8000</v>
      </c>
      <c r="P9" s="58"/>
      <c r="Q9" s="107"/>
      <c r="R9" s="107"/>
      <c r="S9" s="107"/>
    </row>
    <row r="10" spans="1:19" s="104" customFormat="1" ht="21.75">
      <c r="A10" s="17"/>
      <c r="B10" s="1"/>
      <c r="C10" s="1"/>
      <c r="D10" s="1"/>
      <c r="E10" s="330"/>
      <c r="F10" s="1"/>
      <c r="G10" s="1"/>
      <c r="H10" s="1"/>
      <c r="I10" s="1"/>
      <c r="J10" s="1"/>
      <c r="K10" s="1"/>
      <c r="L10" s="1"/>
      <c r="M10" s="19"/>
      <c r="N10" s="1"/>
      <c r="O10" s="1"/>
      <c r="P10" s="30"/>
      <c r="Q10" s="107"/>
      <c r="R10" s="107"/>
      <c r="S10" s="107"/>
    </row>
    <row r="11" spans="1:19" s="104" customFormat="1" ht="21.75">
      <c r="A11" s="17"/>
      <c r="B11" s="1"/>
      <c r="C11" s="1"/>
      <c r="D11" s="1"/>
      <c r="E11" s="330"/>
      <c r="F11" s="1"/>
      <c r="G11" s="1"/>
      <c r="H11" s="1"/>
      <c r="I11" s="1"/>
      <c r="J11" s="1"/>
      <c r="K11" s="1"/>
      <c r="L11" s="1"/>
      <c r="M11" s="19"/>
      <c r="N11" s="1"/>
      <c r="O11" s="1"/>
      <c r="P11" s="30"/>
      <c r="Q11" s="107"/>
      <c r="R11" s="107"/>
      <c r="S11" s="107"/>
    </row>
    <row r="12" spans="1:19" s="104" customFormat="1" ht="21.75">
      <c r="A12" s="17"/>
      <c r="B12" s="1"/>
      <c r="C12" s="1"/>
      <c r="D12" s="1"/>
      <c r="E12" s="330"/>
      <c r="F12" s="1"/>
      <c r="G12" s="1"/>
      <c r="H12" s="1"/>
      <c r="I12" s="1"/>
      <c r="J12" s="1"/>
      <c r="K12" s="1"/>
      <c r="L12" s="1"/>
      <c r="M12" s="19"/>
      <c r="N12" s="1"/>
      <c r="O12" s="1"/>
      <c r="P12" s="30"/>
      <c r="Q12" s="107"/>
      <c r="R12" s="107"/>
      <c r="S12" s="107"/>
    </row>
    <row r="13" spans="1:19" s="104" customFormat="1" ht="21.75">
      <c r="A13" s="17"/>
      <c r="B13" s="1"/>
      <c r="C13" s="1"/>
      <c r="D13" s="1"/>
      <c r="E13" s="330"/>
      <c r="F13" s="1"/>
      <c r="G13" s="1"/>
      <c r="H13" s="1"/>
      <c r="I13" s="1"/>
      <c r="J13" s="1"/>
      <c r="K13" s="1"/>
      <c r="L13" s="1"/>
      <c r="M13" s="19"/>
      <c r="N13" s="1"/>
      <c r="O13" s="1"/>
      <c r="P13" s="30"/>
      <c r="Q13" s="107"/>
      <c r="R13" s="107"/>
      <c r="S13" s="107"/>
    </row>
    <row r="14" spans="1:19" s="104" customFormat="1" ht="21.75">
      <c r="A14" s="459"/>
      <c r="B14" s="460"/>
      <c r="C14" s="460"/>
      <c r="D14" s="460" t="s">
        <v>551</v>
      </c>
      <c r="F14" s="461"/>
      <c r="G14" s="460"/>
      <c r="H14" s="460"/>
      <c r="I14" s="460"/>
      <c r="K14" s="465" t="s">
        <v>552</v>
      </c>
      <c r="L14" s="460"/>
      <c r="M14" s="460"/>
      <c r="O14" s="460" t="s">
        <v>552</v>
      </c>
      <c r="P14" s="462"/>
      <c r="Q14" s="107"/>
      <c r="R14" s="107"/>
      <c r="S14" s="107"/>
    </row>
    <row r="15" spans="1:19" s="104" customFormat="1" ht="21.75">
      <c r="A15" s="459"/>
      <c r="B15" s="460"/>
      <c r="C15" s="460"/>
      <c r="D15" s="460"/>
      <c r="E15" s="460"/>
      <c r="F15" s="461"/>
      <c r="G15" s="460"/>
      <c r="H15" s="460"/>
      <c r="I15" s="460"/>
      <c r="K15" s="474"/>
      <c r="L15" s="460"/>
      <c r="M15" s="459"/>
      <c r="N15" s="460"/>
      <c r="O15" s="460"/>
      <c r="P15" s="463"/>
      <c r="Q15" s="107"/>
      <c r="R15" s="107"/>
      <c r="S15" s="107"/>
    </row>
    <row r="16" spans="1:19" s="104" customFormat="1" ht="21.75">
      <c r="A16" s="459" t="s">
        <v>560</v>
      </c>
      <c r="B16" s="460"/>
      <c r="C16" s="460"/>
      <c r="D16" s="465" t="s">
        <v>848</v>
      </c>
      <c r="E16" s="460"/>
      <c r="F16" s="461"/>
      <c r="G16" s="460"/>
      <c r="H16" s="460"/>
      <c r="I16" s="460"/>
      <c r="K16" s="465" t="s">
        <v>645</v>
      </c>
      <c r="L16" s="460"/>
      <c r="M16" s="459"/>
      <c r="O16" s="465" t="s">
        <v>646</v>
      </c>
      <c r="P16" s="463"/>
      <c r="Q16" s="107"/>
      <c r="R16" s="107"/>
      <c r="S16" s="107"/>
    </row>
    <row r="17" spans="1:19" s="104" customFormat="1" ht="21.75">
      <c r="A17" s="459"/>
      <c r="B17" s="460"/>
      <c r="C17" s="460"/>
      <c r="D17" s="465" t="s">
        <v>849</v>
      </c>
      <c r="E17" s="460"/>
      <c r="F17" s="461"/>
      <c r="G17" s="460"/>
      <c r="H17" s="460"/>
      <c r="I17" s="460"/>
      <c r="K17" s="464" t="s">
        <v>549</v>
      </c>
      <c r="L17" s="460"/>
      <c r="M17" s="460"/>
      <c r="O17" s="465" t="s">
        <v>550</v>
      </c>
      <c r="P17" s="462"/>
      <c r="Q17" s="107"/>
      <c r="R17" s="107"/>
      <c r="S17" s="107"/>
    </row>
    <row r="19" spans="1:16" ht="23.25" customHeight="1">
      <c r="A19" s="3" t="s">
        <v>0</v>
      </c>
      <c r="B19" s="33"/>
      <c r="C19" s="4"/>
      <c r="D19" s="94" t="s">
        <v>71</v>
      </c>
      <c r="E19" s="334"/>
      <c r="F19" s="4"/>
      <c r="G19" s="4"/>
      <c r="H19" s="4"/>
      <c r="I19" s="4"/>
      <c r="J19" s="4"/>
      <c r="K19" s="4"/>
      <c r="L19" s="4"/>
      <c r="M19" s="5"/>
      <c r="N19" s="4"/>
      <c r="O19" s="4"/>
      <c r="P19" s="27"/>
    </row>
    <row r="20" spans="1:16" ht="15.75" customHeight="1">
      <c r="A20" s="6"/>
      <c r="B20" s="97" t="s">
        <v>21</v>
      </c>
      <c r="C20" s="7"/>
      <c r="D20" s="7"/>
      <c r="E20" s="324"/>
      <c r="F20" s="7"/>
      <c r="G20" s="7"/>
      <c r="H20" s="7"/>
      <c r="I20" s="7"/>
      <c r="J20" s="8"/>
      <c r="K20" s="7"/>
      <c r="L20" s="7"/>
      <c r="M20" s="9"/>
      <c r="N20" s="7"/>
      <c r="O20" s="7"/>
      <c r="P20" s="410" t="s">
        <v>1284</v>
      </c>
    </row>
    <row r="21" spans="1:16" ht="20.25" customHeight="1">
      <c r="A21" s="780"/>
      <c r="B21" s="781"/>
      <c r="C21" s="781"/>
      <c r="D21" s="782" t="s">
        <v>1472</v>
      </c>
      <c r="E21" s="783"/>
      <c r="F21" s="784"/>
      <c r="G21" s="784"/>
      <c r="H21" s="784"/>
      <c r="I21" s="784"/>
      <c r="J21" s="784"/>
      <c r="K21" s="784"/>
      <c r="L21" s="784"/>
      <c r="M21" s="9"/>
      <c r="N21" s="784"/>
      <c r="O21" s="784"/>
      <c r="P21" s="786"/>
    </row>
    <row r="22" spans="1:19" s="64" customFormat="1" ht="24.75" customHeight="1">
      <c r="A22" s="269" t="s">
        <v>512</v>
      </c>
      <c r="B22" s="265" t="s">
        <v>513</v>
      </c>
      <c r="C22" s="265" t="s">
        <v>1</v>
      </c>
      <c r="D22" s="265" t="s">
        <v>511</v>
      </c>
      <c r="E22" s="373" t="s">
        <v>522</v>
      </c>
      <c r="F22" s="247" t="s">
        <v>507</v>
      </c>
      <c r="G22" s="247" t="s">
        <v>508</v>
      </c>
      <c r="H22" s="247" t="s">
        <v>16</v>
      </c>
      <c r="I22" s="247" t="s">
        <v>35</v>
      </c>
      <c r="J22" s="247" t="s">
        <v>409</v>
      </c>
      <c r="K22" s="247" t="s">
        <v>18</v>
      </c>
      <c r="L22" s="889" t="s">
        <v>19</v>
      </c>
      <c r="M22" s="311" t="s">
        <v>518</v>
      </c>
      <c r="N22" s="247" t="s">
        <v>31</v>
      </c>
      <c r="O22" s="247" t="s">
        <v>30</v>
      </c>
      <c r="P22" s="270" t="s">
        <v>20</v>
      </c>
      <c r="Q22" s="960"/>
      <c r="R22" s="960"/>
      <c r="S22" s="960"/>
    </row>
    <row r="23" spans="1:16" ht="17.25" customHeight="1">
      <c r="A23" s="183" t="s">
        <v>3</v>
      </c>
      <c r="B23" s="225"/>
      <c r="C23" s="225"/>
      <c r="D23" s="225"/>
      <c r="E23" s="374"/>
      <c r="F23" s="225"/>
      <c r="G23" s="225"/>
      <c r="H23" s="225"/>
      <c r="I23" s="225"/>
      <c r="J23" s="225"/>
      <c r="K23" s="225"/>
      <c r="L23" s="225"/>
      <c r="M23" s="129"/>
      <c r="N23" s="225"/>
      <c r="O23" s="225"/>
      <c r="P23" s="139"/>
    </row>
    <row r="24" spans="1:16" ht="29.25" customHeight="1">
      <c r="A24" s="400">
        <v>35</v>
      </c>
      <c r="B24" s="143" t="s">
        <v>1235</v>
      </c>
      <c r="C24" s="144" t="s">
        <v>1236</v>
      </c>
      <c r="D24" s="726" t="s">
        <v>1233</v>
      </c>
      <c r="E24" s="401">
        <v>15</v>
      </c>
      <c r="F24" s="686">
        <v>2509</v>
      </c>
      <c r="G24" s="686">
        <v>0</v>
      </c>
      <c r="H24" s="686">
        <v>0</v>
      </c>
      <c r="I24" s="686">
        <v>0</v>
      </c>
      <c r="J24" s="686">
        <v>0</v>
      </c>
      <c r="K24" s="686">
        <v>9</v>
      </c>
      <c r="L24" s="686">
        <v>0</v>
      </c>
      <c r="M24" s="686">
        <v>0</v>
      </c>
      <c r="N24" s="686">
        <v>0</v>
      </c>
      <c r="O24" s="686">
        <f>F24+G24+H24+J24-K24-M24+L24-N24</f>
        <v>2500</v>
      </c>
      <c r="P24" s="145"/>
    </row>
    <row r="25" spans="1:19" s="41" customFormat="1" ht="29.25" customHeight="1">
      <c r="A25" s="766">
        <v>105</v>
      </c>
      <c r="B25" s="391" t="s">
        <v>610</v>
      </c>
      <c r="C25" s="266" t="s">
        <v>498</v>
      </c>
      <c r="D25" s="754" t="s">
        <v>2</v>
      </c>
      <c r="E25" s="375">
        <v>15</v>
      </c>
      <c r="F25" s="132">
        <v>3058</v>
      </c>
      <c r="G25" s="132">
        <v>0</v>
      </c>
      <c r="H25" s="132">
        <v>0</v>
      </c>
      <c r="I25" s="132">
        <v>0</v>
      </c>
      <c r="J25" s="132">
        <v>0</v>
      </c>
      <c r="K25" s="132">
        <v>83</v>
      </c>
      <c r="L25" s="132">
        <v>0</v>
      </c>
      <c r="M25" s="132">
        <v>0</v>
      </c>
      <c r="N25" s="132">
        <v>0</v>
      </c>
      <c r="O25" s="686">
        <f>F25+G25+H25+J25-K25-M25+L25-N25</f>
        <v>2975</v>
      </c>
      <c r="P25" s="768"/>
      <c r="Q25" s="85"/>
      <c r="R25" s="85"/>
      <c r="S25" s="85"/>
    </row>
    <row r="26" spans="1:16" ht="29.25" customHeight="1">
      <c r="A26" s="736">
        <v>236</v>
      </c>
      <c r="B26" s="142" t="s">
        <v>803</v>
      </c>
      <c r="C26" s="451" t="s">
        <v>819</v>
      </c>
      <c r="D26" s="734" t="s">
        <v>312</v>
      </c>
      <c r="E26" s="397">
        <v>15</v>
      </c>
      <c r="F26" s="697">
        <v>6934</v>
      </c>
      <c r="G26" s="697">
        <v>0</v>
      </c>
      <c r="H26" s="697">
        <v>0</v>
      </c>
      <c r="I26" s="697">
        <v>0</v>
      </c>
      <c r="J26" s="697">
        <v>0</v>
      </c>
      <c r="K26" s="697">
        <v>934</v>
      </c>
      <c r="L26" s="697">
        <v>0</v>
      </c>
      <c r="M26" s="697">
        <v>0</v>
      </c>
      <c r="N26" s="697">
        <v>0</v>
      </c>
      <c r="O26" s="686">
        <f>F26+G26+H26+J26-K26-M26+L26-N26</f>
        <v>6000</v>
      </c>
      <c r="P26" s="398"/>
    </row>
    <row r="27" spans="1:16" ht="29.25" customHeight="1">
      <c r="A27" s="390">
        <v>237</v>
      </c>
      <c r="B27" s="132" t="s">
        <v>804</v>
      </c>
      <c r="C27" s="133" t="s">
        <v>818</v>
      </c>
      <c r="D27" s="455" t="s">
        <v>312</v>
      </c>
      <c r="E27" s="360">
        <v>15</v>
      </c>
      <c r="F27" s="391">
        <v>5153</v>
      </c>
      <c r="G27" s="391">
        <v>0</v>
      </c>
      <c r="H27" s="391">
        <v>0</v>
      </c>
      <c r="I27" s="391">
        <v>0</v>
      </c>
      <c r="J27" s="391">
        <v>0</v>
      </c>
      <c r="K27" s="391">
        <v>553</v>
      </c>
      <c r="L27" s="391">
        <v>0</v>
      </c>
      <c r="M27" s="391">
        <v>0</v>
      </c>
      <c r="N27" s="391">
        <v>0</v>
      </c>
      <c r="O27" s="686">
        <f>F27+G27+H27+J27-K27-M27+L27-N27</f>
        <v>4600</v>
      </c>
      <c r="P27" s="135"/>
    </row>
    <row r="28" spans="1:16" ht="29.25" customHeight="1">
      <c r="A28" s="390">
        <v>306</v>
      </c>
      <c r="B28" s="132" t="s">
        <v>1076</v>
      </c>
      <c r="C28" s="133" t="s">
        <v>1077</v>
      </c>
      <c r="D28" s="455" t="s">
        <v>51</v>
      </c>
      <c r="E28" s="360">
        <v>15</v>
      </c>
      <c r="F28" s="391">
        <v>1923</v>
      </c>
      <c r="G28" s="391">
        <v>0</v>
      </c>
      <c r="H28" s="391"/>
      <c r="I28" s="391">
        <v>0</v>
      </c>
      <c r="J28" s="391">
        <v>0</v>
      </c>
      <c r="K28" s="391">
        <v>0</v>
      </c>
      <c r="L28" s="391">
        <v>77</v>
      </c>
      <c r="M28" s="391">
        <v>0</v>
      </c>
      <c r="N28" s="391">
        <v>0</v>
      </c>
      <c r="O28" s="686">
        <f>F28+G28+H28+J28-K28-M28+L28-N28</f>
        <v>2000</v>
      </c>
      <c r="P28" s="135"/>
    </row>
    <row r="29" spans="1:16" ht="15" customHeight="1">
      <c r="A29" s="663" t="s">
        <v>72</v>
      </c>
      <c r="B29" s="752"/>
      <c r="C29" s="664"/>
      <c r="D29" s="753"/>
      <c r="E29" s="665"/>
      <c r="F29" s="602">
        <f aca="true" t="shared" si="2" ref="F29:N29">SUM(F24:F28)</f>
        <v>19577</v>
      </c>
      <c r="G29" s="602">
        <f>SUM(G24:G28)</f>
        <v>0</v>
      </c>
      <c r="H29" s="602">
        <f t="shared" si="2"/>
        <v>0</v>
      </c>
      <c r="I29" s="602">
        <f t="shared" si="2"/>
        <v>0</v>
      </c>
      <c r="J29" s="602">
        <f t="shared" si="2"/>
        <v>0</v>
      </c>
      <c r="K29" s="602">
        <f t="shared" si="2"/>
        <v>1579</v>
      </c>
      <c r="L29" s="602">
        <f t="shared" si="2"/>
        <v>77</v>
      </c>
      <c r="M29" s="602">
        <f>SUM(M24:M28)</f>
        <v>0</v>
      </c>
      <c r="N29" s="602">
        <f t="shared" si="2"/>
        <v>0</v>
      </c>
      <c r="O29" s="602">
        <f>SUM(O24:O28)</f>
        <v>18075</v>
      </c>
      <c r="P29" s="666"/>
    </row>
    <row r="30" spans="1:16" ht="17.25" customHeight="1">
      <c r="A30" s="764" t="s">
        <v>29</v>
      </c>
      <c r="B30" s="759"/>
      <c r="C30" s="760"/>
      <c r="D30" s="761"/>
      <c r="E30" s="762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65"/>
    </row>
    <row r="31" spans="1:19" s="41" customFormat="1" ht="29.25" customHeight="1">
      <c r="A31" s="766">
        <v>24</v>
      </c>
      <c r="B31" s="391" t="s">
        <v>1258</v>
      </c>
      <c r="C31" s="133" t="s">
        <v>1259</v>
      </c>
      <c r="D31" s="455" t="s">
        <v>1260</v>
      </c>
      <c r="E31" s="360">
        <v>15</v>
      </c>
      <c r="F31" s="391">
        <v>975</v>
      </c>
      <c r="G31" s="391">
        <v>0</v>
      </c>
      <c r="H31" s="391">
        <v>0</v>
      </c>
      <c r="I31" s="391">
        <v>0</v>
      </c>
      <c r="J31" s="391">
        <v>0</v>
      </c>
      <c r="K31" s="391">
        <v>0</v>
      </c>
      <c r="L31" s="391">
        <v>149</v>
      </c>
      <c r="M31" s="391">
        <v>0</v>
      </c>
      <c r="N31" s="391">
        <v>0</v>
      </c>
      <c r="O31" s="391">
        <f>F31+G31+H31+J31-K31-M31+L31-N31</f>
        <v>1124</v>
      </c>
      <c r="P31" s="135"/>
      <c r="Q31" s="85"/>
      <c r="R31" s="85"/>
      <c r="S31" s="85"/>
    </row>
    <row r="32" spans="1:19" s="41" customFormat="1" ht="29.25" customHeight="1">
      <c r="A32" s="766">
        <v>38</v>
      </c>
      <c r="B32" s="391" t="s">
        <v>1245</v>
      </c>
      <c r="C32" s="133" t="s">
        <v>1246</v>
      </c>
      <c r="D32" s="455" t="s">
        <v>1247</v>
      </c>
      <c r="E32" s="375">
        <v>15</v>
      </c>
      <c r="F32" s="391">
        <v>2363</v>
      </c>
      <c r="G32" s="391">
        <v>0</v>
      </c>
      <c r="H32" s="391">
        <v>0</v>
      </c>
      <c r="I32" s="391">
        <v>0</v>
      </c>
      <c r="J32" s="391">
        <v>0</v>
      </c>
      <c r="K32" s="391">
        <v>0</v>
      </c>
      <c r="L32" s="391">
        <v>7</v>
      </c>
      <c r="M32" s="391">
        <v>0</v>
      </c>
      <c r="N32" s="391">
        <v>0</v>
      </c>
      <c r="O32" s="391">
        <f aca="true" t="shared" si="3" ref="O32:O38">F32+G32+H32+J32-K32-M32+L32-N32</f>
        <v>2370</v>
      </c>
      <c r="P32" s="767"/>
      <c r="Q32" s="85"/>
      <c r="R32" s="85"/>
      <c r="S32" s="85"/>
    </row>
    <row r="33" spans="1:19" s="41" customFormat="1" ht="29.25" customHeight="1">
      <c r="A33" s="766">
        <v>60</v>
      </c>
      <c r="B33" s="391" t="s">
        <v>1352</v>
      </c>
      <c r="C33" s="133" t="s">
        <v>1353</v>
      </c>
      <c r="D33" s="455" t="s">
        <v>11</v>
      </c>
      <c r="E33" s="375">
        <v>15</v>
      </c>
      <c r="F33" s="391">
        <v>1923</v>
      </c>
      <c r="G33" s="391">
        <v>0</v>
      </c>
      <c r="H33" s="391"/>
      <c r="I33" s="391">
        <v>0</v>
      </c>
      <c r="J33" s="391">
        <v>0</v>
      </c>
      <c r="K33" s="391">
        <v>0</v>
      </c>
      <c r="L33" s="391">
        <v>77</v>
      </c>
      <c r="M33" s="391">
        <v>0</v>
      </c>
      <c r="N33" s="391">
        <v>0</v>
      </c>
      <c r="O33" s="391">
        <f t="shared" si="3"/>
        <v>2000</v>
      </c>
      <c r="P33" s="767"/>
      <c r="Q33" s="85"/>
      <c r="R33" s="85"/>
      <c r="S33" s="85"/>
    </row>
    <row r="34" spans="1:19" s="41" customFormat="1" ht="29.25" customHeight="1">
      <c r="A34" s="766">
        <v>73</v>
      </c>
      <c r="B34" s="391" t="s">
        <v>1382</v>
      </c>
      <c r="C34" s="133" t="s">
        <v>1383</v>
      </c>
      <c r="D34" s="455" t="s">
        <v>56</v>
      </c>
      <c r="E34" s="375">
        <v>15</v>
      </c>
      <c r="F34" s="391">
        <v>1763</v>
      </c>
      <c r="G34" s="391">
        <v>0</v>
      </c>
      <c r="H34" s="391"/>
      <c r="I34" s="391">
        <v>0</v>
      </c>
      <c r="J34" s="391">
        <v>0</v>
      </c>
      <c r="K34" s="391">
        <v>0</v>
      </c>
      <c r="L34" s="391">
        <v>87</v>
      </c>
      <c r="M34" s="391">
        <v>0</v>
      </c>
      <c r="N34" s="391">
        <v>0</v>
      </c>
      <c r="O34" s="391">
        <f t="shared" si="3"/>
        <v>1850</v>
      </c>
      <c r="P34" s="767"/>
      <c r="Q34" s="85"/>
      <c r="R34" s="85"/>
      <c r="S34" s="85"/>
    </row>
    <row r="35" spans="1:19" s="41" customFormat="1" ht="29.25" customHeight="1">
      <c r="A35" s="766">
        <v>74</v>
      </c>
      <c r="B35" s="391" t="s">
        <v>1395</v>
      </c>
      <c r="C35" s="133" t="s">
        <v>1384</v>
      </c>
      <c r="D35" s="455" t="s">
        <v>541</v>
      </c>
      <c r="E35" s="375">
        <v>15</v>
      </c>
      <c r="F35" s="391">
        <v>2030</v>
      </c>
      <c r="G35" s="391">
        <v>0</v>
      </c>
      <c r="H35" s="391"/>
      <c r="I35" s="391">
        <v>0</v>
      </c>
      <c r="J35" s="391">
        <v>0</v>
      </c>
      <c r="K35" s="391">
        <v>0</v>
      </c>
      <c r="L35" s="391">
        <v>70</v>
      </c>
      <c r="M35" s="391">
        <v>0</v>
      </c>
      <c r="N35" s="391">
        <v>0</v>
      </c>
      <c r="O35" s="391">
        <f t="shared" si="3"/>
        <v>2100</v>
      </c>
      <c r="P35" s="767"/>
      <c r="Q35" s="85"/>
      <c r="R35" s="85"/>
      <c r="S35" s="85"/>
    </row>
    <row r="36" spans="1:19" s="41" customFormat="1" ht="29.25" customHeight="1">
      <c r="A36" s="766">
        <v>80</v>
      </c>
      <c r="B36" s="391" t="s">
        <v>453</v>
      </c>
      <c r="C36" s="266" t="s">
        <v>481</v>
      </c>
      <c r="D36" s="754" t="s">
        <v>454</v>
      </c>
      <c r="E36" s="375">
        <v>15</v>
      </c>
      <c r="F36" s="391">
        <v>2184</v>
      </c>
      <c r="G36" s="391">
        <v>0</v>
      </c>
      <c r="H36" s="391">
        <v>0</v>
      </c>
      <c r="I36" s="391">
        <v>0</v>
      </c>
      <c r="J36" s="391">
        <v>0</v>
      </c>
      <c r="K36" s="391">
        <v>0</v>
      </c>
      <c r="L36" s="391">
        <v>55</v>
      </c>
      <c r="M36" s="391">
        <v>0</v>
      </c>
      <c r="N36" s="391">
        <v>0</v>
      </c>
      <c r="O36" s="391">
        <f t="shared" si="3"/>
        <v>2239</v>
      </c>
      <c r="P36" s="767"/>
      <c r="Q36" s="85"/>
      <c r="R36" s="85"/>
      <c r="S36" s="85"/>
    </row>
    <row r="37" spans="1:19" s="41" customFormat="1" ht="29.25" customHeight="1">
      <c r="A37" s="766">
        <v>265</v>
      </c>
      <c r="B37" s="391" t="s">
        <v>927</v>
      </c>
      <c r="C37" s="133" t="s">
        <v>928</v>
      </c>
      <c r="D37" s="455" t="s">
        <v>2</v>
      </c>
      <c r="E37" s="375">
        <v>15</v>
      </c>
      <c r="F37" s="391">
        <v>2509</v>
      </c>
      <c r="G37" s="391">
        <v>0</v>
      </c>
      <c r="H37" s="391">
        <v>0</v>
      </c>
      <c r="I37" s="391">
        <v>0</v>
      </c>
      <c r="J37" s="391">
        <v>0</v>
      </c>
      <c r="K37" s="391">
        <v>9</v>
      </c>
      <c r="L37" s="391">
        <v>0</v>
      </c>
      <c r="M37" s="391">
        <v>0</v>
      </c>
      <c r="N37" s="391">
        <v>0</v>
      </c>
      <c r="O37" s="391">
        <f t="shared" si="3"/>
        <v>2500</v>
      </c>
      <c r="P37" s="767"/>
      <c r="Q37" s="85"/>
      <c r="R37" s="85"/>
      <c r="S37" s="85"/>
    </row>
    <row r="38" spans="1:19" s="41" customFormat="1" ht="29.25" customHeight="1">
      <c r="A38" s="766">
        <v>337</v>
      </c>
      <c r="B38" s="391" t="s">
        <v>1190</v>
      </c>
      <c r="C38" s="133" t="s">
        <v>1191</v>
      </c>
      <c r="D38" s="455" t="s">
        <v>11</v>
      </c>
      <c r="E38" s="375">
        <v>15</v>
      </c>
      <c r="F38" s="391">
        <v>2509</v>
      </c>
      <c r="G38" s="391">
        <v>0</v>
      </c>
      <c r="H38" s="391">
        <v>0</v>
      </c>
      <c r="I38" s="391">
        <v>0</v>
      </c>
      <c r="J38" s="391">
        <v>0</v>
      </c>
      <c r="K38" s="391">
        <v>9</v>
      </c>
      <c r="L38" s="391">
        <v>0</v>
      </c>
      <c r="M38" s="391">
        <v>0</v>
      </c>
      <c r="N38" s="391">
        <v>0</v>
      </c>
      <c r="O38" s="391">
        <f t="shared" si="3"/>
        <v>2500</v>
      </c>
      <c r="P38" s="767"/>
      <c r="Q38" s="85"/>
      <c r="R38" s="85"/>
      <c r="S38" s="85"/>
    </row>
    <row r="39" spans="1:16" ht="15" customHeight="1">
      <c r="A39" s="663" t="s">
        <v>72</v>
      </c>
      <c r="B39" s="752"/>
      <c r="C39" s="664"/>
      <c r="D39" s="753"/>
      <c r="E39" s="665"/>
      <c r="F39" s="602">
        <f aca="true" t="shared" si="4" ref="F39:O39">SUM(F31:F38)</f>
        <v>16256</v>
      </c>
      <c r="G39" s="602">
        <f t="shared" si="4"/>
        <v>0</v>
      </c>
      <c r="H39" s="602">
        <f t="shared" si="4"/>
        <v>0</v>
      </c>
      <c r="I39" s="602">
        <f t="shared" si="4"/>
        <v>0</v>
      </c>
      <c r="J39" s="602">
        <f t="shared" si="4"/>
        <v>0</v>
      </c>
      <c r="K39" s="602">
        <f t="shared" si="4"/>
        <v>18</v>
      </c>
      <c r="L39" s="602">
        <f t="shared" si="4"/>
        <v>445</v>
      </c>
      <c r="M39" s="602">
        <f t="shared" si="4"/>
        <v>0</v>
      </c>
      <c r="N39" s="602">
        <f t="shared" si="4"/>
        <v>0</v>
      </c>
      <c r="O39" s="602">
        <f t="shared" si="4"/>
        <v>16683</v>
      </c>
      <c r="P39" s="666"/>
    </row>
    <row r="40" spans="1:16" ht="17.25" customHeight="1">
      <c r="A40" s="183" t="s">
        <v>524</v>
      </c>
      <c r="B40" s="225"/>
      <c r="C40" s="137"/>
      <c r="D40" s="456"/>
      <c r="E40" s="361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139"/>
    </row>
    <row r="41" spans="1:19" s="41" customFormat="1" ht="29.25" customHeight="1">
      <c r="A41" s="766">
        <v>117</v>
      </c>
      <c r="B41" s="391" t="s">
        <v>1447</v>
      </c>
      <c r="C41" s="133" t="s">
        <v>1448</v>
      </c>
      <c r="D41" s="455" t="s">
        <v>346</v>
      </c>
      <c r="E41" s="375">
        <v>15</v>
      </c>
      <c r="F41" s="391">
        <v>308</v>
      </c>
      <c r="G41" s="391">
        <v>0</v>
      </c>
      <c r="H41" s="391">
        <v>0</v>
      </c>
      <c r="I41" s="391">
        <v>0</v>
      </c>
      <c r="J41" s="391">
        <v>0</v>
      </c>
      <c r="K41" s="391">
        <v>0</v>
      </c>
      <c r="L41" s="391">
        <v>192</v>
      </c>
      <c r="M41" s="391">
        <v>0</v>
      </c>
      <c r="N41" s="391">
        <v>0</v>
      </c>
      <c r="O41" s="391">
        <f>F41+G41+H41+J41-K41-M41+L41-N41</f>
        <v>500</v>
      </c>
      <c r="P41" s="768"/>
      <c r="Q41" s="85"/>
      <c r="R41" s="85"/>
      <c r="S41" s="85"/>
    </row>
    <row r="42" spans="1:19" s="41" customFormat="1" ht="28.5" customHeight="1" hidden="1">
      <c r="A42" s="803"/>
      <c r="B42" s="804"/>
      <c r="C42" s="805"/>
      <c r="D42" s="806"/>
      <c r="E42" s="807"/>
      <c r="F42" s="804">
        <f>F41</f>
        <v>308</v>
      </c>
      <c r="G42" s="804">
        <f aca="true" t="shared" si="5" ref="G42:O42">G41</f>
        <v>0</v>
      </c>
      <c r="H42" s="804">
        <f t="shared" si="5"/>
        <v>0</v>
      </c>
      <c r="I42" s="804">
        <f t="shared" si="5"/>
        <v>0</v>
      </c>
      <c r="J42" s="804">
        <f t="shared" si="5"/>
        <v>0</v>
      </c>
      <c r="K42" s="804">
        <f t="shared" si="5"/>
        <v>0</v>
      </c>
      <c r="L42" s="804">
        <f t="shared" si="5"/>
        <v>192</v>
      </c>
      <c r="M42" s="804">
        <f t="shared" si="5"/>
        <v>0</v>
      </c>
      <c r="N42" s="804">
        <f t="shared" si="5"/>
        <v>0</v>
      </c>
      <c r="O42" s="804">
        <f t="shared" si="5"/>
        <v>500</v>
      </c>
      <c r="P42" s="808"/>
      <c r="Q42" s="85"/>
      <c r="R42" s="85"/>
      <c r="S42" s="85"/>
    </row>
    <row r="43" spans="1:19" s="104" customFormat="1" ht="19.5" customHeight="1">
      <c r="A43" s="231"/>
      <c r="B43" s="769" t="s">
        <v>32</v>
      </c>
      <c r="C43" s="234"/>
      <c r="D43" s="234"/>
      <c r="E43" s="363"/>
      <c r="F43" s="255">
        <f aca="true" t="shared" si="6" ref="F43:O43">F29+F39+F42</f>
        <v>36141</v>
      </c>
      <c r="G43" s="255">
        <f t="shared" si="6"/>
        <v>0</v>
      </c>
      <c r="H43" s="255">
        <f t="shared" si="6"/>
        <v>0</v>
      </c>
      <c r="I43" s="255">
        <f t="shared" si="6"/>
        <v>0</v>
      </c>
      <c r="J43" s="255">
        <f t="shared" si="6"/>
        <v>0</v>
      </c>
      <c r="K43" s="255">
        <f t="shared" si="6"/>
        <v>1597</v>
      </c>
      <c r="L43" s="255">
        <f t="shared" si="6"/>
        <v>714</v>
      </c>
      <c r="M43" s="255">
        <f t="shared" si="6"/>
        <v>0</v>
      </c>
      <c r="N43" s="255">
        <f t="shared" si="6"/>
        <v>0</v>
      </c>
      <c r="O43" s="255">
        <f t="shared" si="6"/>
        <v>35258</v>
      </c>
      <c r="P43" s="256"/>
      <c r="Q43" s="107"/>
      <c r="R43" s="107"/>
      <c r="S43" s="107"/>
    </row>
    <row r="44" spans="1:19" s="104" customFormat="1" ht="35.25" customHeight="1">
      <c r="A44" s="459"/>
      <c r="B44" s="460"/>
      <c r="C44" s="460"/>
      <c r="D44" s="460" t="s">
        <v>551</v>
      </c>
      <c r="F44" s="461"/>
      <c r="G44" s="460"/>
      <c r="H44" s="460"/>
      <c r="I44" s="460"/>
      <c r="K44" s="474" t="s">
        <v>552</v>
      </c>
      <c r="L44" s="460"/>
      <c r="M44" s="460"/>
      <c r="O44" s="460" t="s">
        <v>552</v>
      </c>
      <c r="P44" s="462"/>
      <c r="Q44" s="107"/>
      <c r="R44" s="107"/>
      <c r="S44" s="107"/>
    </row>
    <row r="45" spans="1:19" s="104" customFormat="1" ht="15.75" customHeight="1">
      <c r="A45" s="459" t="s">
        <v>560</v>
      </c>
      <c r="B45" s="460"/>
      <c r="C45" s="460"/>
      <c r="D45" s="465" t="s">
        <v>848</v>
      </c>
      <c r="E45" s="460"/>
      <c r="F45" s="461"/>
      <c r="G45" s="460"/>
      <c r="H45" s="460"/>
      <c r="I45" s="460"/>
      <c r="K45" s="465" t="s">
        <v>645</v>
      </c>
      <c r="L45" s="460"/>
      <c r="M45" s="459"/>
      <c r="N45" s="460" t="s">
        <v>646</v>
      </c>
      <c r="O45" s="460"/>
      <c r="P45" s="463"/>
      <c r="Q45" s="107"/>
      <c r="R45" s="107"/>
      <c r="S45" s="107"/>
    </row>
    <row r="46" spans="1:19" s="104" customFormat="1" ht="12.75" customHeight="1">
      <c r="A46" s="459"/>
      <c r="B46" s="460"/>
      <c r="C46" s="460"/>
      <c r="D46" s="465" t="s">
        <v>849</v>
      </c>
      <c r="E46" s="460"/>
      <c r="F46" s="461"/>
      <c r="G46" s="460"/>
      <c r="H46" s="460"/>
      <c r="I46" s="460"/>
      <c r="K46" s="464" t="s">
        <v>549</v>
      </c>
      <c r="L46" s="460"/>
      <c r="M46" s="460"/>
      <c r="N46" s="460" t="s">
        <v>550</v>
      </c>
      <c r="O46" s="460"/>
      <c r="P46" s="462"/>
      <c r="Q46" s="107"/>
      <c r="R46" s="107"/>
      <c r="S46" s="107"/>
    </row>
    <row r="47" spans="1:16" ht="25.5" customHeight="1">
      <c r="A47" s="3" t="s">
        <v>0</v>
      </c>
      <c r="B47" s="33"/>
      <c r="C47" s="4"/>
      <c r="D47" s="94" t="s">
        <v>71</v>
      </c>
      <c r="E47" s="334"/>
      <c r="F47" s="4"/>
      <c r="G47" s="4"/>
      <c r="H47" s="4"/>
      <c r="I47" s="4"/>
      <c r="J47" s="4"/>
      <c r="K47" s="4"/>
      <c r="L47" s="4"/>
      <c r="M47" s="5"/>
      <c r="N47" s="4"/>
      <c r="O47" s="4"/>
      <c r="P47" s="27"/>
    </row>
    <row r="48" spans="1:16" ht="17.25" customHeight="1">
      <c r="A48" s="6"/>
      <c r="B48" s="97" t="s">
        <v>21</v>
      </c>
      <c r="C48" s="7"/>
      <c r="D48" s="7"/>
      <c r="E48" s="324"/>
      <c r="F48" s="7"/>
      <c r="G48" s="7"/>
      <c r="H48" s="7"/>
      <c r="I48" s="7"/>
      <c r="J48" s="8"/>
      <c r="K48" s="7"/>
      <c r="L48" s="7"/>
      <c r="M48" s="9"/>
      <c r="N48" s="7"/>
      <c r="O48" s="7"/>
      <c r="P48" s="410" t="s">
        <v>1285</v>
      </c>
    </row>
    <row r="49" spans="1:16" ht="20.25" customHeight="1">
      <c r="A49" s="780"/>
      <c r="B49" s="781"/>
      <c r="C49" s="781"/>
      <c r="D49" s="782" t="s">
        <v>1472</v>
      </c>
      <c r="E49" s="783"/>
      <c r="F49" s="784"/>
      <c r="G49" s="784"/>
      <c r="H49" s="784"/>
      <c r="I49" s="784"/>
      <c r="J49" s="784"/>
      <c r="K49" s="784"/>
      <c r="L49" s="784"/>
      <c r="M49" s="785"/>
      <c r="N49" s="784"/>
      <c r="O49" s="784"/>
      <c r="P49" s="786"/>
    </row>
    <row r="50" spans="1:19" s="64" customFormat="1" ht="24.75" customHeight="1">
      <c r="A50" s="269" t="s">
        <v>512</v>
      </c>
      <c r="B50" s="265" t="s">
        <v>513</v>
      </c>
      <c r="C50" s="265" t="s">
        <v>1</v>
      </c>
      <c r="D50" s="265" t="s">
        <v>511</v>
      </c>
      <c r="E50" s="373" t="s">
        <v>522</v>
      </c>
      <c r="F50" s="247" t="s">
        <v>507</v>
      </c>
      <c r="G50" s="247" t="s">
        <v>508</v>
      </c>
      <c r="H50" s="247" t="s">
        <v>16</v>
      </c>
      <c r="I50" s="247" t="s">
        <v>35</v>
      </c>
      <c r="J50" s="247" t="s">
        <v>409</v>
      </c>
      <c r="K50" s="247" t="s">
        <v>18</v>
      </c>
      <c r="L50" s="889" t="s">
        <v>19</v>
      </c>
      <c r="M50" s="890" t="s">
        <v>518</v>
      </c>
      <c r="N50" s="247" t="s">
        <v>31</v>
      </c>
      <c r="O50" s="247" t="s">
        <v>30</v>
      </c>
      <c r="P50" s="270" t="s">
        <v>20</v>
      </c>
      <c r="Q50" s="960"/>
      <c r="R50" s="960"/>
      <c r="S50" s="960"/>
    </row>
    <row r="51" spans="1:16" ht="16.5" customHeight="1">
      <c r="A51" s="183" t="s">
        <v>524</v>
      </c>
      <c r="B51" s="225"/>
      <c r="C51" s="137"/>
      <c r="D51" s="456"/>
      <c r="E51" s="361"/>
      <c r="F51" s="225"/>
      <c r="G51" s="225"/>
      <c r="H51" s="225"/>
      <c r="I51" s="225"/>
      <c r="J51" s="225"/>
      <c r="K51" s="225"/>
      <c r="L51" s="225"/>
      <c r="M51" s="128"/>
      <c r="N51" s="225"/>
      <c r="O51" s="225"/>
      <c r="P51" s="139"/>
    </row>
    <row r="52" spans="1:19" s="41" customFormat="1" ht="30" customHeight="1">
      <c r="A52" s="766">
        <v>126</v>
      </c>
      <c r="B52" s="391" t="s">
        <v>961</v>
      </c>
      <c r="C52" s="133" t="s">
        <v>962</v>
      </c>
      <c r="D52" s="455" t="s">
        <v>10</v>
      </c>
      <c r="E52" s="375">
        <v>15</v>
      </c>
      <c r="F52" s="391">
        <v>1006</v>
      </c>
      <c r="G52" s="391">
        <v>0</v>
      </c>
      <c r="H52" s="391">
        <v>0</v>
      </c>
      <c r="I52" s="391">
        <v>0</v>
      </c>
      <c r="J52" s="391">
        <v>0</v>
      </c>
      <c r="K52" s="391">
        <v>0</v>
      </c>
      <c r="L52" s="391">
        <v>147</v>
      </c>
      <c r="M52" s="391">
        <v>0</v>
      </c>
      <c r="N52" s="391">
        <v>0</v>
      </c>
      <c r="O52" s="391">
        <f>F52+G52+H52+J52-K52-M52+L52-N52</f>
        <v>1153</v>
      </c>
      <c r="P52" s="768"/>
      <c r="Q52" s="85"/>
      <c r="R52" s="85"/>
      <c r="S52" s="85"/>
    </row>
    <row r="53" spans="1:19" s="41" customFormat="1" ht="30" customHeight="1">
      <c r="A53" s="766">
        <v>142</v>
      </c>
      <c r="B53" s="391" t="s">
        <v>532</v>
      </c>
      <c r="C53" s="266" t="s">
        <v>533</v>
      </c>
      <c r="D53" s="754" t="s">
        <v>11</v>
      </c>
      <c r="E53" s="375">
        <v>15</v>
      </c>
      <c r="F53" s="391">
        <v>1201</v>
      </c>
      <c r="G53" s="391">
        <v>0</v>
      </c>
      <c r="H53" s="391">
        <v>0</v>
      </c>
      <c r="I53" s="391">
        <v>0</v>
      </c>
      <c r="J53" s="391">
        <v>0</v>
      </c>
      <c r="K53" s="391">
        <v>0</v>
      </c>
      <c r="L53" s="391">
        <v>135</v>
      </c>
      <c r="M53" s="391">
        <v>0</v>
      </c>
      <c r="N53" s="391">
        <v>0</v>
      </c>
      <c r="O53" s="391">
        <f>F53+G53+H53+J53-K53-M53+L53-N53</f>
        <v>1336</v>
      </c>
      <c r="P53" s="768"/>
      <c r="Q53" s="85"/>
      <c r="R53" s="85"/>
      <c r="S53" s="85"/>
    </row>
    <row r="54" spans="1:19" s="41" customFormat="1" ht="30" customHeight="1">
      <c r="A54" s="766">
        <v>143</v>
      </c>
      <c r="B54" s="391" t="s">
        <v>535</v>
      </c>
      <c r="C54" s="266" t="s">
        <v>534</v>
      </c>
      <c r="D54" s="754" t="s">
        <v>11</v>
      </c>
      <c r="E54" s="375">
        <v>15</v>
      </c>
      <c r="F54" s="391">
        <v>874</v>
      </c>
      <c r="G54" s="391">
        <v>0</v>
      </c>
      <c r="H54" s="391">
        <v>0</v>
      </c>
      <c r="I54" s="391">
        <v>0</v>
      </c>
      <c r="J54" s="391">
        <v>0</v>
      </c>
      <c r="K54" s="391">
        <v>0</v>
      </c>
      <c r="L54" s="391">
        <v>156</v>
      </c>
      <c r="M54" s="391">
        <v>200</v>
      </c>
      <c r="N54" s="391">
        <v>0</v>
      </c>
      <c r="O54" s="391">
        <f>F54+G54+H54+J54-K54-M54+L54-N54</f>
        <v>830</v>
      </c>
      <c r="P54" s="767"/>
      <c r="Q54" s="85"/>
      <c r="R54" s="85"/>
      <c r="S54" s="85"/>
    </row>
    <row r="55" spans="1:19" s="41" customFormat="1" ht="30" customHeight="1">
      <c r="A55" s="766">
        <v>144</v>
      </c>
      <c r="B55" s="391" t="s">
        <v>959</v>
      </c>
      <c r="C55" s="133" t="s">
        <v>960</v>
      </c>
      <c r="D55" s="455" t="s">
        <v>10</v>
      </c>
      <c r="E55" s="375">
        <v>15</v>
      </c>
      <c r="F55" s="391">
        <v>308</v>
      </c>
      <c r="G55" s="391">
        <v>0</v>
      </c>
      <c r="H55" s="391">
        <v>0</v>
      </c>
      <c r="I55" s="391">
        <v>0</v>
      </c>
      <c r="J55" s="391">
        <v>0</v>
      </c>
      <c r="K55" s="391">
        <v>0</v>
      </c>
      <c r="L55" s="391">
        <v>192</v>
      </c>
      <c r="M55" s="391">
        <v>0</v>
      </c>
      <c r="N55" s="391">
        <v>0</v>
      </c>
      <c r="O55" s="391">
        <f>F55+G55+H55+J55-K55-M55+L55-N55</f>
        <v>500</v>
      </c>
      <c r="P55" s="767"/>
      <c r="Q55" s="85"/>
      <c r="R55" s="85"/>
      <c r="S55" s="85"/>
    </row>
    <row r="56" spans="1:19" s="41" customFormat="1" ht="30" customHeight="1">
      <c r="A56" s="766">
        <v>272</v>
      </c>
      <c r="B56" s="391" t="s">
        <v>957</v>
      </c>
      <c r="C56" s="133" t="s">
        <v>958</v>
      </c>
      <c r="D56" s="455" t="s">
        <v>289</v>
      </c>
      <c r="E56" s="375">
        <v>15</v>
      </c>
      <c r="F56" s="391">
        <v>2396</v>
      </c>
      <c r="G56" s="391">
        <v>0</v>
      </c>
      <c r="H56" s="391">
        <v>0</v>
      </c>
      <c r="I56" s="391">
        <v>0</v>
      </c>
      <c r="J56" s="391">
        <v>0</v>
      </c>
      <c r="K56" s="391">
        <v>0</v>
      </c>
      <c r="L56" s="391">
        <v>4</v>
      </c>
      <c r="M56" s="391">
        <v>0</v>
      </c>
      <c r="N56" s="391">
        <v>0</v>
      </c>
      <c r="O56" s="391">
        <f>F56+G56+H56+J56-K56-M56+L56-N56</f>
        <v>2400</v>
      </c>
      <c r="P56" s="767"/>
      <c r="Q56" s="85"/>
      <c r="R56" s="85"/>
      <c r="S56" s="85"/>
    </row>
    <row r="57" spans="1:19" s="41" customFormat="1" ht="28.5" customHeight="1" hidden="1">
      <c r="A57" s="809"/>
      <c r="B57" s="810"/>
      <c r="C57" s="772"/>
      <c r="D57" s="811"/>
      <c r="E57" s="812"/>
      <c r="F57" s="810">
        <f aca="true" t="shared" si="7" ref="F57:O57">SUM(F52:F56)</f>
        <v>5785</v>
      </c>
      <c r="G57" s="810">
        <f t="shared" si="7"/>
        <v>0</v>
      </c>
      <c r="H57" s="810">
        <f t="shared" si="7"/>
        <v>0</v>
      </c>
      <c r="I57" s="810">
        <f t="shared" si="7"/>
        <v>0</v>
      </c>
      <c r="J57" s="810">
        <f t="shared" si="7"/>
        <v>0</v>
      </c>
      <c r="K57" s="810">
        <f t="shared" si="7"/>
        <v>0</v>
      </c>
      <c r="L57" s="810">
        <f t="shared" si="7"/>
        <v>634</v>
      </c>
      <c r="M57" s="810">
        <f t="shared" si="7"/>
        <v>200</v>
      </c>
      <c r="N57" s="810">
        <f t="shared" si="7"/>
        <v>0</v>
      </c>
      <c r="O57" s="810">
        <f t="shared" si="7"/>
        <v>6219</v>
      </c>
      <c r="P57" s="813"/>
      <c r="Q57" s="85"/>
      <c r="R57" s="85"/>
      <c r="S57" s="85"/>
    </row>
    <row r="58" spans="1:16" ht="15" customHeight="1">
      <c r="A58" s="663" t="s">
        <v>72</v>
      </c>
      <c r="B58" s="752"/>
      <c r="C58" s="664"/>
      <c r="D58" s="664"/>
      <c r="E58" s="665"/>
      <c r="F58" s="602">
        <f aca="true" t="shared" si="8" ref="F58:O58">F42+F57</f>
        <v>6093</v>
      </c>
      <c r="G58" s="602">
        <f t="shared" si="8"/>
        <v>0</v>
      </c>
      <c r="H58" s="602">
        <f t="shared" si="8"/>
        <v>0</v>
      </c>
      <c r="I58" s="602">
        <f t="shared" si="8"/>
        <v>0</v>
      </c>
      <c r="J58" s="602">
        <f t="shared" si="8"/>
        <v>0</v>
      </c>
      <c r="K58" s="602">
        <f t="shared" si="8"/>
        <v>0</v>
      </c>
      <c r="L58" s="602">
        <f t="shared" si="8"/>
        <v>826</v>
      </c>
      <c r="M58" s="602">
        <f t="shared" si="8"/>
        <v>200</v>
      </c>
      <c r="N58" s="602">
        <f t="shared" si="8"/>
        <v>0</v>
      </c>
      <c r="O58" s="602">
        <f t="shared" si="8"/>
        <v>6719</v>
      </c>
      <c r="P58" s="666"/>
    </row>
    <row r="59" spans="1:16" ht="16.5" customHeight="1">
      <c r="A59" s="183" t="s">
        <v>4</v>
      </c>
      <c r="B59" s="225"/>
      <c r="C59" s="137"/>
      <c r="D59" s="137"/>
      <c r="E59" s="361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139"/>
    </row>
    <row r="60" spans="1:16" ht="30" customHeight="1">
      <c r="A60" s="970">
        <v>63</v>
      </c>
      <c r="B60" s="686" t="s">
        <v>1354</v>
      </c>
      <c r="C60" s="443" t="s">
        <v>1355</v>
      </c>
      <c r="D60" s="726" t="s">
        <v>10</v>
      </c>
      <c r="E60" s="401">
        <v>15</v>
      </c>
      <c r="F60" s="788">
        <v>842</v>
      </c>
      <c r="G60" s="788">
        <v>0</v>
      </c>
      <c r="H60" s="788">
        <v>0</v>
      </c>
      <c r="I60" s="788">
        <v>0</v>
      </c>
      <c r="J60" s="788">
        <v>0</v>
      </c>
      <c r="K60" s="788">
        <v>0</v>
      </c>
      <c r="L60" s="788">
        <v>158</v>
      </c>
      <c r="M60" s="788">
        <v>500</v>
      </c>
      <c r="N60" s="788">
        <v>0</v>
      </c>
      <c r="O60" s="391">
        <f aca="true" t="shared" si="9" ref="O60:O65">F60+G60+H60+J60-K60-M60+L60-N60</f>
        <v>500</v>
      </c>
      <c r="P60" s="145"/>
    </row>
    <row r="61" spans="1:16" ht="30" customHeight="1">
      <c r="A61" s="970">
        <v>114</v>
      </c>
      <c r="B61" s="686" t="s">
        <v>55</v>
      </c>
      <c r="C61" s="443" t="s">
        <v>482</v>
      </c>
      <c r="D61" s="726" t="s">
        <v>73</v>
      </c>
      <c r="E61" s="401">
        <v>15</v>
      </c>
      <c r="F61" s="788">
        <v>2184</v>
      </c>
      <c r="G61" s="788">
        <v>0</v>
      </c>
      <c r="H61" s="788">
        <v>0</v>
      </c>
      <c r="I61" s="788">
        <v>0</v>
      </c>
      <c r="J61" s="788">
        <v>0</v>
      </c>
      <c r="K61" s="788">
        <v>0</v>
      </c>
      <c r="L61" s="788">
        <v>55</v>
      </c>
      <c r="M61" s="788">
        <v>0</v>
      </c>
      <c r="N61" s="788">
        <v>0</v>
      </c>
      <c r="O61" s="391">
        <f t="shared" si="9"/>
        <v>2239</v>
      </c>
      <c r="P61" s="145"/>
    </row>
    <row r="62" spans="1:16" ht="30" customHeight="1">
      <c r="A62" s="970">
        <v>271</v>
      </c>
      <c r="B62" s="686" t="s">
        <v>963</v>
      </c>
      <c r="C62" s="443" t="s">
        <v>863</v>
      </c>
      <c r="D62" s="726" t="s">
        <v>11</v>
      </c>
      <c r="E62" s="401">
        <v>15</v>
      </c>
      <c r="F62" s="788">
        <v>842</v>
      </c>
      <c r="G62" s="788">
        <v>0</v>
      </c>
      <c r="H62" s="788">
        <v>0</v>
      </c>
      <c r="I62" s="788">
        <v>0</v>
      </c>
      <c r="J62" s="788">
        <v>0</v>
      </c>
      <c r="K62" s="788">
        <v>0</v>
      </c>
      <c r="L62" s="788">
        <v>158</v>
      </c>
      <c r="M62" s="788">
        <v>0</v>
      </c>
      <c r="N62" s="788">
        <v>0</v>
      </c>
      <c r="O62" s="391">
        <f t="shared" si="9"/>
        <v>1000</v>
      </c>
      <c r="P62" s="145"/>
    </row>
    <row r="63" spans="1:16" ht="30" customHeight="1">
      <c r="A63" s="971">
        <v>278</v>
      </c>
      <c r="B63" s="391" t="s">
        <v>882</v>
      </c>
      <c r="C63" s="502" t="s">
        <v>955</v>
      </c>
      <c r="D63" s="792" t="s">
        <v>2</v>
      </c>
      <c r="E63" s="504">
        <v>15</v>
      </c>
      <c r="F63" s="565">
        <v>1549</v>
      </c>
      <c r="G63" s="565">
        <v>0</v>
      </c>
      <c r="H63" s="565">
        <v>0</v>
      </c>
      <c r="I63" s="565">
        <v>0</v>
      </c>
      <c r="J63" s="565">
        <v>0</v>
      </c>
      <c r="K63" s="565">
        <v>0</v>
      </c>
      <c r="L63" s="565">
        <v>112</v>
      </c>
      <c r="M63" s="565">
        <v>0</v>
      </c>
      <c r="N63" s="565">
        <v>0</v>
      </c>
      <c r="O63" s="391">
        <f t="shared" si="9"/>
        <v>1661</v>
      </c>
      <c r="P63" s="135"/>
    </row>
    <row r="64" spans="1:16" ht="30" customHeight="1">
      <c r="A64" s="972">
        <v>313</v>
      </c>
      <c r="B64" s="697" t="s">
        <v>1155</v>
      </c>
      <c r="C64" s="860" t="s">
        <v>1156</v>
      </c>
      <c r="D64" s="861" t="s">
        <v>127</v>
      </c>
      <c r="E64" s="862">
        <v>15</v>
      </c>
      <c r="F64" s="863">
        <v>1923</v>
      </c>
      <c r="G64" s="863">
        <v>0</v>
      </c>
      <c r="H64" s="863">
        <v>0</v>
      </c>
      <c r="I64" s="863">
        <v>0</v>
      </c>
      <c r="J64" s="863">
        <v>0</v>
      </c>
      <c r="K64" s="863">
        <v>0</v>
      </c>
      <c r="L64" s="863">
        <v>77</v>
      </c>
      <c r="M64" s="863">
        <v>0</v>
      </c>
      <c r="N64" s="863">
        <v>0</v>
      </c>
      <c r="O64" s="391">
        <f t="shared" si="9"/>
        <v>2000</v>
      </c>
      <c r="P64" s="398"/>
    </row>
    <row r="65" spans="1:16" ht="30" customHeight="1">
      <c r="A65" s="972">
        <v>319</v>
      </c>
      <c r="B65" s="697" t="s">
        <v>1165</v>
      </c>
      <c r="C65" s="860" t="s">
        <v>1166</v>
      </c>
      <c r="D65" s="861" t="s">
        <v>637</v>
      </c>
      <c r="E65" s="862">
        <v>15</v>
      </c>
      <c r="F65" s="863">
        <v>2509</v>
      </c>
      <c r="G65" s="863">
        <v>0</v>
      </c>
      <c r="H65" s="863"/>
      <c r="I65" s="863">
        <v>0</v>
      </c>
      <c r="J65" s="863">
        <v>0</v>
      </c>
      <c r="K65" s="863">
        <v>9</v>
      </c>
      <c r="L65" s="863">
        <v>0</v>
      </c>
      <c r="M65" s="863">
        <v>0</v>
      </c>
      <c r="N65" s="863">
        <v>0</v>
      </c>
      <c r="O65" s="391">
        <f t="shared" si="9"/>
        <v>2500</v>
      </c>
      <c r="P65" s="398"/>
    </row>
    <row r="66" spans="1:16" ht="15" customHeight="1">
      <c r="A66" s="733" t="s">
        <v>72</v>
      </c>
      <c r="B66" s="789"/>
      <c r="C66" s="728"/>
      <c r="D66" s="729"/>
      <c r="E66" s="730"/>
      <c r="F66" s="790">
        <f>SUM(F60:F65)</f>
        <v>9849</v>
      </c>
      <c r="G66" s="790">
        <f aca="true" t="shared" si="10" ref="G66:O66">SUM(G60:G65)</f>
        <v>0</v>
      </c>
      <c r="H66" s="790">
        <f t="shared" si="10"/>
        <v>0</v>
      </c>
      <c r="I66" s="790">
        <f t="shared" si="10"/>
        <v>0</v>
      </c>
      <c r="J66" s="790">
        <f t="shared" si="10"/>
        <v>0</v>
      </c>
      <c r="K66" s="790">
        <f t="shared" si="10"/>
        <v>9</v>
      </c>
      <c r="L66" s="790">
        <f t="shared" si="10"/>
        <v>560</v>
      </c>
      <c r="M66" s="790">
        <f t="shared" si="10"/>
        <v>500</v>
      </c>
      <c r="N66" s="790">
        <f t="shared" si="10"/>
        <v>0</v>
      </c>
      <c r="O66" s="790">
        <f t="shared" si="10"/>
        <v>9900</v>
      </c>
      <c r="P66" s="791"/>
    </row>
    <row r="67" spans="1:16" ht="16.5" customHeight="1">
      <c r="A67" s="183" t="s">
        <v>519</v>
      </c>
      <c r="B67" s="225"/>
      <c r="C67" s="137"/>
      <c r="D67" s="456"/>
      <c r="E67" s="361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139"/>
    </row>
    <row r="68" spans="1:16" ht="30" customHeight="1">
      <c r="A68" s="766">
        <v>118</v>
      </c>
      <c r="B68" s="391" t="s">
        <v>1449</v>
      </c>
      <c r="C68" s="404" t="s">
        <v>1450</v>
      </c>
      <c r="D68" s="455" t="s">
        <v>56</v>
      </c>
      <c r="E68" s="360">
        <v>15</v>
      </c>
      <c r="F68" s="134">
        <v>1923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77</v>
      </c>
      <c r="M68" s="134">
        <v>0</v>
      </c>
      <c r="N68" s="134">
        <v>0</v>
      </c>
      <c r="O68" s="391">
        <f>F68+G68+H68+J68-K68-M68+L68-N68</f>
        <v>2000</v>
      </c>
      <c r="P68" s="135"/>
    </row>
    <row r="69" spans="1:16" ht="30" customHeight="1">
      <c r="A69" s="766">
        <v>119</v>
      </c>
      <c r="B69" s="391" t="s">
        <v>521</v>
      </c>
      <c r="C69" s="404" t="s">
        <v>520</v>
      </c>
      <c r="D69" s="455" t="s">
        <v>10</v>
      </c>
      <c r="E69" s="360">
        <v>15</v>
      </c>
      <c r="F69" s="134">
        <v>1310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128</v>
      </c>
      <c r="M69" s="134">
        <v>0</v>
      </c>
      <c r="N69" s="134">
        <v>0</v>
      </c>
      <c r="O69" s="391">
        <f>F69+G69+H69+J69-K69-M69+L69-N69</f>
        <v>1438</v>
      </c>
      <c r="P69" s="135"/>
    </row>
    <row r="70" spans="1:16" ht="30" customHeight="1">
      <c r="A70" s="787">
        <v>320</v>
      </c>
      <c r="B70" s="686" t="s">
        <v>1167</v>
      </c>
      <c r="C70" s="443" t="s">
        <v>1204</v>
      </c>
      <c r="D70" s="726" t="s">
        <v>637</v>
      </c>
      <c r="E70" s="401">
        <v>15</v>
      </c>
      <c r="F70" s="788">
        <v>2396</v>
      </c>
      <c r="G70" s="788">
        <v>0</v>
      </c>
      <c r="H70" s="788"/>
      <c r="I70" s="788">
        <v>0</v>
      </c>
      <c r="J70" s="788">
        <v>0</v>
      </c>
      <c r="K70" s="788">
        <v>0</v>
      </c>
      <c r="L70" s="788">
        <v>4</v>
      </c>
      <c r="M70" s="788">
        <v>0</v>
      </c>
      <c r="N70" s="788">
        <v>0</v>
      </c>
      <c r="O70" s="391">
        <f>F70+G70+H70+J70-K70-M70+L70-N70</f>
        <v>2400</v>
      </c>
      <c r="P70" s="145"/>
    </row>
    <row r="71" spans="1:16" ht="15" customHeight="1">
      <c r="A71" s="675" t="s">
        <v>72</v>
      </c>
      <c r="B71" s="793"/>
      <c r="C71" s="677"/>
      <c r="D71" s="794"/>
      <c r="E71" s="678"/>
      <c r="F71" s="795">
        <f>SUM(F68:F70)</f>
        <v>5629</v>
      </c>
      <c r="G71" s="795">
        <f aca="true" t="shared" si="11" ref="G71:O71">SUM(G68:G70)</f>
        <v>0</v>
      </c>
      <c r="H71" s="795">
        <f t="shared" si="11"/>
        <v>0</v>
      </c>
      <c r="I71" s="795">
        <f t="shared" si="11"/>
        <v>0</v>
      </c>
      <c r="J71" s="795">
        <f t="shared" si="11"/>
        <v>0</v>
      </c>
      <c r="K71" s="795">
        <f t="shared" si="11"/>
        <v>0</v>
      </c>
      <c r="L71" s="795">
        <f t="shared" si="11"/>
        <v>209</v>
      </c>
      <c r="M71" s="795">
        <f t="shared" si="11"/>
        <v>0</v>
      </c>
      <c r="N71" s="795">
        <f t="shared" si="11"/>
        <v>0</v>
      </c>
      <c r="O71" s="795">
        <f t="shared" si="11"/>
        <v>5838</v>
      </c>
      <c r="P71" s="680"/>
    </row>
    <row r="72" spans="1:19" s="104" customFormat="1" ht="22.5" customHeight="1">
      <c r="A72" s="231"/>
      <c r="B72" s="769" t="s">
        <v>32</v>
      </c>
      <c r="C72" s="234"/>
      <c r="D72" s="234"/>
      <c r="E72" s="363"/>
      <c r="F72" s="255">
        <f>F57+F66+F71</f>
        <v>21263</v>
      </c>
      <c r="G72" s="255">
        <f aca="true" t="shared" si="12" ref="G72:O72">G57+G66+G71</f>
        <v>0</v>
      </c>
      <c r="H72" s="255">
        <f t="shared" si="12"/>
        <v>0</v>
      </c>
      <c r="I72" s="255">
        <f t="shared" si="12"/>
        <v>0</v>
      </c>
      <c r="J72" s="255">
        <f t="shared" si="12"/>
        <v>0</v>
      </c>
      <c r="K72" s="255">
        <f t="shared" si="12"/>
        <v>9</v>
      </c>
      <c r="L72" s="255">
        <f t="shared" si="12"/>
        <v>1403</v>
      </c>
      <c r="M72" s="255">
        <f t="shared" si="12"/>
        <v>700</v>
      </c>
      <c r="N72" s="255">
        <f t="shared" si="12"/>
        <v>0</v>
      </c>
      <c r="O72" s="255">
        <f t="shared" si="12"/>
        <v>21957</v>
      </c>
      <c r="P72" s="256"/>
      <c r="Q72" s="107"/>
      <c r="R72" s="107"/>
      <c r="S72" s="107"/>
    </row>
    <row r="73" spans="1:19" s="104" customFormat="1" ht="36.75" customHeight="1">
      <c r="A73" s="459"/>
      <c r="B73" s="460"/>
      <c r="C73" s="460"/>
      <c r="D73" s="460" t="s">
        <v>551</v>
      </c>
      <c r="F73" s="461"/>
      <c r="G73" s="460"/>
      <c r="H73" s="460"/>
      <c r="I73" s="460"/>
      <c r="K73" s="474" t="s">
        <v>552</v>
      </c>
      <c r="L73" s="460"/>
      <c r="M73" s="460"/>
      <c r="O73" s="460" t="s">
        <v>552</v>
      </c>
      <c r="P73" s="462"/>
      <c r="Q73" s="107"/>
      <c r="R73" s="107"/>
      <c r="S73" s="107"/>
    </row>
    <row r="74" spans="1:19" s="104" customFormat="1" ht="14.25" customHeight="1">
      <c r="A74" s="459" t="s">
        <v>560</v>
      </c>
      <c r="B74" s="460"/>
      <c r="C74" s="460"/>
      <c r="D74" s="465" t="s">
        <v>848</v>
      </c>
      <c r="E74" s="460"/>
      <c r="F74" s="461"/>
      <c r="G74" s="460"/>
      <c r="H74" s="460"/>
      <c r="I74" s="460"/>
      <c r="K74" s="465" t="s">
        <v>645</v>
      </c>
      <c r="L74" s="460"/>
      <c r="M74" s="459"/>
      <c r="N74" s="460" t="s">
        <v>646</v>
      </c>
      <c r="O74" s="460"/>
      <c r="P74" s="463"/>
      <c r="Q74" s="107"/>
      <c r="R74" s="107"/>
      <c r="S74" s="107"/>
    </row>
    <row r="75" spans="1:19" s="104" customFormat="1" ht="12.75" customHeight="1">
      <c r="A75" s="459"/>
      <c r="B75" s="460"/>
      <c r="C75" s="460"/>
      <c r="D75" s="465" t="s">
        <v>849</v>
      </c>
      <c r="E75" s="460"/>
      <c r="F75" s="461"/>
      <c r="G75" s="460"/>
      <c r="H75" s="460"/>
      <c r="I75" s="460"/>
      <c r="K75" s="464" t="s">
        <v>549</v>
      </c>
      <c r="L75" s="460"/>
      <c r="M75" s="460"/>
      <c r="N75" s="460" t="s">
        <v>550</v>
      </c>
      <c r="O75" s="460"/>
      <c r="P75" s="462"/>
      <c r="Q75" s="107"/>
      <c r="R75" s="107"/>
      <c r="S75" s="107"/>
    </row>
    <row r="76" spans="1:16" ht="21.75" customHeight="1">
      <c r="A76" s="3" t="s">
        <v>0</v>
      </c>
      <c r="B76" s="33"/>
      <c r="C76" s="4"/>
      <c r="D76" s="94" t="s">
        <v>71</v>
      </c>
      <c r="E76" s="334"/>
      <c r="F76" s="4"/>
      <c r="G76" s="4"/>
      <c r="H76" s="4"/>
      <c r="I76" s="4"/>
      <c r="J76" s="4"/>
      <c r="K76" s="4"/>
      <c r="L76" s="4"/>
      <c r="M76" s="5"/>
      <c r="N76" s="4"/>
      <c r="O76" s="4"/>
      <c r="P76" s="27"/>
    </row>
    <row r="77" spans="1:16" ht="15" customHeight="1">
      <c r="A77" s="6"/>
      <c r="B77" s="97" t="s">
        <v>21</v>
      </c>
      <c r="C77" s="7"/>
      <c r="D77" s="7"/>
      <c r="E77" s="324"/>
      <c r="F77" s="7"/>
      <c r="G77" s="7"/>
      <c r="H77" s="7"/>
      <c r="I77" s="7"/>
      <c r="J77" s="8"/>
      <c r="K77" s="7"/>
      <c r="L77" s="7"/>
      <c r="M77" s="9"/>
      <c r="N77" s="7"/>
      <c r="O77" s="7"/>
      <c r="P77" s="410" t="s">
        <v>1286</v>
      </c>
    </row>
    <row r="78" spans="1:16" ht="15.75" customHeight="1">
      <c r="A78" s="780"/>
      <c r="B78" s="781"/>
      <c r="C78" s="781"/>
      <c r="D78" s="782" t="s">
        <v>1472</v>
      </c>
      <c r="E78" s="783"/>
      <c r="F78" s="784"/>
      <c r="G78" s="784"/>
      <c r="H78" s="784"/>
      <c r="I78" s="784"/>
      <c r="J78" s="784"/>
      <c r="K78" s="784"/>
      <c r="L78" s="784"/>
      <c r="M78" s="785"/>
      <c r="N78" s="784"/>
      <c r="O78" s="784"/>
      <c r="P78" s="786"/>
    </row>
    <row r="79" spans="1:19" s="64" customFormat="1" ht="21" customHeight="1" thickBot="1">
      <c r="A79" s="269" t="s">
        <v>512</v>
      </c>
      <c r="B79" s="265" t="s">
        <v>513</v>
      </c>
      <c r="C79" s="265" t="s">
        <v>1</v>
      </c>
      <c r="D79" s="265" t="s">
        <v>511</v>
      </c>
      <c r="E79" s="373" t="s">
        <v>522</v>
      </c>
      <c r="F79" s="247" t="s">
        <v>507</v>
      </c>
      <c r="G79" s="247" t="s">
        <v>508</v>
      </c>
      <c r="H79" s="247" t="s">
        <v>16</v>
      </c>
      <c r="I79" s="247" t="s">
        <v>35</v>
      </c>
      <c r="J79" s="247" t="s">
        <v>409</v>
      </c>
      <c r="K79" s="247" t="s">
        <v>18</v>
      </c>
      <c r="L79" s="247" t="s">
        <v>19</v>
      </c>
      <c r="M79" s="26" t="s">
        <v>518</v>
      </c>
      <c r="N79" s="247" t="s">
        <v>31</v>
      </c>
      <c r="O79" s="247" t="s">
        <v>30</v>
      </c>
      <c r="P79" s="270" t="s">
        <v>20</v>
      </c>
      <c r="Q79" s="960"/>
      <c r="R79" s="960"/>
      <c r="S79" s="960"/>
    </row>
    <row r="80" spans="1:16" ht="14.25" customHeight="1" thickTop="1">
      <c r="A80" s="183" t="s">
        <v>92</v>
      </c>
      <c r="B80" s="225"/>
      <c r="C80" s="407"/>
      <c r="D80" s="137"/>
      <c r="E80" s="361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139"/>
    </row>
    <row r="81" spans="1:16" ht="29.25" customHeight="1">
      <c r="A81" s="766">
        <v>279</v>
      </c>
      <c r="B81" s="391" t="s">
        <v>93</v>
      </c>
      <c r="C81" s="502" t="s">
        <v>956</v>
      </c>
      <c r="D81" s="792" t="s">
        <v>2</v>
      </c>
      <c r="E81" s="504">
        <v>15</v>
      </c>
      <c r="F81" s="565">
        <v>1924</v>
      </c>
      <c r="G81" s="565">
        <v>0</v>
      </c>
      <c r="H81" s="565">
        <v>0</v>
      </c>
      <c r="I81" s="565">
        <v>0</v>
      </c>
      <c r="J81" s="565">
        <v>0</v>
      </c>
      <c r="K81" s="565">
        <v>0</v>
      </c>
      <c r="L81" s="565">
        <v>77</v>
      </c>
      <c r="M81" s="565">
        <v>0</v>
      </c>
      <c r="N81" s="565">
        <v>0</v>
      </c>
      <c r="O81" s="391">
        <f>F81+G81+H81+J81-K81-M81+L81-N81</f>
        <v>2001</v>
      </c>
      <c r="P81" s="135"/>
    </row>
    <row r="82" spans="1:16" ht="12" customHeight="1">
      <c r="A82" s="598" t="s">
        <v>72</v>
      </c>
      <c r="B82" s="797"/>
      <c r="C82" s="798"/>
      <c r="D82" s="799"/>
      <c r="E82" s="800"/>
      <c r="F82" s="801">
        <f aca="true" t="shared" si="13" ref="F82:O82">SUM(F81:F81)</f>
        <v>1924</v>
      </c>
      <c r="G82" s="801">
        <f t="shared" si="13"/>
        <v>0</v>
      </c>
      <c r="H82" s="801">
        <f t="shared" si="13"/>
        <v>0</v>
      </c>
      <c r="I82" s="801">
        <f t="shared" si="13"/>
        <v>0</v>
      </c>
      <c r="J82" s="801">
        <f t="shared" si="13"/>
        <v>0</v>
      </c>
      <c r="K82" s="801">
        <f t="shared" si="13"/>
        <v>0</v>
      </c>
      <c r="L82" s="801">
        <f t="shared" si="13"/>
        <v>77</v>
      </c>
      <c r="M82" s="801">
        <f t="shared" si="13"/>
        <v>0</v>
      </c>
      <c r="N82" s="801">
        <f t="shared" si="13"/>
        <v>0</v>
      </c>
      <c r="O82" s="801">
        <f t="shared" si="13"/>
        <v>2001</v>
      </c>
      <c r="P82" s="666"/>
    </row>
    <row r="83" spans="1:16" ht="14.25" customHeight="1">
      <c r="A83" s="182" t="s">
        <v>536</v>
      </c>
      <c r="B83" s="128"/>
      <c r="C83" s="261"/>
      <c r="D83" s="796"/>
      <c r="E83" s="36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30"/>
    </row>
    <row r="84" spans="1:16" ht="29.25" customHeight="1">
      <c r="A84" s="766">
        <v>115</v>
      </c>
      <c r="B84" s="391" t="s">
        <v>1438</v>
      </c>
      <c r="C84" s="404" t="s">
        <v>1439</v>
      </c>
      <c r="D84" s="455" t="s">
        <v>502</v>
      </c>
      <c r="E84" s="360">
        <v>15</v>
      </c>
      <c r="F84" s="391">
        <v>1537</v>
      </c>
      <c r="G84" s="391">
        <v>0</v>
      </c>
      <c r="H84" s="391">
        <v>0</v>
      </c>
      <c r="I84" s="391">
        <v>0</v>
      </c>
      <c r="J84" s="391">
        <v>0</v>
      </c>
      <c r="K84" s="391">
        <v>0</v>
      </c>
      <c r="L84" s="391">
        <v>113</v>
      </c>
      <c r="M84" s="391">
        <v>0</v>
      </c>
      <c r="N84" s="391">
        <v>0</v>
      </c>
      <c r="O84" s="391">
        <f>F84+G84+H84+J84-K84-M84+L84-N84</f>
        <v>1650</v>
      </c>
      <c r="P84" s="135"/>
    </row>
    <row r="85" spans="1:16" ht="29.25" customHeight="1">
      <c r="A85" s="766">
        <v>123</v>
      </c>
      <c r="B85" s="391" t="s">
        <v>1464</v>
      </c>
      <c r="C85" s="404" t="s">
        <v>1465</v>
      </c>
      <c r="D85" s="455" t="s">
        <v>346</v>
      </c>
      <c r="E85" s="360">
        <v>15</v>
      </c>
      <c r="F85" s="391">
        <v>2184</v>
      </c>
      <c r="G85" s="391">
        <v>0</v>
      </c>
      <c r="H85" s="391"/>
      <c r="I85" s="391">
        <v>0</v>
      </c>
      <c r="J85" s="391">
        <v>0</v>
      </c>
      <c r="K85" s="391">
        <v>0</v>
      </c>
      <c r="L85" s="391">
        <v>55</v>
      </c>
      <c r="M85" s="391">
        <v>0</v>
      </c>
      <c r="N85" s="391">
        <v>0</v>
      </c>
      <c r="O85" s="391">
        <f>F85+G85+H85+J85-K85-M85+L85-N85</f>
        <v>2239</v>
      </c>
      <c r="P85" s="135"/>
    </row>
    <row r="86" spans="1:16" ht="29.25" customHeight="1">
      <c r="A86" s="766">
        <v>146</v>
      </c>
      <c r="B86" s="391" t="s">
        <v>831</v>
      </c>
      <c r="C86" s="404" t="s">
        <v>832</v>
      </c>
      <c r="D86" s="455" t="s">
        <v>537</v>
      </c>
      <c r="E86" s="360">
        <v>15</v>
      </c>
      <c r="F86" s="391">
        <v>2396</v>
      </c>
      <c r="G86" s="391">
        <v>0</v>
      </c>
      <c r="H86" s="391">
        <v>0</v>
      </c>
      <c r="I86" s="391">
        <v>0</v>
      </c>
      <c r="J86" s="391">
        <v>0</v>
      </c>
      <c r="K86" s="391">
        <v>0</v>
      </c>
      <c r="L86" s="391">
        <v>4</v>
      </c>
      <c r="M86" s="391">
        <v>0</v>
      </c>
      <c r="N86" s="391">
        <v>0</v>
      </c>
      <c r="O86" s="391">
        <f>F86+G86+H86+J86-K86-M86+L86-N86</f>
        <v>2400</v>
      </c>
      <c r="P86" s="135"/>
    </row>
    <row r="87" spans="1:16" ht="12" customHeight="1">
      <c r="A87" s="663" t="s">
        <v>72</v>
      </c>
      <c r="B87" s="752"/>
      <c r="C87" s="664"/>
      <c r="D87" s="753"/>
      <c r="E87" s="665"/>
      <c r="F87" s="602">
        <f>SUM(F84:F86)</f>
        <v>6117</v>
      </c>
      <c r="G87" s="602">
        <f aca="true" t="shared" si="14" ref="G87:O87">SUM(G84:G86)</f>
        <v>0</v>
      </c>
      <c r="H87" s="602">
        <f t="shared" si="14"/>
        <v>0</v>
      </c>
      <c r="I87" s="602">
        <f t="shared" si="14"/>
        <v>0</v>
      </c>
      <c r="J87" s="602">
        <f t="shared" si="14"/>
        <v>0</v>
      </c>
      <c r="K87" s="602">
        <f t="shared" si="14"/>
        <v>0</v>
      </c>
      <c r="L87" s="602">
        <f t="shared" si="14"/>
        <v>172</v>
      </c>
      <c r="M87" s="602">
        <f t="shared" si="14"/>
        <v>0</v>
      </c>
      <c r="N87" s="602">
        <f t="shared" si="14"/>
        <v>0</v>
      </c>
      <c r="O87" s="602">
        <f t="shared" si="14"/>
        <v>6289</v>
      </c>
      <c r="P87" s="666"/>
    </row>
    <row r="88" spans="1:16" ht="13.5" customHeight="1">
      <c r="A88" s="183" t="s">
        <v>858</v>
      </c>
      <c r="B88" s="225"/>
      <c r="C88" s="137"/>
      <c r="D88" s="456"/>
      <c r="E88" s="361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139"/>
    </row>
    <row r="89" spans="1:16" ht="29.25" customHeight="1">
      <c r="A89" s="766">
        <v>147</v>
      </c>
      <c r="B89" s="391" t="s">
        <v>964</v>
      </c>
      <c r="C89" s="404" t="s">
        <v>965</v>
      </c>
      <c r="D89" s="455" t="s">
        <v>966</v>
      </c>
      <c r="E89" s="360">
        <v>15</v>
      </c>
      <c r="F89" s="391">
        <v>2452</v>
      </c>
      <c r="G89" s="391">
        <v>0</v>
      </c>
      <c r="H89" s="391">
        <v>0</v>
      </c>
      <c r="I89" s="391">
        <v>0</v>
      </c>
      <c r="J89" s="391">
        <v>0</v>
      </c>
      <c r="K89" s="391">
        <v>2</v>
      </c>
      <c r="L89" s="391">
        <v>0</v>
      </c>
      <c r="M89" s="391">
        <v>0</v>
      </c>
      <c r="N89" s="391">
        <v>0</v>
      </c>
      <c r="O89" s="391">
        <f>F89+G89+H89+J89-K89-M89+L89-N89</f>
        <v>2450</v>
      </c>
      <c r="P89" s="135"/>
    </row>
    <row r="90" spans="1:16" ht="29.25" customHeight="1">
      <c r="A90" s="766">
        <v>148</v>
      </c>
      <c r="B90" s="391" t="s">
        <v>967</v>
      </c>
      <c r="C90" s="404" t="s">
        <v>968</v>
      </c>
      <c r="D90" s="455" t="s">
        <v>969</v>
      </c>
      <c r="E90" s="360">
        <v>15</v>
      </c>
      <c r="F90" s="391">
        <v>842</v>
      </c>
      <c r="G90" s="391">
        <v>0</v>
      </c>
      <c r="H90" s="391">
        <v>0</v>
      </c>
      <c r="I90" s="391">
        <v>0</v>
      </c>
      <c r="J90" s="391">
        <v>0</v>
      </c>
      <c r="K90" s="391">
        <v>0</v>
      </c>
      <c r="L90" s="391">
        <v>158</v>
      </c>
      <c r="M90" s="391">
        <v>0</v>
      </c>
      <c r="N90" s="391">
        <v>0</v>
      </c>
      <c r="O90" s="391">
        <f>F90+G90+H90+J90-K90-M90+L90-N90</f>
        <v>1000</v>
      </c>
      <c r="P90" s="135"/>
    </row>
    <row r="91" spans="1:16" ht="29.25" customHeight="1">
      <c r="A91" s="766">
        <v>244</v>
      </c>
      <c r="B91" s="391" t="s">
        <v>859</v>
      </c>
      <c r="C91" s="404" t="s">
        <v>860</v>
      </c>
      <c r="D91" s="455" t="s">
        <v>537</v>
      </c>
      <c r="E91" s="360">
        <v>15</v>
      </c>
      <c r="F91" s="391">
        <v>1376</v>
      </c>
      <c r="G91" s="391">
        <v>0</v>
      </c>
      <c r="H91" s="391">
        <v>0</v>
      </c>
      <c r="I91" s="391">
        <v>0</v>
      </c>
      <c r="J91" s="391">
        <v>0</v>
      </c>
      <c r="K91" s="391">
        <v>0</v>
      </c>
      <c r="L91" s="391">
        <v>124</v>
      </c>
      <c r="M91" s="391">
        <v>0</v>
      </c>
      <c r="N91" s="391">
        <v>0</v>
      </c>
      <c r="O91" s="391">
        <f>F91+G91+H91+J91-K91-M91+L91-N91</f>
        <v>1500</v>
      </c>
      <c r="P91" s="135"/>
    </row>
    <row r="92" spans="1:16" ht="29.25" customHeight="1">
      <c r="A92" s="766">
        <v>275</v>
      </c>
      <c r="B92" s="391" t="s">
        <v>970</v>
      </c>
      <c r="C92" s="404" t="s">
        <v>971</v>
      </c>
      <c r="D92" s="455" t="s">
        <v>972</v>
      </c>
      <c r="E92" s="360">
        <v>15</v>
      </c>
      <c r="F92" s="391">
        <v>2396</v>
      </c>
      <c r="G92" s="391">
        <v>0</v>
      </c>
      <c r="H92" s="391">
        <v>0</v>
      </c>
      <c r="I92" s="391">
        <v>0</v>
      </c>
      <c r="J92" s="391">
        <v>0</v>
      </c>
      <c r="K92" s="391">
        <v>0</v>
      </c>
      <c r="L92" s="391">
        <v>4</v>
      </c>
      <c r="M92" s="391">
        <v>0</v>
      </c>
      <c r="N92" s="391">
        <v>0</v>
      </c>
      <c r="O92" s="391">
        <f>F92+G92+H92+J92-K92-M92+L92-N92</f>
        <v>2400</v>
      </c>
      <c r="P92" s="135"/>
    </row>
    <row r="93" spans="1:16" ht="12" customHeight="1">
      <c r="A93" s="663" t="s">
        <v>72</v>
      </c>
      <c r="B93" s="752"/>
      <c r="C93" s="664"/>
      <c r="D93" s="753"/>
      <c r="E93" s="665"/>
      <c r="F93" s="602">
        <f>SUM(F89:F92)</f>
        <v>7066</v>
      </c>
      <c r="G93" s="602">
        <f aca="true" t="shared" si="15" ref="G93:O93">SUM(G89:G92)</f>
        <v>0</v>
      </c>
      <c r="H93" s="602">
        <f t="shared" si="15"/>
        <v>0</v>
      </c>
      <c r="I93" s="602">
        <f t="shared" si="15"/>
        <v>0</v>
      </c>
      <c r="J93" s="602">
        <f t="shared" si="15"/>
        <v>0</v>
      </c>
      <c r="K93" s="602">
        <f t="shared" si="15"/>
        <v>2</v>
      </c>
      <c r="L93" s="602">
        <f t="shared" si="15"/>
        <v>286</v>
      </c>
      <c r="M93" s="602">
        <f t="shared" si="15"/>
        <v>0</v>
      </c>
      <c r="N93" s="602">
        <f t="shared" si="15"/>
        <v>0</v>
      </c>
      <c r="O93" s="602">
        <f t="shared" si="15"/>
        <v>7350</v>
      </c>
      <c r="P93" s="666"/>
    </row>
    <row r="94" spans="1:16" ht="13.5" customHeight="1">
      <c r="A94" s="183" t="s">
        <v>98</v>
      </c>
      <c r="B94" s="225"/>
      <c r="C94" s="407"/>
      <c r="D94" s="137"/>
      <c r="E94" s="361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139"/>
    </row>
    <row r="95" spans="1:16" ht="29.25" customHeight="1">
      <c r="A95" s="766">
        <v>48</v>
      </c>
      <c r="B95" s="391" t="s">
        <v>1308</v>
      </c>
      <c r="C95" s="502" t="s">
        <v>1309</v>
      </c>
      <c r="D95" s="503" t="s">
        <v>1310</v>
      </c>
      <c r="E95" s="504">
        <v>15</v>
      </c>
      <c r="F95" s="565">
        <v>1590</v>
      </c>
      <c r="G95" s="565">
        <v>0</v>
      </c>
      <c r="H95" s="565">
        <v>0</v>
      </c>
      <c r="I95" s="565">
        <v>0</v>
      </c>
      <c r="J95" s="565">
        <v>0</v>
      </c>
      <c r="K95" s="565">
        <v>0</v>
      </c>
      <c r="L95" s="565">
        <v>110</v>
      </c>
      <c r="M95" s="565">
        <v>400</v>
      </c>
      <c r="N95" s="565">
        <v>0</v>
      </c>
      <c r="O95" s="391">
        <f>F95+G95+H95+J95-K95-M95+L95-N95</f>
        <v>1300</v>
      </c>
      <c r="P95" s="135"/>
    </row>
    <row r="96" spans="1:16" ht="12" customHeight="1">
      <c r="A96" s="598" t="s">
        <v>72</v>
      </c>
      <c r="B96" s="797"/>
      <c r="C96" s="798"/>
      <c r="D96" s="799"/>
      <c r="E96" s="800"/>
      <c r="F96" s="801">
        <f aca="true" t="shared" si="16" ref="F96:L96">SUM(F95:F95)</f>
        <v>1590</v>
      </c>
      <c r="G96" s="801">
        <f t="shared" si="16"/>
        <v>0</v>
      </c>
      <c r="H96" s="801">
        <f t="shared" si="16"/>
        <v>0</v>
      </c>
      <c r="I96" s="801">
        <f t="shared" si="16"/>
        <v>0</v>
      </c>
      <c r="J96" s="801">
        <f t="shared" si="16"/>
        <v>0</v>
      </c>
      <c r="K96" s="801">
        <f t="shared" si="16"/>
        <v>0</v>
      </c>
      <c r="L96" s="801">
        <f t="shared" si="16"/>
        <v>110</v>
      </c>
      <c r="M96" s="801">
        <f>SUM(M95:M95)</f>
        <v>400</v>
      </c>
      <c r="N96" s="801">
        <f>SUM(N95:N95)</f>
        <v>0</v>
      </c>
      <c r="O96" s="801">
        <f>SUM(O95:O95)</f>
        <v>1300</v>
      </c>
      <c r="P96" s="666"/>
    </row>
    <row r="97" spans="1:16" ht="12.75" customHeight="1">
      <c r="A97" s="183" t="s">
        <v>99</v>
      </c>
      <c r="B97" s="225"/>
      <c r="C97" s="137"/>
      <c r="D97" s="456"/>
      <c r="E97" s="361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139"/>
    </row>
    <row r="98" spans="1:16" ht="29.25" customHeight="1">
      <c r="A98" s="766">
        <v>82</v>
      </c>
      <c r="B98" s="391" t="s">
        <v>973</v>
      </c>
      <c r="C98" s="404" t="s">
        <v>975</v>
      </c>
      <c r="D98" s="455" t="s">
        <v>974</v>
      </c>
      <c r="E98" s="360">
        <v>15</v>
      </c>
      <c r="F98" s="134">
        <v>961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150</v>
      </c>
      <c r="M98" s="134">
        <v>0</v>
      </c>
      <c r="N98" s="134">
        <v>0</v>
      </c>
      <c r="O98" s="391">
        <f>F98+G98+H98+J98-K98-M98+L98-N98</f>
        <v>1111</v>
      </c>
      <c r="P98" s="135"/>
    </row>
    <row r="99" spans="1:16" ht="29.25" customHeight="1">
      <c r="A99" s="787">
        <v>277</v>
      </c>
      <c r="B99" s="686" t="s">
        <v>976</v>
      </c>
      <c r="C99" s="443" t="s">
        <v>977</v>
      </c>
      <c r="D99" s="455" t="s">
        <v>974</v>
      </c>
      <c r="E99" s="401">
        <v>15</v>
      </c>
      <c r="F99" s="788">
        <v>1924</v>
      </c>
      <c r="G99" s="788">
        <v>0</v>
      </c>
      <c r="H99" s="788">
        <v>0</v>
      </c>
      <c r="I99" s="788">
        <v>0</v>
      </c>
      <c r="J99" s="788">
        <v>0</v>
      </c>
      <c r="K99" s="788">
        <v>0</v>
      </c>
      <c r="L99" s="788">
        <v>77</v>
      </c>
      <c r="M99" s="788">
        <v>0</v>
      </c>
      <c r="N99" s="788">
        <v>0</v>
      </c>
      <c r="O99" s="391">
        <f>F99+G99+H99+J99-K99-M99+L99-N99</f>
        <v>2001</v>
      </c>
      <c r="P99" s="145"/>
    </row>
    <row r="100" spans="1:16" ht="12" customHeight="1">
      <c r="A100" s="675" t="s">
        <v>72</v>
      </c>
      <c r="B100" s="793"/>
      <c r="C100" s="677"/>
      <c r="D100" s="794"/>
      <c r="E100" s="678"/>
      <c r="F100" s="795">
        <f aca="true" t="shared" si="17" ref="F100:O100">SUM(F98:F99)</f>
        <v>2885</v>
      </c>
      <c r="G100" s="795">
        <f t="shared" si="17"/>
        <v>0</v>
      </c>
      <c r="H100" s="795">
        <f t="shared" si="17"/>
        <v>0</v>
      </c>
      <c r="I100" s="795">
        <f t="shared" si="17"/>
        <v>0</v>
      </c>
      <c r="J100" s="795">
        <f t="shared" si="17"/>
        <v>0</v>
      </c>
      <c r="K100" s="795">
        <f t="shared" si="17"/>
        <v>0</v>
      </c>
      <c r="L100" s="795">
        <f t="shared" si="17"/>
        <v>227</v>
      </c>
      <c r="M100" s="795">
        <f t="shared" si="17"/>
        <v>0</v>
      </c>
      <c r="N100" s="795">
        <f t="shared" si="17"/>
        <v>0</v>
      </c>
      <c r="O100" s="795">
        <f t="shared" si="17"/>
        <v>3112</v>
      </c>
      <c r="P100" s="680"/>
    </row>
    <row r="101" spans="1:16" ht="13.5" customHeight="1">
      <c r="A101" s="183" t="s">
        <v>100</v>
      </c>
      <c r="B101" s="225"/>
      <c r="C101" s="407"/>
      <c r="D101" s="137"/>
      <c r="E101" s="361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139"/>
    </row>
    <row r="102" spans="1:16" ht="29.25" customHeight="1">
      <c r="A102" s="766">
        <v>95</v>
      </c>
      <c r="B102" s="391" t="s">
        <v>1420</v>
      </c>
      <c r="C102" s="502" t="s">
        <v>979</v>
      </c>
      <c r="D102" s="792" t="s">
        <v>11</v>
      </c>
      <c r="E102" s="504">
        <v>15</v>
      </c>
      <c r="F102" s="565">
        <v>2396</v>
      </c>
      <c r="G102" s="565">
        <v>0</v>
      </c>
      <c r="H102" s="565">
        <v>0</v>
      </c>
      <c r="I102" s="565">
        <v>0</v>
      </c>
      <c r="J102" s="565">
        <v>0</v>
      </c>
      <c r="K102" s="565">
        <v>0</v>
      </c>
      <c r="L102" s="565">
        <v>4</v>
      </c>
      <c r="M102" s="565">
        <v>0</v>
      </c>
      <c r="N102" s="565">
        <v>0</v>
      </c>
      <c r="O102" s="391">
        <f>F102+G102+H102+J102-K102-M102+L102-N102</f>
        <v>2400</v>
      </c>
      <c r="P102" s="135"/>
    </row>
    <row r="103" spans="1:16" ht="29.25" customHeight="1">
      <c r="A103" s="766">
        <v>149</v>
      </c>
      <c r="B103" s="391" t="s">
        <v>978</v>
      </c>
      <c r="C103" s="502" t="s">
        <v>979</v>
      </c>
      <c r="D103" s="792" t="s">
        <v>11</v>
      </c>
      <c r="E103" s="504">
        <v>15</v>
      </c>
      <c r="F103" s="565">
        <v>1638</v>
      </c>
      <c r="G103" s="565">
        <v>0</v>
      </c>
      <c r="H103" s="565">
        <v>0</v>
      </c>
      <c r="I103" s="565">
        <v>0</v>
      </c>
      <c r="J103" s="565">
        <v>0</v>
      </c>
      <c r="K103" s="565">
        <v>0</v>
      </c>
      <c r="L103" s="565">
        <v>107</v>
      </c>
      <c r="M103" s="565">
        <v>0</v>
      </c>
      <c r="N103" s="565">
        <v>0</v>
      </c>
      <c r="O103" s="391">
        <f>F103+G103+H103+J103-K103-M103+L103-N103</f>
        <v>1745</v>
      </c>
      <c r="P103" s="135"/>
    </row>
    <row r="104" spans="1:16" ht="12" customHeight="1">
      <c r="A104" s="598" t="s">
        <v>72</v>
      </c>
      <c r="B104" s="797"/>
      <c r="C104" s="798"/>
      <c r="D104" s="799"/>
      <c r="E104" s="800"/>
      <c r="F104" s="801">
        <f>SUM(F102:F103)</f>
        <v>4034</v>
      </c>
      <c r="G104" s="801">
        <f aca="true" t="shared" si="18" ref="G104:O104">SUM(G102:G103)</f>
        <v>0</v>
      </c>
      <c r="H104" s="801">
        <f t="shared" si="18"/>
        <v>0</v>
      </c>
      <c r="I104" s="801">
        <f t="shared" si="18"/>
        <v>0</v>
      </c>
      <c r="J104" s="801">
        <f t="shared" si="18"/>
        <v>0</v>
      </c>
      <c r="K104" s="801">
        <f t="shared" si="18"/>
        <v>0</v>
      </c>
      <c r="L104" s="801">
        <f t="shared" si="18"/>
        <v>111</v>
      </c>
      <c r="M104" s="801">
        <f t="shared" si="18"/>
        <v>0</v>
      </c>
      <c r="N104" s="801">
        <f t="shared" si="18"/>
        <v>0</v>
      </c>
      <c r="O104" s="801">
        <f t="shared" si="18"/>
        <v>4145</v>
      </c>
      <c r="P104" s="666"/>
    </row>
    <row r="105" spans="1:16" ht="12" customHeight="1">
      <c r="A105" s="183" t="s">
        <v>104</v>
      </c>
      <c r="B105" s="225"/>
      <c r="C105" s="407"/>
      <c r="D105" s="137"/>
      <c r="E105" s="361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139"/>
    </row>
    <row r="106" spans="1:16" ht="29.25" customHeight="1">
      <c r="A106" s="766">
        <v>116</v>
      </c>
      <c r="B106" s="391" t="s">
        <v>1440</v>
      </c>
      <c r="C106" s="502" t="s">
        <v>1441</v>
      </c>
      <c r="D106" s="792" t="s">
        <v>11</v>
      </c>
      <c r="E106" s="504">
        <v>15</v>
      </c>
      <c r="F106" s="565">
        <v>842</v>
      </c>
      <c r="G106" s="565">
        <v>0</v>
      </c>
      <c r="H106" s="565">
        <v>0</v>
      </c>
      <c r="I106" s="565">
        <v>0</v>
      </c>
      <c r="J106" s="565">
        <v>0</v>
      </c>
      <c r="K106" s="565">
        <v>0</v>
      </c>
      <c r="L106" s="565">
        <v>158</v>
      </c>
      <c r="M106" s="565">
        <v>0</v>
      </c>
      <c r="N106" s="565">
        <v>0</v>
      </c>
      <c r="O106" s="391">
        <f>F106+G106+H106+J106-K106-M106+L106-N106</f>
        <v>1000</v>
      </c>
      <c r="P106" s="135"/>
    </row>
    <row r="107" spans="1:16" ht="12" customHeight="1">
      <c r="A107" s="598" t="s">
        <v>72</v>
      </c>
      <c r="B107" s="797"/>
      <c r="C107" s="798"/>
      <c r="D107" s="799"/>
      <c r="E107" s="800"/>
      <c r="F107" s="801">
        <f aca="true" t="shared" si="19" ref="F107:O107">SUM(F106:F106)</f>
        <v>842</v>
      </c>
      <c r="G107" s="801">
        <f t="shared" si="19"/>
        <v>0</v>
      </c>
      <c r="H107" s="801">
        <f t="shared" si="19"/>
        <v>0</v>
      </c>
      <c r="I107" s="801">
        <f t="shared" si="19"/>
        <v>0</v>
      </c>
      <c r="J107" s="801">
        <f t="shared" si="19"/>
        <v>0</v>
      </c>
      <c r="K107" s="801">
        <f t="shared" si="19"/>
        <v>0</v>
      </c>
      <c r="L107" s="801">
        <f t="shared" si="19"/>
        <v>158</v>
      </c>
      <c r="M107" s="801">
        <f t="shared" si="19"/>
        <v>0</v>
      </c>
      <c r="N107" s="801">
        <f t="shared" si="19"/>
        <v>0</v>
      </c>
      <c r="O107" s="801">
        <f t="shared" si="19"/>
        <v>1000</v>
      </c>
      <c r="P107" s="666"/>
    </row>
    <row r="108" spans="1:19" s="104" customFormat="1" ht="16.5" customHeight="1">
      <c r="A108" s="231"/>
      <c r="B108" s="769" t="s">
        <v>32</v>
      </c>
      <c r="C108" s="234"/>
      <c r="D108" s="234"/>
      <c r="E108" s="363"/>
      <c r="F108" s="255">
        <f>F82+F87+F93+F96+F100+F104+F107</f>
        <v>24458</v>
      </c>
      <c r="G108" s="255">
        <f aca="true" t="shared" si="20" ref="G108:N108">G82+G87+G93+G96+G100+G104+G107</f>
        <v>0</v>
      </c>
      <c r="H108" s="255">
        <f t="shared" si="20"/>
        <v>0</v>
      </c>
      <c r="I108" s="255">
        <f t="shared" si="20"/>
        <v>0</v>
      </c>
      <c r="J108" s="255">
        <f t="shared" si="20"/>
        <v>0</v>
      </c>
      <c r="K108" s="255">
        <f t="shared" si="20"/>
        <v>2</v>
      </c>
      <c r="L108" s="255">
        <f t="shared" si="20"/>
        <v>1141</v>
      </c>
      <c r="M108" s="255">
        <f>M82+M87+M93+M96+M100+M104+M107</f>
        <v>400</v>
      </c>
      <c r="N108" s="255">
        <f t="shared" si="20"/>
        <v>0</v>
      </c>
      <c r="O108" s="255">
        <f>O82+O87+O93+O96+O100+O104+O107</f>
        <v>25197</v>
      </c>
      <c r="P108" s="256"/>
      <c r="Q108" s="107"/>
      <c r="R108" s="107"/>
      <c r="S108" s="107"/>
    </row>
    <row r="109" spans="1:19" s="104" customFormat="1" ht="18" customHeight="1">
      <c r="A109" s="459"/>
      <c r="B109" s="460"/>
      <c r="C109" s="460"/>
      <c r="D109" s="460" t="s">
        <v>551</v>
      </c>
      <c r="F109" s="461"/>
      <c r="G109" s="460"/>
      <c r="H109" s="460"/>
      <c r="I109" s="460"/>
      <c r="K109" s="474" t="s">
        <v>552</v>
      </c>
      <c r="L109" s="460"/>
      <c r="M109" s="460"/>
      <c r="O109" s="460" t="s">
        <v>552</v>
      </c>
      <c r="P109" s="462"/>
      <c r="Q109" s="107"/>
      <c r="R109" s="107"/>
      <c r="S109" s="107"/>
    </row>
    <row r="110" spans="1:19" s="104" customFormat="1" ht="16.5" customHeight="1">
      <c r="A110" s="459" t="s">
        <v>560</v>
      </c>
      <c r="B110" s="460"/>
      <c r="C110" s="460"/>
      <c r="D110" s="465" t="s">
        <v>848</v>
      </c>
      <c r="E110" s="460"/>
      <c r="F110" s="461"/>
      <c r="G110" s="460"/>
      <c r="H110" s="460"/>
      <c r="I110" s="460"/>
      <c r="K110" s="465" t="s">
        <v>645</v>
      </c>
      <c r="L110" s="460"/>
      <c r="M110" s="459"/>
      <c r="N110" s="460" t="s">
        <v>646</v>
      </c>
      <c r="O110" s="460"/>
      <c r="P110" s="463"/>
      <c r="Q110" s="107"/>
      <c r="R110" s="107"/>
      <c r="S110" s="107"/>
    </row>
    <row r="111" spans="1:19" s="104" customFormat="1" ht="12.75" customHeight="1">
      <c r="A111" s="459"/>
      <c r="B111" s="460"/>
      <c r="C111" s="460"/>
      <c r="D111" s="465" t="s">
        <v>849</v>
      </c>
      <c r="E111" s="460"/>
      <c r="F111" s="461"/>
      <c r="G111" s="460"/>
      <c r="H111" s="460"/>
      <c r="I111" s="460"/>
      <c r="K111" s="464" t="s">
        <v>549</v>
      </c>
      <c r="L111" s="460"/>
      <c r="M111" s="460"/>
      <c r="N111" s="460" t="s">
        <v>550</v>
      </c>
      <c r="O111" s="460"/>
      <c r="P111" s="462"/>
      <c r="Q111" s="107"/>
      <c r="R111" s="107"/>
      <c r="S111" s="107"/>
    </row>
    <row r="112" spans="1:16" ht="33.75">
      <c r="A112" s="3" t="s">
        <v>0</v>
      </c>
      <c r="B112" s="20"/>
      <c r="C112" s="4"/>
      <c r="D112" s="94" t="s">
        <v>71</v>
      </c>
      <c r="E112" s="334"/>
      <c r="F112" s="55"/>
      <c r="G112" s="4"/>
      <c r="H112" s="4"/>
      <c r="I112" s="4"/>
      <c r="J112" s="4"/>
      <c r="K112" s="4"/>
      <c r="L112" s="4"/>
      <c r="M112" s="5"/>
      <c r="N112" s="4"/>
      <c r="O112" s="4"/>
      <c r="P112" s="27"/>
    </row>
    <row r="113" spans="1:16" ht="18.75">
      <c r="A113" s="6"/>
      <c r="B113" s="98" t="s">
        <v>21</v>
      </c>
      <c r="C113" s="7"/>
      <c r="D113" s="7"/>
      <c r="E113" s="324"/>
      <c r="F113" s="7"/>
      <c r="G113" s="7"/>
      <c r="H113" s="7"/>
      <c r="I113" s="7"/>
      <c r="J113" s="8"/>
      <c r="K113" s="7"/>
      <c r="L113" s="7"/>
      <c r="M113" s="9"/>
      <c r="N113" s="7"/>
      <c r="O113" s="7"/>
      <c r="P113" s="410" t="s">
        <v>1287</v>
      </c>
    </row>
    <row r="114" spans="1:16" ht="24.75">
      <c r="A114" s="10"/>
      <c r="B114" s="44"/>
      <c r="C114" s="11"/>
      <c r="D114" s="96" t="s">
        <v>1472</v>
      </c>
      <c r="E114" s="325"/>
      <c r="F114" s="12"/>
      <c r="G114" s="12"/>
      <c r="H114" s="12"/>
      <c r="I114" s="12"/>
      <c r="J114" s="12"/>
      <c r="K114" s="12"/>
      <c r="L114" s="12"/>
      <c r="M114" s="13"/>
      <c r="N114" s="12"/>
      <c r="O114" s="12"/>
      <c r="P114" s="28"/>
    </row>
    <row r="115" spans="1:19" s="64" customFormat="1" ht="35.25" customHeight="1" thickBot="1">
      <c r="A115" s="46" t="s">
        <v>512</v>
      </c>
      <c r="B115" s="62" t="s">
        <v>513</v>
      </c>
      <c r="C115" s="62" t="s">
        <v>1</v>
      </c>
      <c r="D115" s="62" t="s">
        <v>511</v>
      </c>
      <c r="E115" s="346" t="s">
        <v>522</v>
      </c>
      <c r="F115" s="26" t="s">
        <v>507</v>
      </c>
      <c r="G115" s="26" t="s">
        <v>508</v>
      </c>
      <c r="H115" s="26" t="s">
        <v>16</v>
      </c>
      <c r="I115" s="26" t="s">
        <v>35</v>
      </c>
      <c r="J115" s="26" t="s">
        <v>409</v>
      </c>
      <c r="K115" s="26" t="s">
        <v>18</v>
      </c>
      <c r="L115" s="26" t="s">
        <v>19</v>
      </c>
      <c r="M115" s="26" t="s">
        <v>518</v>
      </c>
      <c r="N115" s="26" t="s">
        <v>31</v>
      </c>
      <c r="O115" s="26" t="s">
        <v>30</v>
      </c>
      <c r="P115" s="63" t="s">
        <v>20</v>
      </c>
      <c r="Q115" s="960"/>
      <c r="R115" s="960"/>
      <c r="S115" s="960"/>
    </row>
    <row r="116" spans="1:16" ht="21" customHeight="1" thickTop="1">
      <c r="A116" s="101" t="s">
        <v>1458</v>
      </c>
      <c r="B116" s="79"/>
      <c r="C116" s="81"/>
      <c r="D116" s="82"/>
      <c r="E116" s="350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6"/>
    </row>
    <row r="117" spans="1:16" ht="42" customHeight="1">
      <c r="A117" s="15">
        <v>64</v>
      </c>
      <c r="B117" s="59" t="s">
        <v>1372</v>
      </c>
      <c r="C117" s="43" t="s">
        <v>1373</v>
      </c>
      <c r="D117" s="454" t="s">
        <v>1459</v>
      </c>
      <c r="E117" s="357">
        <v>15</v>
      </c>
      <c r="F117" s="59">
        <v>6934</v>
      </c>
      <c r="G117" s="59">
        <v>0</v>
      </c>
      <c r="H117" s="59">
        <v>0</v>
      </c>
      <c r="I117" s="59">
        <v>0</v>
      </c>
      <c r="J117" s="59">
        <v>0</v>
      </c>
      <c r="K117" s="59">
        <v>934</v>
      </c>
      <c r="L117" s="59">
        <v>0</v>
      </c>
      <c r="M117" s="59">
        <v>0</v>
      </c>
      <c r="N117" s="59">
        <v>0</v>
      </c>
      <c r="O117" s="391">
        <f>F117+G117+H117+J117-K117-M117+L117-N117</f>
        <v>6000</v>
      </c>
      <c r="P117" s="29"/>
    </row>
    <row r="118" spans="1:16" ht="16.5" customHeight="1">
      <c r="A118" s="626" t="s">
        <v>72</v>
      </c>
      <c r="B118" s="627"/>
      <c r="C118" s="631"/>
      <c r="D118" s="650"/>
      <c r="E118" s="651"/>
      <c r="F118" s="652">
        <f>F117</f>
        <v>6934</v>
      </c>
      <c r="G118" s="652">
        <f aca="true" t="shared" si="21" ref="G118:O118">G117</f>
        <v>0</v>
      </c>
      <c r="H118" s="652">
        <f t="shared" si="21"/>
        <v>0</v>
      </c>
      <c r="I118" s="652">
        <f t="shared" si="21"/>
        <v>0</v>
      </c>
      <c r="J118" s="652">
        <f t="shared" si="21"/>
        <v>0</v>
      </c>
      <c r="K118" s="652">
        <f t="shared" si="21"/>
        <v>934</v>
      </c>
      <c r="L118" s="652">
        <f t="shared" si="21"/>
        <v>0</v>
      </c>
      <c r="M118" s="652">
        <f t="shared" si="21"/>
        <v>0</v>
      </c>
      <c r="N118" s="652">
        <f t="shared" si="21"/>
        <v>0</v>
      </c>
      <c r="O118" s="652">
        <f t="shared" si="21"/>
        <v>6000</v>
      </c>
      <c r="P118" s="624"/>
    </row>
    <row r="119" spans="1:16" ht="21" customHeight="1">
      <c r="A119" s="101" t="s">
        <v>5</v>
      </c>
      <c r="B119" s="79"/>
      <c r="C119" s="81"/>
      <c r="D119" s="82"/>
      <c r="E119" s="350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6"/>
    </row>
    <row r="120" spans="1:16" ht="39" customHeight="1">
      <c r="A120" s="15">
        <v>251</v>
      </c>
      <c r="B120" s="763" t="s">
        <v>902</v>
      </c>
      <c r="C120" s="43" t="s">
        <v>944</v>
      </c>
      <c r="D120" s="418" t="s">
        <v>56</v>
      </c>
      <c r="E120" s="384">
        <v>15</v>
      </c>
      <c r="F120" s="65">
        <v>4420</v>
      </c>
      <c r="G120" s="65">
        <v>0</v>
      </c>
      <c r="H120" s="65">
        <v>0</v>
      </c>
      <c r="I120" s="65">
        <v>0</v>
      </c>
      <c r="J120" s="65">
        <v>0</v>
      </c>
      <c r="K120" s="65">
        <v>420</v>
      </c>
      <c r="L120" s="65">
        <v>0</v>
      </c>
      <c r="M120" s="65">
        <v>0</v>
      </c>
      <c r="N120" s="65">
        <v>0</v>
      </c>
      <c r="O120" s="391">
        <f>F120+G120+H120+J120-K120-M120+L120-N120</f>
        <v>4000</v>
      </c>
      <c r="P120" s="29"/>
    </row>
    <row r="121" spans="1:16" ht="16.5" customHeight="1">
      <c r="A121" s="626" t="s">
        <v>72</v>
      </c>
      <c r="B121" s="627"/>
      <c r="C121" s="631"/>
      <c r="D121" s="650"/>
      <c r="E121" s="651"/>
      <c r="F121" s="652">
        <f aca="true" t="shared" si="22" ref="F121:O121">SUM(F120:F120)</f>
        <v>4420</v>
      </c>
      <c r="G121" s="652">
        <f t="shared" si="22"/>
        <v>0</v>
      </c>
      <c r="H121" s="652">
        <f t="shared" si="22"/>
        <v>0</v>
      </c>
      <c r="I121" s="652">
        <f t="shared" si="22"/>
        <v>0</v>
      </c>
      <c r="J121" s="652">
        <f t="shared" si="22"/>
        <v>0</v>
      </c>
      <c r="K121" s="652">
        <f t="shared" si="22"/>
        <v>420</v>
      </c>
      <c r="L121" s="652">
        <f t="shared" si="22"/>
        <v>0</v>
      </c>
      <c r="M121" s="652">
        <f t="shared" si="22"/>
        <v>0</v>
      </c>
      <c r="N121" s="652">
        <f t="shared" si="22"/>
        <v>0</v>
      </c>
      <c r="O121" s="652">
        <f t="shared" si="22"/>
        <v>4000</v>
      </c>
      <c r="P121" s="624"/>
    </row>
    <row r="122" spans="1:16" ht="21" customHeight="1">
      <c r="A122" s="101" t="s">
        <v>39</v>
      </c>
      <c r="B122" s="79"/>
      <c r="C122" s="81"/>
      <c r="D122" s="82"/>
      <c r="E122" s="350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6"/>
    </row>
    <row r="123" spans="1:16" ht="39" customHeight="1">
      <c r="A123" s="15">
        <v>20</v>
      </c>
      <c r="B123" s="86" t="s">
        <v>41</v>
      </c>
      <c r="C123" s="36" t="s">
        <v>483</v>
      </c>
      <c r="D123" s="457" t="s">
        <v>42</v>
      </c>
      <c r="E123" s="384">
        <v>15</v>
      </c>
      <c r="F123" s="65">
        <v>3169</v>
      </c>
      <c r="G123" s="65">
        <v>0</v>
      </c>
      <c r="H123" s="65">
        <v>0</v>
      </c>
      <c r="I123" s="65">
        <v>0</v>
      </c>
      <c r="J123" s="65">
        <v>0</v>
      </c>
      <c r="K123" s="65">
        <v>116</v>
      </c>
      <c r="L123" s="65">
        <v>0</v>
      </c>
      <c r="M123" s="65">
        <v>0</v>
      </c>
      <c r="N123" s="65">
        <v>0</v>
      </c>
      <c r="O123" s="14">
        <f>F123+G123+H123+J123-K123-M123+L123-N123</f>
        <v>3053</v>
      </c>
      <c r="P123" s="29"/>
    </row>
    <row r="124" spans="1:16" ht="39" customHeight="1">
      <c r="A124" s="15">
        <v>245</v>
      </c>
      <c r="B124" s="15" t="s">
        <v>864</v>
      </c>
      <c r="C124" s="43" t="s">
        <v>865</v>
      </c>
      <c r="D124" s="418" t="s">
        <v>312</v>
      </c>
      <c r="E124" s="384">
        <v>15</v>
      </c>
      <c r="F124" s="65">
        <v>2509</v>
      </c>
      <c r="G124" s="65">
        <v>0</v>
      </c>
      <c r="H124" s="65">
        <v>0</v>
      </c>
      <c r="I124" s="65">
        <v>0</v>
      </c>
      <c r="J124" s="65">
        <v>0</v>
      </c>
      <c r="K124" s="65">
        <v>9</v>
      </c>
      <c r="L124" s="65">
        <v>0</v>
      </c>
      <c r="M124" s="65">
        <v>0</v>
      </c>
      <c r="N124" s="65">
        <v>0</v>
      </c>
      <c r="O124" s="14">
        <f>F124+G124+H124+J124-K124-M124+L124-N124</f>
        <v>2500</v>
      </c>
      <c r="P124" s="29"/>
    </row>
    <row r="125" spans="1:16" ht="16.5" customHeight="1">
      <c r="A125" s="626" t="s">
        <v>72</v>
      </c>
      <c r="B125" s="627"/>
      <c r="C125" s="631"/>
      <c r="D125" s="650"/>
      <c r="E125" s="651"/>
      <c r="F125" s="652">
        <f aca="true" t="shared" si="23" ref="F125:O125">SUM(F123:F124)</f>
        <v>5678</v>
      </c>
      <c r="G125" s="652">
        <f t="shared" si="23"/>
        <v>0</v>
      </c>
      <c r="H125" s="652">
        <f t="shared" si="23"/>
        <v>0</v>
      </c>
      <c r="I125" s="652">
        <f t="shared" si="23"/>
        <v>0</v>
      </c>
      <c r="J125" s="652">
        <f t="shared" si="23"/>
        <v>0</v>
      </c>
      <c r="K125" s="652">
        <f t="shared" si="23"/>
        <v>125</v>
      </c>
      <c r="L125" s="652">
        <f t="shared" si="23"/>
        <v>0</v>
      </c>
      <c r="M125" s="652">
        <f t="shared" si="23"/>
        <v>0</v>
      </c>
      <c r="N125" s="652">
        <f t="shared" si="23"/>
        <v>0</v>
      </c>
      <c r="O125" s="652">
        <f t="shared" si="23"/>
        <v>5553</v>
      </c>
      <c r="P125" s="624"/>
    </row>
    <row r="126" spans="1:16" ht="21.75" customHeight="1">
      <c r="A126" s="101" t="s">
        <v>402</v>
      </c>
      <c r="B126" s="79"/>
      <c r="C126" s="81"/>
      <c r="D126" s="82"/>
      <c r="E126" s="350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6"/>
    </row>
    <row r="127" spans="1:19" s="41" customFormat="1" ht="39" customHeight="1">
      <c r="A127" s="15">
        <v>44</v>
      </c>
      <c r="B127" s="59" t="s">
        <v>1274</v>
      </c>
      <c r="C127" s="43" t="s">
        <v>1275</v>
      </c>
      <c r="D127" s="418" t="s">
        <v>6</v>
      </c>
      <c r="E127" s="384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0</v>
      </c>
      <c r="K127" s="65">
        <v>121</v>
      </c>
      <c r="L127" s="65">
        <v>0</v>
      </c>
      <c r="M127" s="65">
        <v>300</v>
      </c>
      <c r="N127" s="65">
        <v>0</v>
      </c>
      <c r="O127" s="14">
        <f>F127+G127+H127+J127-K127-M127+L127-N127</f>
        <v>2800</v>
      </c>
      <c r="P127" s="105"/>
      <c r="Q127" s="85"/>
      <c r="R127" s="85"/>
      <c r="S127" s="85"/>
    </row>
    <row r="128" spans="1:19" s="41" customFormat="1" ht="39" customHeight="1">
      <c r="A128" s="15">
        <v>53</v>
      </c>
      <c r="B128" s="59" t="s">
        <v>1365</v>
      </c>
      <c r="C128" s="43" t="s">
        <v>1366</v>
      </c>
      <c r="D128" s="418" t="s">
        <v>6</v>
      </c>
      <c r="E128" s="384">
        <v>15</v>
      </c>
      <c r="F128" s="65">
        <v>3221</v>
      </c>
      <c r="G128" s="65">
        <v>0</v>
      </c>
      <c r="H128" s="65"/>
      <c r="I128" s="65">
        <v>0</v>
      </c>
      <c r="J128" s="65">
        <v>0</v>
      </c>
      <c r="K128" s="65">
        <v>121</v>
      </c>
      <c r="L128" s="65">
        <v>0</v>
      </c>
      <c r="M128" s="65">
        <v>300</v>
      </c>
      <c r="N128" s="65">
        <v>0</v>
      </c>
      <c r="O128" s="14">
        <f>F128+G128+H128+J128-K128-M128+L128-N128</f>
        <v>2800</v>
      </c>
      <c r="P128" s="105"/>
      <c r="Q128" s="85"/>
      <c r="R128" s="85"/>
      <c r="S128" s="85"/>
    </row>
    <row r="129" spans="1:19" s="41" customFormat="1" ht="39" customHeight="1">
      <c r="A129" s="15">
        <v>229</v>
      </c>
      <c r="B129" s="59" t="s">
        <v>805</v>
      </c>
      <c r="C129" s="43" t="s">
        <v>829</v>
      </c>
      <c r="D129" s="418" t="s">
        <v>6</v>
      </c>
      <c r="E129" s="384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0</v>
      </c>
      <c r="K129" s="65">
        <v>121</v>
      </c>
      <c r="L129" s="65">
        <v>0</v>
      </c>
      <c r="M129" s="65">
        <v>0</v>
      </c>
      <c r="N129" s="65">
        <v>0</v>
      </c>
      <c r="O129" s="14">
        <f>F129+G129+H129+J129-K129-M129+L129-N129</f>
        <v>3100</v>
      </c>
      <c r="P129" s="105"/>
      <c r="Q129" s="85"/>
      <c r="R129" s="85"/>
      <c r="S129" s="85"/>
    </row>
    <row r="130" spans="1:19" s="41" customFormat="1" ht="39" customHeight="1">
      <c r="A130" s="15">
        <v>230</v>
      </c>
      <c r="B130" s="59" t="s">
        <v>806</v>
      </c>
      <c r="C130" s="43" t="s">
        <v>824</v>
      </c>
      <c r="D130" s="418" t="s">
        <v>6</v>
      </c>
      <c r="E130" s="384">
        <v>15</v>
      </c>
      <c r="F130" s="65">
        <v>3221</v>
      </c>
      <c r="G130" s="65">
        <v>0</v>
      </c>
      <c r="H130" s="65">
        <v>0</v>
      </c>
      <c r="I130" s="65">
        <v>0</v>
      </c>
      <c r="J130" s="65">
        <v>0</v>
      </c>
      <c r="K130" s="65">
        <v>121</v>
      </c>
      <c r="L130" s="65">
        <v>0</v>
      </c>
      <c r="M130" s="65">
        <v>0</v>
      </c>
      <c r="N130" s="65">
        <v>0</v>
      </c>
      <c r="O130" s="14">
        <f>F130+G130+H130+J130-K130-M130+L130-N130</f>
        <v>3100</v>
      </c>
      <c r="P130" s="105"/>
      <c r="Q130" s="85"/>
      <c r="R130" s="85"/>
      <c r="S130" s="85"/>
    </row>
    <row r="131" spans="1:16" ht="16.5" customHeight="1">
      <c r="A131" s="626" t="s">
        <v>72</v>
      </c>
      <c r="B131" s="627"/>
      <c r="C131" s="631"/>
      <c r="D131" s="631"/>
      <c r="E131" s="651"/>
      <c r="F131" s="652">
        <f>SUM(F127:F130)</f>
        <v>12884</v>
      </c>
      <c r="G131" s="652">
        <f aca="true" t="shared" si="24" ref="G131:N131">SUM(G127:G130)</f>
        <v>0</v>
      </c>
      <c r="H131" s="652">
        <f t="shared" si="24"/>
        <v>0</v>
      </c>
      <c r="I131" s="652">
        <f t="shared" si="24"/>
        <v>0</v>
      </c>
      <c r="J131" s="652">
        <f>SUM(J127:J130)</f>
        <v>0</v>
      </c>
      <c r="K131" s="652">
        <f t="shared" si="24"/>
        <v>484</v>
      </c>
      <c r="L131" s="652">
        <f t="shared" si="24"/>
        <v>0</v>
      </c>
      <c r="M131" s="652">
        <f t="shared" si="24"/>
        <v>600</v>
      </c>
      <c r="N131" s="652">
        <f t="shared" si="24"/>
        <v>0</v>
      </c>
      <c r="O131" s="652">
        <f>SUM(O127:O130)</f>
        <v>11800</v>
      </c>
      <c r="P131" s="624"/>
    </row>
    <row r="132" spans="1:19" s="23" customFormat="1" ht="25.5" customHeight="1">
      <c r="A132" s="93"/>
      <c r="B132" s="52" t="s">
        <v>32</v>
      </c>
      <c r="C132" s="71"/>
      <c r="D132" s="71"/>
      <c r="E132" s="352"/>
      <c r="F132" s="71">
        <f aca="true" t="shared" si="25" ref="F132:O132">F118+F121+F125+F131</f>
        <v>29916</v>
      </c>
      <c r="G132" s="71">
        <f t="shared" si="25"/>
        <v>0</v>
      </c>
      <c r="H132" s="71">
        <f t="shared" si="25"/>
        <v>0</v>
      </c>
      <c r="I132" s="71">
        <f t="shared" si="25"/>
        <v>0</v>
      </c>
      <c r="J132" s="71">
        <f t="shared" si="25"/>
        <v>0</v>
      </c>
      <c r="K132" s="71">
        <f t="shared" si="25"/>
        <v>1963</v>
      </c>
      <c r="L132" s="71">
        <f t="shared" si="25"/>
        <v>0</v>
      </c>
      <c r="M132" s="71">
        <f t="shared" si="25"/>
        <v>600</v>
      </c>
      <c r="N132" s="71">
        <f t="shared" si="25"/>
        <v>0</v>
      </c>
      <c r="O132" s="71">
        <f t="shared" si="25"/>
        <v>27353</v>
      </c>
      <c r="P132" s="58"/>
      <c r="Q132" s="961"/>
      <c r="R132" s="961"/>
      <c r="S132" s="961"/>
    </row>
    <row r="133" spans="1:15" ht="15" customHeight="1">
      <c r="A133" s="34"/>
      <c r="B133" s="35"/>
      <c r="C133" s="35"/>
      <c r="D133" s="35"/>
      <c r="E133" s="353"/>
      <c r="F133" s="35"/>
      <c r="G133" s="35"/>
      <c r="H133" s="35"/>
      <c r="I133" s="35"/>
      <c r="J133" s="35"/>
      <c r="K133" s="35"/>
      <c r="L133" s="40"/>
      <c r="M133" s="35"/>
      <c r="N133" s="40"/>
      <c r="O133" s="35"/>
    </row>
    <row r="134" spans="1:19" s="104" customFormat="1" ht="18" customHeight="1">
      <c r="A134" s="459"/>
      <c r="B134" s="460"/>
      <c r="C134" s="460"/>
      <c r="D134" s="460" t="s">
        <v>551</v>
      </c>
      <c r="F134" s="461"/>
      <c r="G134" s="460"/>
      <c r="H134" s="460"/>
      <c r="I134" s="460"/>
      <c r="K134" s="465" t="s">
        <v>552</v>
      </c>
      <c r="L134" s="460"/>
      <c r="M134" s="460"/>
      <c r="O134" s="460" t="s">
        <v>552</v>
      </c>
      <c r="P134" s="462"/>
      <c r="Q134" s="107"/>
      <c r="R134" s="107"/>
      <c r="S134" s="107"/>
    </row>
    <row r="135" spans="1:16" ht="18.75">
      <c r="A135" s="459" t="s">
        <v>560</v>
      </c>
      <c r="B135" s="460"/>
      <c r="C135" s="460"/>
      <c r="D135" s="465" t="s">
        <v>848</v>
      </c>
      <c r="E135" s="460"/>
      <c r="F135" s="461"/>
      <c r="G135" s="460"/>
      <c r="H135" s="460"/>
      <c r="I135" s="460"/>
      <c r="K135" s="465" t="s">
        <v>645</v>
      </c>
      <c r="L135" s="460"/>
      <c r="M135" s="459"/>
      <c r="N135" s="460" t="s">
        <v>646</v>
      </c>
      <c r="O135" s="460"/>
      <c r="P135" s="463"/>
    </row>
    <row r="136" spans="1:16" ht="18.75">
      <c r="A136" s="459"/>
      <c r="B136" s="460"/>
      <c r="C136" s="460"/>
      <c r="D136" s="465" t="s">
        <v>849</v>
      </c>
      <c r="E136" s="460"/>
      <c r="F136" s="461"/>
      <c r="G136" s="460"/>
      <c r="H136" s="460"/>
      <c r="I136" s="460"/>
      <c r="K136" s="464" t="s">
        <v>549</v>
      </c>
      <c r="L136" s="460"/>
      <c r="M136" s="460"/>
      <c r="N136" s="460" t="s">
        <v>550</v>
      </c>
      <c r="O136" s="460"/>
      <c r="P136" s="462"/>
    </row>
    <row r="137" spans="1:16" ht="33.75">
      <c r="A137" s="3" t="s">
        <v>0</v>
      </c>
      <c r="B137" s="33"/>
      <c r="C137" s="4"/>
      <c r="D137" s="95" t="s">
        <v>71</v>
      </c>
      <c r="E137" s="334"/>
      <c r="F137" s="4"/>
      <c r="G137" s="4"/>
      <c r="H137" s="4"/>
      <c r="I137" s="4"/>
      <c r="J137" s="4"/>
      <c r="K137" s="4"/>
      <c r="L137" s="4"/>
      <c r="M137" s="5"/>
      <c r="N137" s="4"/>
      <c r="O137" s="4"/>
      <c r="P137" s="27"/>
    </row>
    <row r="138" spans="1:16" ht="27" customHeight="1">
      <c r="A138" s="6"/>
      <c r="B138" s="98" t="s">
        <v>22</v>
      </c>
      <c r="C138" s="7"/>
      <c r="D138" s="7"/>
      <c r="E138" s="324"/>
      <c r="F138" s="7"/>
      <c r="G138" s="7"/>
      <c r="H138" s="7"/>
      <c r="I138" s="7"/>
      <c r="J138" s="8"/>
      <c r="K138" s="7"/>
      <c r="L138" s="7"/>
      <c r="M138" s="9"/>
      <c r="N138" s="7"/>
      <c r="O138" s="7"/>
      <c r="P138" s="410" t="s">
        <v>1288</v>
      </c>
    </row>
    <row r="139" spans="1:16" ht="24.75">
      <c r="A139" s="10"/>
      <c r="B139" s="11"/>
      <c r="C139" s="11"/>
      <c r="D139" s="96" t="s">
        <v>1472</v>
      </c>
      <c r="E139" s="325"/>
      <c r="F139" s="12"/>
      <c r="G139" s="12"/>
      <c r="H139" s="12"/>
      <c r="I139" s="12"/>
      <c r="J139" s="12"/>
      <c r="K139" s="12"/>
      <c r="L139" s="12"/>
      <c r="M139" s="13"/>
      <c r="N139" s="12"/>
      <c r="O139" s="12"/>
      <c r="P139" s="28"/>
    </row>
    <row r="140" spans="1:19" s="64" customFormat="1" ht="38.25" customHeight="1" thickBot="1">
      <c r="A140" s="320" t="s">
        <v>512</v>
      </c>
      <c r="B140" s="62" t="s">
        <v>513</v>
      </c>
      <c r="C140" s="62" t="s">
        <v>1</v>
      </c>
      <c r="D140" s="62" t="s">
        <v>511</v>
      </c>
      <c r="E140" s="346" t="s">
        <v>522</v>
      </c>
      <c r="F140" s="26" t="s">
        <v>507</v>
      </c>
      <c r="G140" s="26" t="s">
        <v>508</v>
      </c>
      <c r="H140" s="26" t="s">
        <v>500</v>
      </c>
      <c r="I140" s="26" t="s">
        <v>35</v>
      </c>
      <c r="J140" s="26" t="s">
        <v>409</v>
      </c>
      <c r="K140" s="26" t="s">
        <v>18</v>
      </c>
      <c r="L140" s="26" t="s">
        <v>19</v>
      </c>
      <c r="M140" s="26" t="s">
        <v>518</v>
      </c>
      <c r="N140" s="26" t="s">
        <v>31</v>
      </c>
      <c r="O140" s="26" t="s">
        <v>30</v>
      </c>
      <c r="P140" s="63" t="s">
        <v>20</v>
      </c>
      <c r="Q140" s="960"/>
      <c r="R140" s="960"/>
      <c r="S140" s="960"/>
    </row>
    <row r="141" spans="1:16" ht="30" customHeight="1" thickTop="1">
      <c r="A141" s="101" t="s">
        <v>1078</v>
      </c>
      <c r="B141" s="79"/>
      <c r="C141" s="81"/>
      <c r="D141" s="82"/>
      <c r="E141" s="350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6"/>
    </row>
    <row r="142" spans="1:16" ht="42" customHeight="1">
      <c r="A142" s="15">
        <v>1</v>
      </c>
      <c r="B142" s="763" t="s">
        <v>1192</v>
      </c>
      <c r="C142" s="43" t="s">
        <v>1193</v>
      </c>
      <c r="D142" s="418" t="s">
        <v>412</v>
      </c>
      <c r="E142" s="384">
        <v>15</v>
      </c>
      <c r="F142" s="65">
        <v>3109</v>
      </c>
      <c r="G142" s="65">
        <v>0</v>
      </c>
      <c r="H142" s="65">
        <v>0</v>
      </c>
      <c r="I142" s="65">
        <v>0</v>
      </c>
      <c r="J142" s="65">
        <v>0</v>
      </c>
      <c r="K142" s="65">
        <v>109</v>
      </c>
      <c r="L142" s="65">
        <v>0</v>
      </c>
      <c r="M142" s="65">
        <v>0</v>
      </c>
      <c r="N142" s="65">
        <v>0</v>
      </c>
      <c r="O142" s="14">
        <f>F142+G142+H142+J142-K142-M142+L142-N142</f>
        <v>3000</v>
      </c>
      <c r="P142" s="29"/>
    </row>
    <row r="143" spans="1:16" ht="42" customHeight="1">
      <c r="A143" s="109">
        <v>67</v>
      </c>
      <c r="B143" s="59" t="s">
        <v>40</v>
      </c>
      <c r="C143" s="43" t="s">
        <v>600</v>
      </c>
      <c r="D143" s="418" t="s">
        <v>541</v>
      </c>
      <c r="E143" s="355">
        <v>15</v>
      </c>
      <c r="F143" s="59">
        <v>4058</v>
      </c>
      <c r="G143" s="59">
        <v>0</v>
      </c>
      <c r="H143" s="59">
        <v>0</v>
      </c>
      <c r="I143" s="59">
        <v>0</v>
      </c>
      <c r="J143" s="59">
        <v>0</v>
      </c>
      <c r="K143" s="59">
        <v>358</v>
      </c>
      <c r="L143" s="59">
        <v>0</v>
      </c>
      <c r="M143" s="59">
        <v>500</v>
      </c>
      <c r="N143" s="59">
        <v>0</v>
      </c>
      <c r="O143" s="14">
        <f>F143+G143+H143+J143-K143-M143+L143-N143</f>
        <v>3200</v>
      </c>
      <c r="P143" s="29"/>
    </row>
    <row r="144" spans="1:16" ht="42" customHeight="1">
      <c r="A144" s="15">
        <v>83</v>
      </c>
      <c r="B144" s="59" t="s">
        <v>1396</v>
      </c>
      <c r="C144" s="43" t="s">
        <v>1397</v>
      </c>
      <c r="D144" s="418" t="s">
        <v>56</v>
      </c>
      <c r="E144" s="355">
        <v>15</v>
      </c>
      <c r="F144" s="59">
        <v>3109</v>
      </c>
      <c r="G144" s="59">
        <v>0</v>
      </c>
      <c r="H144" s="59"/>
      <c r="I144" s="59">
        <v>0</v>
      </c>
      <c r="J144" s="59">
        <v>0</v>
      </c>
      <c r="K144" s="59">
        <v>109</v>
      </c>
      <c r="L144" s="59">
        <v>0</v>
      </c>
      <c r="M144" s="59">
        <v>0</v>
      </c>
      <c r="N144" s="59">
        <v>0</v>
      </c>
      <c r="O144" s="14">
        <f>F144+G144+H144+J144-K144-M144+L144-N144</f>
        <v>3000</v>
      </c>
      <c r="P144" s="84"/>
    </row>
    <row r="145" spans="1:16" ht="24.75" customHeight="1">
      <c r="A145" s="626" t="s">
        <v>72</v>
      </c>
      <c r="B145" s="627"/>
      <c r="C145" s="631"/>
      <c r="D145" s="650"/>
      <c r="E145" s="651"/>
      <c r="F145" s="652">
        <f>SUM(F142:F144)</f>
        <v>10276</v>
      </c>
      <c r="G145" s="652">
        <f aca="true" t="shared" si="26" ref="G145:O145">SUM(G142:G144)</f>
        <v>0</v>
      </c>
      <c r="H145" s="652">
        <f t="shared" si="26"/>
        <v>0</v>
      </c>
      <c r="I145" s="652">
        <f t="shared" si="26"/>
        <v>0</v>
      </c>
      <c r="J145" s="652">
        <f t="shared" si="26"/>
        <v>0</v>
      </c>
      <c r="K145" s="652">
        <f t="shared" si="26"/>
        <v>576</v>
      </c>
      <c r="L145" s="652">
        <f t="shared" si="26"/>
        <v>0</v>
      </c>
      <c r="M145" s="652">
        <f t="shared" si="26"/>
        <v>500</v>
      </c>
      <c r="N145" s="652">
        <f t="shared" si="26"/>
        <v>0</v>
      </c>
      <c r="O145" s="652">
        <f t="shared" si="26"/>
        <v>9200</v>
      </c>
      <c r="P145" s="624"/>
    </row>
    <row r="146" spans="1:16" ht="33" customHeight="1">
      <c r="A146" s="102" t="s">
        <v>7</v>
      </c>
      <c r="B146" s="74"/>
      <c r="C146" s="77"/>
      <c r="D146" s="77"/>
      <c r="E146" s="347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6"/>
    </row>
    <row r="147" spans="1:16" ht="42" customHeight="1">
      <c r="A147" s="109">
        <v>120</v>
      </c>
      <c r="B147" s="59" t="s">
        <v>833</v>
      </c>
      <c r="C147" s="43" t="s">
        <v>834</v>
      </c>
      <c r="D147" s="454" t="s">
        <v>835</v>
      </c>
      <c r="E147" s="357">
        <v>15</v>
      </c>
      <c r="F147" s="59">
        <v>2370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6</v>
      </c>
      <c r="M147" s="59">
        <v>0</v>
      </c>
      <c r="N147" s="59">
        <v>0</v>
      </c>
      <c r="O147" s="14">
        <f>F147+G147+H147+J147-K147-M147+L147-N147</f>
        <v>2376</v>
      </c>
      <c r="P147" s="29"/>
    </row>
    <row r="148" spans="1:16" ht="42" customHeight="1">
      <c r="A148" s="109">
        <v>139</v>
      </c>
      <c r="B148" s="65" t="s">
        <v>525</v>
      </c>
      <c r="C148" s="43" t="s">
        <v>526</v>
      </c>
      <c r="D148" s="454" t="s">
        <v>38</v>
      </c>
      <c r="E148" s="357">
        <v>15</v>
      </c>
      <c r="F148" s="59">
        <v>3109</v>
      </c>
      <c r="G148" s="59">
        <v>0</v>
      </c>
      <c r="H148" s="59">
        <v>0</v>
      </c>
      <c r="I148" s="59">
        <v>0</v>
      </c>
      <c r="J148" s="59">
        <v>0</v>
      </c>
      <c r="K148" s="59">
        <v>109</v>
      </c>
      <c r="L148" s="59">
        <v>0</v>
      </c>
      <c r="M148" s="59">
        <v>0</v>
      </c>
      <c r="N148" s="59">
        <v>0</v>
      </c>
      <c r="O148" s="14">
        <f>F148+G148+H148+J148-K148-M148+L148-N148</f>
        <v>3000</v>
      </c>
      <c r="P148" s="29"/>
    </row>
    <row r="149" spans="1:16" ht="42" customHeight="1">
      <c r="A149" s="109">
        <v>163</v>
      </c>
      <c r="B149" s="59" t="s">
        <v>866</v>
      </c>
      <c r="C149" s="43" t="s">
        <v>867</v>
      </c>
      <c r="D149" s="418" t="s">
        <v>529</v>
      </c>
      <c r="E149" s="357">
        <v>15</v>
      </c>
      <c r="F149" s="59">
        <v>3390</v>
      </c>
      <c r="G149" s="59">
        <v>0</v>
      </c>
      <c r="H149" s="59">
        <v>0</v>
      </c>
      <c r="I149" s="59">
        <v>0</v>
      </c>
      <c r="J149" s="59">
        <v>0</v>
      </c>
      <c r="K149" s="59">
        <v>140</v>
      </c>
      <c r="L149" s="59">
        <v>0</v>
      </c>
      <c r="M149" s="59">
        <v>0</v>
      </c>
      <c r="N149" s="59">
        <v>0</v>
      </c>
      <c r="O149" s="14">
        <f>F149+G149+H149+J149-K149-M149+L149-N149</f>
        <v>3250</v>
      </c>
      <c r="P149" s="29"/>
    </row>
    <row r="150" spans="1:16" ht="20.25" customHeight="1">
      <c r="A150" s="626" t="s">
        <v>72</v>
      </c>
      <c r="B150" s="642"/>
      <c r="C150" s="628"/>
      <c r="D150" s="653"/>
      <c r="E150" s="629"/>
      <c r="F150" s="648">
        <f>SUM(F147:F149)</f>
        <v>8869</v>
      </c>
      <c r="G150" s="648">
        <f aca="true" t="shared" si="27" ref="G150:O150">SUM(G147:G149)</f>
        <v>0</v>
      </c>
      <c r="H150" s="648">
        <f t="shared" si="27"/>
        <v>0</v>
      </c>
      <c r="I150" s="648">
        <f t="shared" si="27"/>
        <v>0</v>
      </c>
      <c r="J150" s="648">
        <f t="shared" si="27"/>
        <v>0</v>
      </c>
      <c r="K150" s="648">
        <f t="shared" si="27"/>
        <v>249</v>
      </c>
      <c r="L150" s="648">
        <f t="shared" si="27"/>
        <v>6</v>
      </c>
      <c r="M150" s="648">
        <f t="shared" si="27"/>
        <v>0</v>
      </c>
      <c r="N150" s="648">
        <f t="shared" si="27"/>
        <v>0</v>
      </c>
      <c r="O150" s="648">
        <f t="shared" si="27"/>
        <v>8626</v>
      </c>
      <c r="P150" s="624"/>
    </row>
    <row r="151" spans="1:19" s="23" customFormat="1" ht="33" customHeight="1">
      <c r="A151" s="56"/>
      <c r="B151" s="52" t="s">
        <v>32</v>
      </c>
      <c r="C151" s="57"/>
      <c r="D151" s="57"/>
      <c r="E151" s="345"/>
      <c r="F151" s="71">
        <f aca="true" t="shared" si="28" ref="F151:N151">F145+F150</f>
        <v>19145</v>
      </c>
      <c r="G151" s="71">
        <f t="shared" si="28"/>
        <v>0</v>
      </c>
      <c r="H151" s="71">
        <f t="shared" si="28"/>
        <v>0</v>
      </c>
      <c r="I151" s="71">
        <f t="shared" si="28"/>
        <v>0</v>
      </c>
      <c r="J151" s="71">
        <f t="shared" si="28"/>
        <v>0</v>
      </c>
      <c r="K151" s="71">
        <f t="shared" si="28"/>
        <v>825</v>
      </c>
      <c r="L151" s="71">
        <f t="shared" si="28"/>
        <v>6</v>
      </c>
      <c r="M151" s="71">
        <f>M145+M150</f>
        <v>500</v>
      </c>
      <c r="N151" s="71">
        <f t="shared" si="28"/>
        <v>0</v>
      </c>
      <c r="O151" s="71">
        <f>O145+O150</f>
        <v>17826</v>
      </c>
      <c r="P151" s="58"/>
      <c r="Q151" s="961"/>
      <c r="R151" s="961"/>
      <c r="S151" s="961"/>
    </row>
    <row r="152" spans="12:14" ht="18">
      <c r="L152" s="45"/>
      <c r="M152" s="1"/>
      <c r="N152" s="45"/>
    </row>
    <row r="153" spans="1:16" ht="45.75" customHeight="1">
      <c r="A153" s="459"/>
      <c r="B153" s="460"/>
      <c r="C153" s="460" t="s">
        <v>551</v>
      </c>
      <c r="D153" s="460"/>
      <c r="F153" s="461"/>
      <c r="G153" s="460"/>
      <c r="H153" s="460"/>
      <c r="I153" s="460"/>
      <c r="K153" s="465" t="s">
        <v>552</v>
      </c>
      <c r="L153" s="460"/>
      <c r="M153" s="460"/>
      <c r="O153" s="460" t="s">
        <v>552</v>
      </c>
      <c r="P153" s="462"/>
    </row>
    <row r="154" spans="1:19" s="104" customFormat="1" ht="21.75">
      <c r="A154" s="459"/>
      <c r="B154" s="460"/>
      <c r="C154" s="460"/>
      <c r="D154" s="460"/>
      <c r="E154" s="460"/>
      <c r="F154" s="461"/>
      <c r="G154" s="460"/>
      <c r="H154" s="460"/>
      <c r="I154" s="460"/>
      <c r="K154" s="465"/>
      <c r="L154" s="460"/>
      <c r="M154" s="459"/>
      <c r="N154" s="460"/>
      <c r="O154" s="460"/>
      <c r="P154" s="463"/>
      <c r="Q154" s="107"/>
      <c r="R154" s="107"/>
      <c r="S154" s="107"/>
    </row>
    <row r="155" spans="1:19" s="104" customFormat="1" ht="21.75">
      <c r="A155" s="459" t="s">
        <v>560</v>
      </c>
      <c r="B155" s="460"/>
      <c r="C155" s="465" t="s">
        <v>848</v>
      </c>
      <c r="E155" s="460"/>
      <c r="F155" s="461"/>
      <c r="G155" s="460"/>
      <c r="H155" s="460"/>
      <c r="I155" s="460"/>
      <c r="K155" s="465" t="s">
        <v>645</v>
      </c>
      <c r="L155" s="460"/>
      <c r="M155" s="459"/>
      <c r="N155" s="460" t="s">
        <v>854</v>
      </c>
      <c r="O155" s="460"/>
      <c r="P155" s="463"/>
      <c r="Q155" s="107"/>
      <c r="R155" s="107"/>
      <c r="S155" s="107"/>
    </row>
    <row r="156" spans="1:16" ht="18.75">
      <c r="A156" s="459"/>
      <c r="B156" s="460"/>
      <c r="C156" s="465" t="s">
        <v>849</v>
      </c>
      <c r="E156" s="460"/>
      <c r="F156" s="461"/>
      <c r="G156" s="460"/>
      <c r="H156" s="460"/>
      <c r="I156" s="460"/>
      <c r="K156" s="464" t="s">
        <v>549</v>
      </c>
      <c r="L156" s="460"/>
      <c r="M156" s="460"/>
      <c r="N156" s="460" t="s">
        <v>550</v>
      </c>
      <c r="O156" s="460"/>
      <c r="P156" s="462"/>
    </row>
    <row r="158" spans="1:16" ht="23.25" customHeight="1">
      <c r="A158" s="3" t="s">
        <v>0</v>
      </c>
      <c r="B158" s="20"/>
      <c r="C158" s="4"/>
      <c r="D158" s="94" t="s">
        <v>71</v>
      </c>
      <c r="E158" s="334"/>
      <c r="F158" s="4"/>
      <c r="G158" s="4"/>
      <c r="H158" s="4"/>
      <c r="I158" s="4"/>
      <c r="J158" s="4"/>
      <c r="K158" s="4"/>
      <c r="L158" s="4"/>
      <c r="M158" s="5"/>
      <c r="N158" s="4"/>
      <c r="O158" s="4"/>
      <c r="P158" s="27"/>
    </row>
    <row r="159" spans="1:16" ht="16.5" customHeight="1">
      <c r="A159" s="6"/>
      <c r="B159" s="98" t="s">
        <v>23</v>
      </c>
      <c r="C159" s="7"/>
      <c r="D159" s="7"/>
      <c r="E159" s="324"/>
      <c r="F159" s="7"/>
      <c r="G159" s="7"/>
      <c r="H159" s="7"/>
      <c r="I159" s="7"/>
      <c r="J159" s="8"/>
      <c r="K159" s="7"/>
      <c r="L159" s="7"/>
      <c r="M159" s="9"/>
      <c r="N159" s="7"/>
      <c r="O159" s="7"/>
      <c r="P159" s="410" t="s">
        <v>1289</v>
      </c>
    </row>
    <row r="160" spans="1:16" ht="17.25" customHeight="1">
      <c r="A160" s="10"/>
      <c r="B160" s="11"/>
      <c r="C160" s="11"/>
      <c r="D160" s="96" t="s">
        <v>1472</v>
      </c>
      <c r="E160" s="325"/>
      <c r="F160" s="12"/>
      <c r="G160" s="12"/>
      <c r="H160" s="12"/>
      <c r="I160" s="12"/>
      <c r="J160" s="12"/>
      <c r="K160" s="12"/>
      <c r="L160" s="12"/>
      <c r="M160" s="13"/>
      <c r="N160" s="12"/>
      <c r="O160" s="12"/>
      <c r="P160" s="28"/>
    </row>
    <row r="161" spans="1:19" s="50" customFormat="1" ht="26.25" customHeight="1" thickBot="1">
      <c r="A161" s="46" t="s">
        <v>512</v>
      </c>
      <c r="B161" s="62" t="s">
        <v>513</v>
      </c>
      <c r="C161" s="47" t="s">
        <v>1</v>
      </c>
      <c r="D161" s="47" t="s">
        <v>511</v>
      </c>
      <c r="E161" s="346" t="s">
        <v>522</v>
      </c>
      <c r="F161" s="26" t="s">
        <v>507</v>
      </c>
      <c r="G161" s="26" t="s">
        <v>508</v>
      </c>
      <c r="H161" s="26" t="s">
        <v>16</v>
      </c>
      <c r="I161" s="26" t="s">
        <v>35</v>
      </c>
      <c r="J161" s="42" t="s">
        <v>409</v>
      </c>
      <c r="K161" s="48" t="s">
        <v>18</v>
      </c>
      <c r="L161" s="26" t="s">
        <v>19</v>
      </c>
      <c r="M161" s="26" t="s">
        <v>518</v>
      </c>
      <c r="N161" s="26" t="s">
        <v>31</v>
      </c>
      <c r="O161" s="26" t="s">
        <v>30</v>
      </c>
      <c r="P161" s="49" t="s">
        <v>20</v>
      </c>
      <c r="Q161" s="962"/>
      <c r="R161" s="962"/>
      <c r="S161" s="962"/>
    </row>
    <row r="162" spans="1:16" ht="20.25" customHeight="1" thickTop="1">
      <c r="A162" s="102" t="s">
        <v>499</v>
      </c>
      <c r="B162" s="77"/>
      <c r="C162" s="77"/>
      <c r="D162" s="77"/>
      <c r="E162" s="347"/>
      <c r="F162" s="77"/>
      <c r="G162" s="77"/>
      <c r="H162" s="77"/>
      <c r="I162" s="77"/>
      <c r="J162" s="77"/>
      <c r="K162" s="77"/>
      <c r="L162" s="77"/>
      <c r="M162" s="78"/>
      <c r="N162" s="77"/>
      <c r="O162" s="77"/>
      <c r="P162" s="80"/>
    </row>
    <row r="163" spans="1:16" ht="42" customHeight="1">
      <c r="A163" s="15">
        <v>42</v>
      </c>
      <c r="B163" s="59" t="s">
        <v>1263</v>
      </c>
      <c r="C163" s="43" t="s">
        <v>1264</v>
      </c>
      <c r="D163" s="418" t="s">
        <v>1265</v>
      </c>
      <c r="E163" s="355">
        <v>15</v>
      </c>
      <c r="F163" s="59">
        <v>2212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38</v>
      </c>
      <c r="M163" s="59">
        <v>0</v>
      </c>
      <c r="N163" s="59">
        <v>0</v>
      </c>
      <c r="O163" s="14">
        <f>F163+G163+H163+J163-K163-M163+L163-N163</f>
        <v>2250</v>
      </c>
      <c r="P163" s="84"/>
    </row>
    <row r="164" spans="1:16" ht="42" customHeight="1">
      <c r="A164" s="15">
        <v>111</v>
      </c>
      <c r="B164" s="59" t="s">
        <v>516</v>
      </c>
      <c r="C164" s="43" t="s">
        <v>517</v>
      </c>
      <c r="D164" s="418" t="s">
        <v>11</v>
      </c>
      <c r="E164" s="355">
        <v>15</v>
      </c>
      <c r="F164" s="59">
        <v>2839</v>
      </c>
      <c r="G164" s="59">
        <v>0</v>
      </c>
      <c r="H164" s="59">
        <v>0</v>
      </c>
      <c r="I164" s="59">
        <v>0</v>
      </c>
      <c r="J164" s="59">
        <v>0</v>
      </c>
      <c r="K164" s="59">
        <v>59</v>
      </c>
      <c r="L164" s="59">
        <v>0</v>
      </c>
      <c r="M164" s="59">
        <v>0</v>
      </c>
      <c r="N164" s="59">
        <v>0</v>
      </c>
      <c r="O164" s="14">
        <f>F164+G164+H164+J164-K164-M164+L164-N164</f>
        <v>2780</v>
      </c>
      <c r="P164" s="84"/>
    </row>
    <row r="165" spans="1:19" s="41" customFormat="1" ht="12.75" customHeight="1">
      <c r="A165" s="660" t="s">
        <v>72</v>
      </c>
      <c r="B165" s="740"/>
      <c r="C165" s="740"/>
      <c r="D165" s="633"/>
      <c r="E165" s="634"/>
      <c r="F165" s="649">
        <f aca="true" t="shared" si="29" ref="F165:O165">SUM(F163:F164)</f>
        <v>5051</v>
      </c>
      <c r="G165" s="649">
        <f t="shared" si="29"/>
        <v>0</v>
      </c>
      <c r="H165" s="649">
        <f t="shared" si="29"/>
        <v>0</v>
      </c>
      <c r="I165" s="649">
        <f t="shared" si="29"/>
        <v>0</v>
      </c>
      <c r="J165" s="649">
        <f t="shared" si="29"/>
        <v>0</v>
      </c>
      <c r="K165" s="649">
        <f t="shared" si="29"/>
        <v>59</v>
      </c>
      <c r="L165" s="649">
        <f t="shared" si="29"/>
        <v>38</v>
      </c>
      <c r="M165" s="649">
        <f t="shared" si="29"/>
        <v>0</v>
      </c>
      <c r="N165" s="649">
        <f t="shared" si="29"/>
        <v>0</v>
      </c>
      <c r="O165" s="649">
        <f t="shared" si="29"/>
        <v>5030</v>
      </c>
      <c r="P165" s="741"/>
      <c r="Q165" s="85"/>
      <c r="R165" s="85"/>
      <c r="S165" s="85"/>
    </row>
    <row r="166" spans="1:16" ht="20.25" customHeight="1">
      <c r="A166" s="102" t="s">
        <v>115</v>
      </c>
      <c r="B166" s="77"/>
      <c r="C166" s="77"/>
      <c r="D166" s="78"/>
      <c r="E166" s="347"/>
      <c r="F166" s="77"/>
      <c r="G166" s="77"/>
      <c r="H166" s="77"/>
      <c r="I166" s="77"/>
      <c r="J166" s="77"/>
      <c r="K166" s="77"/>
      <c r="L166" s="77"/>
      <c r="M166" s="78"/>
      <c r="N166" s="77"/>
      <c r="O166" s="77"/>
      <c r="P166" s="80"/>
    </row>
    <row r="167" spans="1:16" ht="42" customHeight="1">
      <c r="A167" s="15">
        <v>135</v>
      </c>
      <c r="B167" s="59" t="s">
        <v>1473</v>
      </c>
      <c r="C167" s="43" t="s">
        <v>1474</v>
      </c>
      <c r="D167" s="418" t="s">
        <v>120</v>
      </c>
      <c r="E167" s="355">
        <v>15</v>
      </c>
      <c r="F167" s="59">
        <v>2509</v>
      </c>
      <c r="G167" s="59">
        <v>0</v>
      </c>
      <c r="H167" s="59">
        <v>0</v>
      </c>
      <c r="I167" s="59">
        <v>0</v>
      </c>
      <c r="J167" s="59">
        <v>0</v>
      </c>
      <c r="K167" s="59">
        <v>9</v>
      </c>
      <c r="L167" s="59">
        <v>0</v>
      </c>
      <c r="M167" s="59">
        <v>0</v>
      </c>
      <c r="N167" s="59">
        <v>0</v>
      </c>
      <c r="O167" s="14">
        <f>F167+G167+H167+J167-K167-M167+L167-N167</f>
        <v>2500</v>
      </c>
      <c r="P167" s="32"/>
    </row>
    <row r="168" spans="1:16" ht="42" customHeight="1">
      <c r="A168" s="15">
        <v>226</v>
      </c>
      <c r="B168" s="59" t="s">
        <v>807</v>
      </c>
      <c r="C168" s="43" t="s">
        <v>827</v>
      </c>
      <c r="D168" s="418" t="s">
        <v>127</v>
      </c>
      <c r="E168" s="355">
        <v>15</v>
      </c>
      <c r="F168" s="59">
        <v>4420</v>
      </c>
      <c r="G168" s="59">
        <v>0</v>
      </c>
      <c r="H168" s="59">
        <v>0</v>
      </c>
      <c r="I168" s="59">
        <v>0</v>
      </c>
      <c r="J168" s="59">
        <v>0</v>
      </c>
      <c r="K168" s="59">
        <v>420</v>
      </c>
      <c r="L168" s="59">
        <v>0</v>
      </c>
      <c r="M168" s="59">
        <v>0</v>
      </c>
      <c r="N168" s="59">
        <v>0</v>
      </c>
      <c r="O168" s="14">
        <f>F168+G168+H168+J168-K168-M168+L168-N168</f>
        <v>4000</v>
      </c>
      <c r="P168" s="32"/>
    </row>
    <row r="169" spans="1:16" ht="42" customHeight="1">
      <c r="A169" s="15">
        <v>280</v>
      </c>
      <c r="B169" s="193" t="s">
        <v>128</v>
      </c>
      <c r="C169" s="43" t="s">
        <v>129</v>
      </c>
      <c r="D169" s="416" t="s">
        <v>127</v>
      </c>
      <c r="E169" s="321">
        <v>15</v>
      </c>
      <c r="F169" s="193">
        <v>1204</v>
      </c>
      <c r="G169" s="193">
        <v>200</v>
      </c>
      <c r="H169" s="193">
        <v>0</v>
      </c>
      <c r="I169" s="193">
        <v>0</v>
      </c>
      <c r="J169" s="193">
        <v>0</v>
      </c>
      <c r="K169" s="193">
        <v>0</v>
      </c>
      <c r="L169" s="193">
        <v>135</v>
      </c>
      <c r="M169" s="193">
        <v>0</v>
      </c>
      <c r="N169" s="193">
        <v>0</v>
      </c>
      <c r="O169" s="14">
        <f>F169+G169+H169+J169-K169-M169+L169-N169</f>
        <v>1539</v>
      </c>
      <c r="P169" s="32"/>
    </row>
    <row r="170" spans="1:16" ht="42" customHeight="1">
      <c r="A170" s="15">
        <v>332</v>
      </c>
      <c r="B170" s="193" t="s">
        <v>1178</v>
      </c>
      <c r="C170" s="43" t="s">
        <v>1179</v>
      </c>
      <c r="D170" s="416" t="s">
        <v>6</v>
      </c>
      <c r="E170" s="321">
        <v>15</v>
      </c>
      <c r="F170" s="193">
        <v>3109</v>
      </c>
      <c r="G170" s="193">
        <v>0</v>
      </c>
      <c r="H170" s="193"/>
      <c r="I170" s="193">
        <v>0</v>
      </c>
      <c r="J170" s="193">
        <v>0</v>
      </c>
      <c r="K170" s="193">
        <v>109</v>
      </c>
      <c r="L170" s="193">
        <v>0</v>
      </c>
      <c r="M170" s="193">
        <v>0</v>
      </c>
      <c r="N170" s="193">
        <v>0</v>
      </c>
      <c r="O170" s="14">
        <f>F170+G170+H170+J170-K170-M170+L170-N170</f>
        <v>3000</v>
      </c>
      <c r="P170" s="32"/>
    </row>
    <row r="171" spans="1:19" s="41" customFormat="1" ht="12" customHeight="1">
      <c r="A171" s="660" t="s">
        <v>72</v>
      </c>
      <c r="B171" s="740"/>
      <c r="C171" s="740"/>
      <c r="D171" s="633"/>
      <c r="E171" s="634"/>
      <c r="F171" s="649">
        <f>SUM(F167:F170)</f>
        <v>11242</v>
      </c>
      <c r="G171" s="649">
        <f aca="true" t="shared" si="30" ref="G171:O171">SUM(G167:G170)</f>
        <v>200</v>
      </c>
      <c r="H171" s="649">
        <f t="shared" si="30"/>
        <v>0</v>
      </c>
      <c r="I171" s="649">
        <f t="shared" si="30"/>
        <v>0</v>
      </c>
      <c r="J171" s="649">
        <f t="shared" si="30"/>
        <v>0</v>
      </c>
      <c r="K171" s="649">
        <f t="shared" si="30"/>
        <v>538</v>
      </c>
      <c r="L171" s="649">
        <f t="shared" si="30"/>
        <v>135</v>
      </c>
      <c r="M171" s="649">
        <f t="shared" si="30"/>
        <v>0</v>
      </c>
      <c r="N171" s="649">
        <f t="shared" si="30"/>
        <v>0</v>
      </c>
      <c r="O171" s="649">
        <f t="shared" si="30"/>
        <v>11039</v>
      </c>
      <c r="P171" s="741"/>
      <c r="Q171" s="85"/>
      <c r="R171" s="85"/>
      <c r="S171" s="85"/>
    </row>
    <row r="172" spans="1:16" ht="20.25" customHeight="1">
      <c r="A172" s="102" t="s">
        <v>1311</v>
      </c>
      <c r="B172" s="77"/>
      <c r="C172" s="77"/>
      <c r="D172" s="78"/>
      <c r="E172" s="347"/>
      <c r="F172" s="77"/>
      <c r="G172" s="77"/>
      <c r="H172" s="77"/>
      <c r="I172" s="77"/>
      <c r="J172" s="77"/>
      <c r="K172" s="77"/>
      <c r="L172" s="77"/>
      <c r="M172" s="78"/>
      <c r="N172" s="77"/>
      <c r="O172" s="77"/>
      <c r="P172" s="80"/>
    </row>
    <row r="173" spans="1:19" s="41" customFormat="1" ht="42" customHeight="1">
      <c r="A173" s="15">
        <v>225</v>
      </c>
      <c r="B173" s="59" t="s">
        <v>809</v>
      </c>
      <c r="C173" s="43" t="s">
        <v>826</v>
      </c>
      <c r="D173" s="452" t="s">
        <v>412</v>
      </c>
      <c r="E173" s="327">
        <v>15</v>
      </c>
      <c r="F173" s="65">
        <v>3109</v>
      </c>
      <c r="G173" s="65">
        <v>0</v>
      </c>
      <c r="H173" s="65">
        <v>0</v>
      </c>
      <c r="I173" s="65">
        <v>0</v>
      </c>
      <c r="J173" s="65">
        <v>0</v>
      </c>
      <c r="K173" s="65">
        <v>109</v>
      </c>
      <c r="L173" s="65">
        <v>0</v>
      </c>
      <c r="M173" s="66">
        <v>500</v>
      </c>
      <c r="N173" s="65">
        <v>0</v>
      </c>
      <c r="O173" s="14">
        <f>F173+G173+H173+J173-K173-M173+L173-N173</f>
        <v>2500</v>
      </c>
      <c r="P173" s="60"/>
      <c r="Q173" s="85"/>
      <c r="R173" s="85"/>
      <c r="S173" s="85"/>
    </row>
    <row r="174" spans="1:16" ht="42" customHeight="1">
      <c r="A174" s="15">
        <v>311</v>
      </c>
      <c r="B174" s="193" t="s">
        <v>1081</v>
      </c>
      <c r="C174" s="43" t="s">
        <v>1104</v>
      </c>
      <c r="D174" s="416" t="s">
        <v>56</v>
      </c>
      <c r="E174" s="321">
        <v>15</v>
      </c>
      <c r="F174" s="193">
        <v>4059</v>
      </c>
      <c r="G174" s="193">
        <v>0</v>
      </c>
      <c r="H174" s="193">
        <v>0</v>
      </c>
      <c r="I174" s="193">
        <v>0</v>
      </c>
      <c r="J174" s="193">
        <v>0</v>
      </c>
      <c r="K174" s="193">
        <v>358</v>
      </c>
      <c r="L174" s="193">
        <v>0</v>
      </c>
      <c r="M174" s="193">
        <v>0</v>
      </c>
      <c r="N174" s="193">
        <v>0</v>
      </c>
      <c r="O174" s="14">
        <f>F174+G174+H174+J174-K174-M174+L174-N174</f>
        <v>3701</v>
      </c>
      <c r="P174" s="32"/>
    </row>
    <row r="175" spans="1:16" ht="42" customHeight="1">
      <c r="A175" s="15">
        <v>335</v>
      </c>
      <c r="B175" s="14" t="s">
        <v>1180</v>
      </c>
      <c r="C175" s="43" t="s">
        <v>1181</v>
      </c>
      <c r="D175" s="418" t="s">
        <v>412</v>
      </c>
      <c r="E175" s="355">
        <v>15</v>
      </c>
      <c r="F175" s="59">
        <v>3578</v>
      </c>
      <c r="G175" s="59">
        <v>0</v>
      </c>
      <c r="H175" s="59"/>
      <c r="I175" s="59">
        <v>0</v>
      </c>
      <c r="J175" s="59">
        <v>0</v>
      </c>
      <c r="K175" s="59">
        <v>178</v>
      </c>
      <c r="L175" s="59">
        <v>0</v>
      </c>
      <c r="M175" s="59">
        <v>0</v>
      </c>
      <c r="N175" s="59">
        <v>0</v>
      </c>
      <c r="O175" s="14">
        <f>F175+G175+H175+J175-K175-M175+L175-N175</f>
        <v>3400</v>
      </c>
      <c r="P175" s="84"/>
    </row>
    <row r="176" spans="1:19" s="41" customFormat="1" ht="12" customHeight="1">
      <c r="A176" s="660" t="s">
        <v>72</v>
      </c>
      <c r="B176" s="740"/>
      <c r="C176" s="740"/>
      <c r="D176" s="633"/>
      <c r="E176" s="634"/>
      <c r="F176" s="649">
        <f>SUM(F173:F175)</f>
        <v>10746</v>
      </c>
      <c r="G176" s="649">
        <f aca="true" t="shared" si="31" ref="G176:O176">SUM(G173:G175)</f>
        <v>0</v>
      </c>
      <c r="H176" s="649">
        <f t="shared" si="31"/>
        <v>0</v>
      </c>
      <c r="I176" s="649">
        <f t="shared" si="31"/>
        <v>0</v>
      </c>
      <c r="J176" s="649">
        <f t="shared" si="31"/>
        <v>0</v>
      </c>
      <c r="K176" s="649">
        <f t="shared" si="31"/>
        <v>645</v>
      </c>
      <c r="L176" s="649">
        <f t="shared" si="31"/>
        <v>0</v>
      </c>
      <c r="M176" s="649">
        <f t="shared" si="31"/>
        <v>500</v>
      </c>
      <c r="N176" s="649">
        <f t="shared" si="31"/>
        <v>0</v>
      </c>
      <c r="O176" s="649">
        <f t="shared" si="31"/>
        <v>9601</v>
      </c>
      <c r="P176" s="741"/>
      <c r="Q176" s="85"/>
      <c r="R176" s="85"/>
      <c r="S176" s="85"/>
    </row>
    <row r="177" spans="1:19" s="23" customFormat="1" ht="15" customHeight="1">
      <c r="A177" s="56"/>
      <c r="B177" s="52" t="s">
        <v>32</v>
      </c>
      <c r="C177" s="61"/>
      <c r="D177" s="61"/>
      <c r="E177" s="356"/>
      <c r="F177" s="71">
        <f aca="true" t="shared" si="32" ref="F177:O177">F165+F171+F176</f>
        <v>27039</v>
      </c>
      <c r="G177" s="71">
        <f t="shared" si="32"/>
        <v>200</v>
      </c>
      <c r="H177" s="71">
        <f t="shared" si="32"/>
        <v>0</v>
      </c>
      <c r="I177" s="71">
        <f t="shared" si="32"/>
        <v>0</v>
      </c>
      <c r="J177" s="71">
        <f t="shared" si="32"/>
        <v>0</v>
      </c>
      <c r="K177" s="71">
        <f t="shared" si="32"/>
        <v>1242</v>
      </c>
      <c r="L177" s="71">
        <f t="shared" si="32"/>
        <v>173</v>
      </c>
      <c r="M177" s="71">
        <f t="shared" si="32"/>
        <v>500</v>
      </c>
      <c r="N177" s="71">
        <f t="shared" si="32"/>
        <v>0</v>
      </c>
      <c r="O177" s="71">
        <f t="shared" si="32"/>
        <v>25670</v>
      </c>
      <c r="P177" s="57"/>
      <c r="Q177" s="961"/>
      <c r="R177" s="961"/>
      <c r="S177" s="961"/>
    </row>
    <row r="178" spans="1:19" s="104" customFormat="1" ht="37.5" customHeight="1">
      <c r="A178" s="459"/>
      <c r="B178" s="460"/>
      <c r="C178" s="460"/>
      <c r="D178" s="460" t="s">
        <v>551</v>
      </c>
      <c r="F178" s="461"/>
      <c r="G178" s="460"/>
      <c r="H178" s="460"/>
      <c r="I178" s="460"/>
      <c r="K178" s="465" t="s">
        <v>552</v>
      </c>
      <c r="L178" s="460"/>
      <c r="M178" s="460"/>
      <c r="O178" s="460" t="s">
        <v>552</v>
      </c>
      <c r="P178" s="462"/>
      <c r="Q178" s="107"/>
      <c r="R178" s="107"/>
      <c r="S178" s="107"/>
    </row>
    <row r="179" spans="1:16" ht="14.25" customHeight="1">
      <c r="A179" s="459" t="s">
        <v>560</v>
      </c>
      <c r="B179" s="460"/>
      <c r="C179" s="460"/>
      <c r="D179" s="465" t="s">
        <v>848</v>
      </c>
      <c r="E179" s="460"/>
      <c r="F179" s="461"/>
      <c r="G179" s="460"/>
      <c r="H179" s="460"/>
      <c r="I179" s="460"/>
      <c r="K179" s="465" t="s">
        <v>645</v>
      </c>
      <c r="L179" s="460"/>
      <c r="M179" s="459"/>
      <c r="N179" s="460" t="s">
        <v>646</v>
      </c>
      <c r="O179" s="460"/>
      <c r="P179" s="463"/>
    </row>
    <row r="180" spans="1:16" ht="12.75" customHeight="1">
      <c r="A180" s="459"/>
      <c r="B180" s="460"/>
      <c r="C180" s="460"/>
      <c r="D180" s="465" t="s">
        <v>849</v>
      </c>
      <c r="E180" s="460"/>
      <c r="F180" s="461"/>
      <c r="G180" s="460"/>
      <c r="H180" s="460"/>
      <c r="I180" s="460"/>
      <c r="K180" s="464" t="s">
        <v>549</v>
      </c>
      <c r="L180" s="460"/>
      <c r="M180" s="460"/>
      <c r="N180" s="460" t="s">
        <v>550</v>
      </c>
      <c r="O180" s="460"/>
      <c r="P180" s="462"/>
    </row>
    <row r="181" spans="1:16" ht="23.25" customHeight="1">
      <c r="A181" s="3" t="s">
        <v>0</v>
      </c>
      <c r="B181" s="20"/>
      <c r="C181" s="4"/>
      <c r="D181" s="94" t="s">
        <v>71</v>
      </c>
      <c r="E181" s="334"/>
      <c r="F181" s="4"/>
      <c r="G181" s="4"/>
      <c r="H181" s="4"/>
      <c r="I181" s="4"/>
      <c r="J181" s="4"/>
      <c r="K181" s="4"/>
      <c r="L181" s="4"/>
      <c r="M181" s="5"/>
      <c r="N181" s="4"/>
      <c r="O181" s="4"/>
      <c r="P181" s="27"/>
    </row>
    <row r="182" spans="1:16" ht="16.5" customHeight="1">
      <c r="A182" s="6"/>
      <c r="B182" s="98" t="s">
        <v>23</v>
      </c>
      <c r="C182" s="7"/>
      <c r="D182" s="7"/>
      <c r="E182" s="324"/>
      <c r="F182" s="7"/>
      <c r="G182" s="7"/>
      <c r="H182" s="7"/>
      <c r="I182" s="7"/>
      <c r="J182" s="8"/>
      <c r="K182" s="7"/>
      <c r="L182" s="7"/>
      <c r="M182" s="9"/>
      <c r="N182" s="7"/>
      <c r="O182" s="7"/>
      <c r="P182" s="410" t="s">
        <v>1290</v>
      </c>
    </row>
    <row r="183" spans="1:16" ht="17.25" customHeight="1">
      <c r="A183" s="10"/>
      <c r="B183" s="11"/>
      <c r="C183" s="11"/>
      <c r="D183" s="96" t="s">
        <v>1472</v>
      </c>
      <c r="E183" s="325"/>
      <c r="F183" s="12"/>
      <c r="G183" s="12"/>
      <c r="H183" s="12"/>
      <c r="I183" s="12"/>
      <c r="J183" s="12"/>
      <c r="K183" s="12"/>
      <c r="L183" s="12"/>
      <c r="M183" s="13"/>
      <c r="N183" s="12"/>
      <c r="O183" s="12"/>
      <c r="P183" s="28"/>
    </row>
    <row r="184" spans="1:19" s="50" customFormat="1" ht="26.25" customHeight="1" thickBot="1">
      <c r="A184" s="46" t="s">
        <v>512</v>
      </c>
      <c r="B184" s="62" t="s">
        <v>513</v>
      </c>
      <c r="C184" s="47" t="s">
        <v>1</v>
      </c>
      <c r="D184" s="47" t="s">
        <v>511</v>
      </c>
      <c r="E184" s="346" t="s">
        <v>522</v>
      </c>
      <c r="F184" s="26" t="s">
        <v>507</v>
      </c>
      <c r="G184" s="26" t="s">
        <v>508</v>
      </c>
      <c r="H184" s="26" t="s">
        <v>16</v>
      </c>
      <c r="I184" s="26" t="s">
        <v>35</v>
      </c>
      <c r="J184" s="42" t="s">
        <v>409</v>
      </c>
      <c r="K184" s="48" t="s">
        <v>18</v>
      </c>
      <c r="L184" s="26" t="s">
        <v>19</v>
      </c>
      <c r="M184" s="26" t="s">
        <v>518</v>
      </c>
      <c r="N184" s="26" t="s">
        <v>31</v>
      </c>
      <c r="O184" s="26" t="s">
        <v>30</v>
      </c>
      <c r="P184" s="49" t="s">
        <v>20</v>
      </c>
      <c r="Q184" s="962"/>
      <c r="R184" s="962"/>
      <c r="S184" s="962"/>
    </row>
    <row r="185" spans="1:16" ht="20.25" customHeight="1" thickTop="1">
      <c r="A185" s="102" t="s">
        <v>876</v>
      </c>
      <c r="B185" s="77"/>
      <c r="C185" s="77"/>
      <c r="D185" s="78"/>
      <c r="E185" s="347"/>
      <c r="F185" s="77"/>
      <c r="G185" s="77"/>
      <c r="H185" s="77"/>
      <c r="I185" s="77"/>
      <c r="J185" s="77"/>
      <c r="K185" s="77"/>
      <c r="L185" s="77"/>
      <c r="M185" s="78"/>
      <c r="N185" s="77"/>
      <c r="O185" s="77"/>
      <c r="P185" s="80"/>
    </row>
    <row r="186" spans="1:16" ht="42" customHeight="1">
      <c r="A186" s="15">
        <v>250</v>
      </c>
      <c r="B186" s="14" t="s">
        <v>877</v>
      </c>
      <c r="C186" s="43" t="s">
        <v>951</v>
      </c>
      <c r="D186" s="418" t="s">
        <v>56</v>
      </c>
      <c r="E186" s="355">
        <v>13</v>
      </c>
      <c r="F186" s="59">
        <v>3620</v>
      </c>
      <c r="G186" s="59">
        <v>0</v>
      </c>
      <c r="H186" s="59">
        <v>0</v>
      </c>
      <c r="I186" s="59">
        <v>0</v>
      </c>
      <c r="J186" s="59">
        <v>0</v>
      </c>
      <c r="K186" s="59">
        <v>182</v>
      </c>
      <c r="L186" s="59">
        <v>0</v>
      </c>
      <c r="M186" s="59">
        <v>0</v>
      </c>
      <c r="N186" s="59">
        <v>0</v>
      </c>
      <c r="O186" s="14">
        <f>F186+G186+H186+J186-K186-M186+L186-N186</f>
        <v>3438</v>
      </c>
      <c r="P186" s="32"/>
    </row>
    <row r="187" spans="1:19" s="41" customFormat="1" ht="15" customHeight="1">
      <c r="A187" s="660" t="s">
        <v>72</v>
      </c>
      <c r="B187" s="740"/>
      <c r="C187" s="740"/>
      <c r="D187" s="633"/>
      <c r="E187" s="634"/>
      <c r="F187" s="649">
        <f>F186</f>
        <v>3620</v>
      </c>
      <c r="G187" s="649">
        <f aca="true" t="shared" si="33" ref="G187:O187">G186</f>
        <v>0</v>
      </c>
      <c r="H187" s="649">
        <f t="shared" si="33"/>
        <v>0</v>
      </c>
      <c r="I187" s="649">
        <f t="shared" si="33"/>
        <v>0</v>
      </c>
      <c r="J187" s="649">
        <f t="shared" si="33"/>
        <v>0</v>
      </c>
      <c r="K187" s="649">
        <f t="shared" si="33"/>
        <v>182</v>
      </c>
      <c r="L187" s="649">
        <f t="shared" si="33"/>
        <v>0</v>
      </c>
      <c r="M187" s="649">
        <f t="shared" si="33"/>
        <v>0</v>
      </c>
      <c r="N187" s="649">
        <f t="shared" si="33"/>
        <v>0</v>
      </c>
      <c r="O187" s="649">
        <f t="shared" si="33"/>
        <v>3438</v>
      </c>
      <c r="P187" s="741"/>
      <c r="Q187" s="85"/>
      <c r="R187" s="85"/>
      <c r="S187" s="85"/>
    </row>
    <row r="188" spans="1:16" ht="20.25" customHeight="1">
      <c r="A188" s="102" t="s">
        <v>136</v>
      </c>
      <c r="B188" s="77"/>
      <c r="C188" s="77"/>
      <c r="D188" s="78"/>
      <c r="E188" s="347"/>
      <c r="F188" s="77"/>
      <c r="G188" s="77"/>
      <c r="H188" s="77"/>
      <c r="I188" s="77"/>
      <c r="J188" s="77"/>
      <c r="K188" s="77"/>
      <c r="L188" s="77"/>
      <c r="M188" s="78"/>
      <c r="N188" s="77"/>
      <c r="O188" s="77"/>
      <c r="P188" s="80"/>
    </row>
    <row r="189" spans="1:16" ht="42" customHeight="1">
      <c r="A189" s="15">
        <v>263</v>
      </c>
      <c r="B189" s="14" t="s">
        <v>929</v>
      </c>
      <c r="C189" s="43" t="s">
        <v>930</v>
      </c>
      <c r="D189" s="418" t="s">
        <v>56</v>
      </c>
      <c r="E189" s="355">
        <v>15</v>
      </c>
      <c r="F189" s="59">
        <v>4420</v>
      </c>
      <c r="G189" s="59">
        <v>0</v>
      </c>
      <c r="H189" s="59">
        <v>0</v>
      </c>
      <c r="I189" s="59">
        <v>0</v>
      </c>
      <c r="J189" s="59">
        <v>0</v>
      </c>
      <c r="K189" s="59">
        <v>420</v>
      </c>
      <c r="L189" s="59">
        <v>0</v>
      </c>
      <c r="M189" s="59">
        <v>0</v>
      </c>
      <c r="N189" s="59">
        <v>0</v>
      </c>
      <c r="O189" s="14">
        <f>F189+G189+H189+J189-K189-M189+L189-N189</f>
        <v>4000</v>
      </c>
      <c r="P189" s="32"/>
    </row>
    <row r="190" spans="1:16" ht="42" customHeight="1" hidden="1">
      <c r="A190" s="15">
        <v>300</v>
      </c>
      <c r="B190" s="14" t="s">
        <v>1083</v>
      </c>
      <c r="C190" s="43" t="s">
        <v>1082</v>
      </c>
      <c r="D190" s="418" t="s">
        <v>1084</v>
      </c>
      <c r="E190" s="355"/>
      <c r="F190" s="59"/>
      <c r="G190" s="59"/>
      <c r="H190" s="59">
        <v>0</v>
      </c>
      <c r="I190" s="59"/>
      <c r="J190" s="59"/>
      <c r="K190" s="59"/>
      <c r="L190" s="59"/>
      <c r="M190" s="59"/>
      <c r="N190" s="59"/>
      <c r="O190" s="14">
        <f>F190+G190+H190+J190-K190-M190+L190-N190</f>
        <v>0</v>
      </c>
      <c r="P190" s="32"/>
    </row>
    <row r="191" spans="1:16" ht="42" customHeight="1">
      <c r="A191" s="15">
        <v>301</v>
      </c>
      <c r="B191" s="14" t="s">
        <v>1085</v>
      </c>
      <c r="C191" s="43" t="s">
        <v>1086</v>
      </c>
      <c r="D191" s="418" t="s">
        <v>1084</v>
      </c>
      <c r="E191" s="355">
        <v>15</v>
      </c>
      <c r="F191" s="59">
        <v>2509</v>
      </c>
      <c r="G191" s="59">
        <v>0</v>
      </c>
      <c r="H191" s="59">
        <v>0</v>
      </c>
      <c r="I191" s="59">
        <v>0</v>
      </c>
      <c r="J191" s="59">
        <v>0</v>
      </c>
      <c r="K191" s="59">
        <v>9</v>
      </c>
      <c r="L191" s="59">
        <v>0</v>
      </c>
      <c r="M191" s="59">
        <v>0</v>
      </c>
      <c r="N191" s="59">
        <v>0</v>
      </c>
      <c r="O191" s="14">
        <f>F191+G191+H191+J191-K191-M191+L191-N191</f>
        <v>2500</v>
      </c>
      <c r="P191" s="32"/>
    </row>
    <row r="192" spans="1:19" s="41" customFormat="1" ht="15" customHeight="1">
      <c r="A192" s="660" t="s">
        <v>72</v>
      </c>
      <c r="B192" s="740"/>
      <c r="C192" s="740"/>
      <c r="D192" s="633"/>
      <c r="E192" s="634"/>
      <c r="F192" s="649">
        <f>SUM(F189:F191)</f>
        <v>6929</v>
      </c>
      <c r="G192" s="649">
        <f>SUM(G189:G191)</f>
        <v>0</v>
      </c>
      <c r="H192" s="649">
        <f>SUM(H189:H191)</f>
        <v>0</v>
      </c>
      <c r="I192" s="649">
        <f aca="true" t="shared" si="34" ref="I192:N192">SUM(I189:I191)</f>
        <v>0</v>
      </c>
      <c r="J192" s="649">
        <f>SUM(J189:J191)</f>
        <v>0</v>
      </c>
      <c r="K192" s="649">
        <f t="shared" si="34"/>
        <v>429</v>
      </c>
      <c r="L192" s="649">
        <f t="shared" si="34"/>
        <v>0</v>
      </c>
      <c r="M192" s="649">
        <f t="shared" si="34"/>
        <v>0</v>
      </c>
      <c r="N192" s="649">
        <f t="shared" si="34"/>
        <v>0</v>
      </c>
      <c r="O192" s="649">
        <f>SUM(O189:O191)</f>
        <v>6500</v>
      </c>
      <c r="P192" s="741"/>
      <c r="Q192" s="85"/>
      <c r="R192" s="85"/>
      <c r="S192" s="85"/>
    </row>
    <row r="193" spans="1:16" ht="20.25" customHeight="1">
      <c r="A193" s="102" t="s">
        <v>58</v>
      </c>
      <c r="B193" s="77"/>
      <c r="C193" s="77"/>
      <c r="D193" s="78"/>
      <c r="E193" s="347"/>
      <c r="F193" s="77"/>
      <c r="G193" s="77"/>
      <c r="H193" s="77"/>
      <c r="I193" s="77"/>
      <c r="J193" s="77"/>
      <c r="K193" s="77"/>
      <c r="L193" s="77"/>
      <c r="M193" s="78"/>
      <c r="N193" s="77"/>
      <c r="O193" s="77"/>
      <c r="P193" s="80"/>
    </row>
    <row r="194" spans="1:16" ht="42" customHeight="1">
      <c r="A194" s="15">
        <v>103</v>
      </c>
      <c r="B194" s="14" t="s">
        <v>1421</v>
      </c>
      <c r="C194" s="43" t="s">
        <v>1422</v>
      </c>
      <c r="D194" s="418" t="s">
        <v>1007</v>
      </c>
      <c r="E194" s="355">
        <v>15</v>
      </c>
      <c r="F194" s="59">
        <v>1923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77</v>
      </c>
      <c r="M194" s="59">
        <v>0</v>
      </c>
      <c r="N194" s="59">
        <v>0</v>
      </c>
      <c r="O194" s="14">
        <f>F194+G194+H194+J194-K194-M194+L194-N194</f>
        <v>2000</v>
      </c>
      <c r="P194" s="32"/>
    </row>
    <row r="195" spans="1:16" ht="42" customHeight="1">
      <c r="A195" s="15">
        <v>106</v>
      </c>
      <c r="B195" s="14" t="s">
        <v>1423</v>
      </c>
      <c r="C195" s="43" t="s">
        <v>1424</v>
      </c>
      <c r="D195" s="418" t="s">
        <v>1007</v>
      </c>
      <c r="E195" s="355">
        <v>15</v>
      </c>
      <c r="F195" s="59">
        <v>1697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59">
        <v>103</v>
      </c>
      <c r="M195" s="59">
        <v>0</v>
      </c>
      <c r="N195" s="59">
        <v>0</v>
      </c>
      <c r="O195" s="14">
        <f>F195+G195+H195+J195-K195-M195+L195-N195</f>
        <v>1800</v>
      </c>
      <c r="P195" s="32"/>
    </row>
    <row r="196" spans="1:16" ht="42" customHeight="1">
      <c r="A196" s="15">
        <v>107</v>
      </c>
      <c r="B196" s="14" t="s">
        <v>1425</v>
      </c>
      <c r="C196" s="43" t="s">
        <v>1426</v>
      </c>
      <c r="D196" s="418" t="s">
        <v>1007</v>
      </c>
      <c r="E196" s="355">
        <v>15</v>
      </c>
      <c r="F196" s="59">
        <v>1697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103</v>
      </c>
      <c r="M196" s="59">
        <v>0</v>
      </c>
      <c r="N196" s="59">
        <v>0</v>
      </c>
      <c r="O196" s="14">
        <f>F196+G196+H196+J196-K196-M196+L196-N196</f>
        <v>1800</v>
      </c>
      <c r="P196" s="32"/>
    </row>
    <row r="197" spans="1:16" ht="42" customHeight="1">
      <c r="A197" s="15">
        <v>108</v>
      </c>
      <c r="B197" s="14" t="s">
        <v>1427</v>
      </c>
      <c r="C197" s="43" t="s">
        <v>1428</v>
      </c>
      <c r="D197" s="418" t="s">
        <v>1007</v>
      </c>
      <c r="E197" s="355">
        <v>15</v>
      </c>
      <c r="F197" s="59">
        <v>2509</v>
      </c>
      <c r="G197" s="59">
        <v>0</v>
      </c>
      <c r="H197" s="59">
        <v>0</v>
      </c>
      <c r="I197" s="59">
        <v>0</v>
      </c>
      <c r="J197" s="59">
        <v>0</v>
      </c>
      <c r="K197" s="59">
        <v>9</v>
      </c>
      <c r="L197" s="59">
        <v>0</v>
      </c>
      <c r="M197" s="59">
        <v>0</v>
      </c>
      <c r="N197" s="59">
        <v>0</v>
      </c>
      <c r="O197" s="14">
        <f>F197+G197+H197+J197-K197-M197+L197-N197</f>
        <v>2500</v>
      </c>
      <c r="P197" s="32"/>
    </row>
    <row r="198" spans="1:16" ht="42" customHeight="1">
      <c r="A198" s="15">
        <v>110</v>
      </c>
      <c r="B198" s="14" t="s">
        <v>1429</v>
      </c>
      <c r="C198" s="43" t="s">
        <v>1430</v>
      </c>
      <c r="D198" s="418" t="s">
        <v>1007</v>
      </c>
      <c r="E198" s="355">
        <v>15</v>
      </c>
      <c r="F198" s="59">
        <v>1483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59">
        <v>117</v>
      </c>
      <c r="M198" s="59">
        <v>0</v>
      </c>
      <c r="N198" s="59">
        <v>0</v>
      </c>
      <c r="O198" s="14">
        <f>F198+G198+H198+J198-K198-M198+L198-N198</f>
        <v>1600</v>
      </c>
      <c r="P198" s="32"/>
    </row>
    <row r="199" spans="1:19" s="41" customFormat="1" ht="15" customHeight="1">
      <c r="A199" s="660" t="s">
        <v>72</v>
      </c>
      <c r="B199" s="740"/>
      <c r="C199" s="740"/>
      <c r="D199" s="633"/>
      <c r="E199" s="634"/>
      <c r="F199" s="649">
        <f aca="true" t="shared" si="35" ref="F199:O199">SUM(F194:F198)</f>
        <v>9309</v>
      </c>
      <c r="G199" s="649">
        <f t="shared" si="35"/>
        <v>0</v>
      </c>
      <c r="H199" s="649">
        <f t="shared" si="35"/>
        <v>0</v>
      </c>
      <c r="I199" s="649">
        <f t="shared" si="35"/>
        <v>0</v>
      </c>
      <c r="J199" s="649">
        <f t="shared" si="35"/>
        <v>0</v>
      </c>
      <c r="K199" s="649">
        <f t="shared" si="35"/>
        <v>9</v>
      </c>
      <c r="L199" s="649">
        <f t="shared" si="35"/>
        <v>400</v>
      </c>
      <c r="M199" s="649">
        <f t="shared" si="35"/>
        <v>0</v>
      </c>
      <c r="N199" s="649">
        <f t="shared" si="35"/>
        <v>0</v>
      </c>
      <c r="O199" s="649">
        <f t="shared" si="35"/>
        <v>9700</v>
      </c>
      <c r="P199" s="741"/>
      <c r="Q199" s="85"/>
      <c r="R199" s="85"/>
      <c r="S199" s="85"/>
    </row>
    <row r="200" spans="1:19" s="23" customFormat="1" ht="18" customHeight="1">
      <c r="A200" s="56"/>
      <c r="B200" s="52" t="s">
        <v>32</v>
      </c>
      <c r="C200" s="61"/>
      <c r="D200" s="61"/>
      <c r="E200" s="356"/>
      <c r="F200" s="71">
        <f aca="true" t="shared" si="36" ref="F200:O200">F187+F192+F199</f>
        <v>19858</v>
      </c>
      <c r="G200" s="71">
        <f t="shared" si="36"/>
        <v>0</v>
      </c>
      <c r="H200" s="71">
        <f t="shared" si="36"/>
        <v>0</v>
      </c>
      <c r="I200" s="71">
        <f t="shared" si="36"/>
        <v>0</v>
      </c>
      <c r="J200" s="71">
        <f t="shared" si="36"/>
        <v>0</v>
      </c>
      <c r="K200" s="71">
        <f t="shared" si="36"/>
        <v>620</v>
      </c>
      <c r="L200" s="71">
        <f t="shared" si="36"/>
        <v>400</v>
      </c>
      <c r="M200" s="71">
        <f t="shared" si="36"/>
        <v>0</v>
      </c>
      <c r="N200" s="71">
        <f t="shared" si="36"/>
        <v>0</v>
      </c>
      <c r="O200" s="71">
        <f t="shared" si="36"/>
        <v>19638</v>
      </c>
      <c r="P200" s="57"/>
      <c r="Q200" s="961"/>
      <c r="R200" s="961"/>
      <c r="S200" s="961"/>
    </row>
    <row r="201" spans="1:19" s="104" customFormat="1" ht="44.25" customHeight="1">
      <c r="A201" s="459"/>
      <c r="B201" s="460"/>
      <c r="C201" s="460"/>
      <c r="D201" s="460" t="s">
        <v>551</v>
      </c>
      <c r="F201" s="461"/>
      <c r="G201" s="460"/>
      <c r="H201" s="460"/>
      <c r="I201" s="460"/>
      <c r="K201" s="465" t="s">
        <v>552</v>
      </c>
      <c r="L201" s="460"/>
      <c r="M201" s="460"/>
      <c r="O201" s="460" t="s">
        <v>552</v>
      </c>
      <c r="P201" s="462"/>
      <c r="Q201" s="107"/>
      <c r="R201" s="107"/>
      <c r="S201" s="107"/>
    </row>
    <row r="202" spans="1:16" ht="14.25" customHeight="1">
      <c r="A202" s="459" t="s">
        <v>560</v>
      </c>
      <c r="B202" s="460"/>
      <c r="C202" s="460"/>
      <c r="D202" s="465" t="s">
        <v>848</v>
      </c>
      <c r="E202" s="460"/>
      <c r="F202" s="461"/>
      <c r="G202" s="460"/>
      <c r="H202" s="460"/>
      <c r="I202" s="460"/>
      <c r="K202" s="465" t="s">
        <v>645</v>
      </c>
      <c r="L202" s="460"/>
      <c r="M202" s="459"/>
      <c r="N202" s="460" t="s">
        <v>646</v>
      </c>
      <c r="O202" s="460"/>
      <c r="P202" s="463"/>
    </row>
    <row r="203" spans="1:16" ht="12.75" customHeight="1">
      <c r="A203" s="459"/>
      <c r="B203" s="460"/>
      <c r="C203" s="460"/>
      <c r="D203" s="465" t="s">
        <v>849</v>
      </c>
      <c r="E203" s="460"/>
      <c r="F203" s="461"/>
      <c r="G203" s="460"/>
      <c r="H203" s="460"/>
      <c r="I203" s="460"/>
      <c r="K203" s="464" t="s">
        <v>549</v>
      </c>
      <c r="L203" s="460"/>
      <c r="M203" s="460"/>
      <c r="N203" s="460" t="s">
        <v>550</v>
      </c>
      <c r="O203" s="460"/>
      <c r="P203" s="462"/>
    </row>
    <row r="204" spans="1:19" s="104" customFormat="1" ht="27.75" customHeight="1">
      <c r="A204" s="3" t="s">
        <v>0</v>
      </c>
      <c r="B204" s="33"/>
      <c r="C204" s="4"/>
      <c r="D204" s="94" t="s">
        <v>71</v>
      </c>
      <c r="E204" s="334"/>
      <c r="F204" s="4"/>
      <c r="G204" s="4"/>
      <c r="H204" s="4"/>
      <c r="I204" s="4"/>
      <c r="J204" s="4"/>
      <c r="K204" s="4"/>
      <c r="L204" s="4"/>
      <c r="M204" s="5"/>
      <c r="N204" s="4"/>
      <c r="O204" s="4"/>
      <c r="P204" s="27"/>
      <c r="Q204" s="107"/>
      <c r="R204" s="107"/>
      <c r="S204" s="107"/>
    </row>
    <row r="205" spans="1:16" ht="16.5" customHeight="1">
      <c r="A205" s="6"/>
      <c r="B205" s="98" t="s">
        <v>1431</v>
      </c>
      <c r="C205" s="7"/>
      <c r="D205" s="7"/>
      <c r="E205" s="324"/>
      <c r="F205" s="7"/>
      <c r="G205" s="7"/>
      <c r="H205" s="7"/>
      <c r="I205" s="7"/>
      <c r="J205" s="8"/>
      <c r="K205" s="7"/>
      <c r="L205" s="7"/>
      <c r="M205" s="9"/>
      <c r="N205" s="7"/>
      <c r="O205" s="7"/>
      <c r="P205" s="410" t="s">
        <v>1442</v>
      </c>
    </row>
    <row r="206" spans="1:19" s="104" customFormat="1" ht="23.25" customHeight="1">
      <c r="A206" s="10"/>
      <c r="B206" s="44"/>
      <c r="C206" s="11"/>
      <c r="D206" s="96" t="s">
        <v>1472</v>
      </c>
      <c r="E206" s="325"/>
      <c r="F206" s="12"/>
      <c r="G206" s="12"/>
      <c r="H206" s="12"/>
      <c r="I206" s="12"/>
      <c r="J206" s="12"/>
      <c r="K206" s="12"/>
      <c r="L206" s="12"/>
      <c r="M206" s="13"/>
      <c r="N206" s="12"/>
      <c r="O206" s="12"/>
      <c r="P206" s="28"/>
      <c r="Q206" s="107"/>
      <c r="R206" s="107"/>
      <c r="S206" s="107"/>
    </row>
    <row r="207" spans="1:19" s="104" customFormat="1" ht="33" customHeight="1" thickBot="1">
      <c r="A207" s="46" t="s">
        <v>512</v>
      </c>
      <c r="B207" s="62" t="s">
        <v>513</v>
      </c>
      <c r="C207" s="62" t="s">
        <v>1</v>
      </c>
      <c r="D207" s="62" t="s">
        <v>511</v>
      </c>
      <c r="E207" s="346" t="s">
        <v>522</v>
      </c>
      <c r="F207" s="26" t="s">
        <v>507</v>
      </c>
      <c r="G207" s="26" t="s">
        <v>508</v>
      </c>
      <c r="H207" s="26" t="s">
        <v>16</v>
      </c>
      <c r="I207" s="26" t="s">
        <v>35</v>
      </c>
      <c r="J207" s="26" t="s">
        <v>409</v>
      </c>
      <c r="K207" s="26" t="s">
        <v>18</v>
      </c>
      <c r="L207" s="26" t="s">
        <v>19</v>
      </c>
      <c r="M207" s="26" t="s">
        <v>518</v>
      </c>
      <c r="N207" s="26" t="s">
        <v>31</v>
      </c>
      <c r="O207" s="26" t="s">
        <v>30</v>
      </c>
      <c r="P207" s="63" t="s">
        <v>20</v>
      </c>
      <c r="Q207" s="107"/>
      <c r="R207" s="107"/>
      <c r="S207" s="107"/>
    </row>
    <row r="208" spans="1:16" ht="21" customHeight="1" thickTop="1">
      <c r="A208" s="102" t="s">
        <v>542</v>
      </c>
      <c r="B208" s="77"/>
      <c r="C208" s="77"/>
      <c r="D208" s="78"/>
      <c r="E208" s="347"/>
      <c r="F208" s="77"/>
      <c r="G208" s="77"/>
      <c r="H208" s="77"/>
      <c r="I208" s="77"/>
      <c r="J208" s="77"/>
      <c r="K208" s="77"/>
      <c r="L208" s="77"/>
      <c r="M208" s="78"/>
      <c r="N208" s="77"/>
      <c r="O208" s="77"/>
      <c r="P208" s="76"/>
    </row>
    <row r="209" spans="1:19" s="41" customFormat="1" ht="39" customHeight="1">
      <c r="A209" s="15">
        <v>274</v>
      </c>
      <c r="B209" s="59" t="s">
        <v>980</v>
      </c>
      <c r="C209" s="43" t="s">
        <v>981</v>
      </c>
      <c r="D209" s="452" t="s">
        <v>502</v>
      </c>
      <c r="E209" s="327">
        <v>15</v>
      </c>
      <c r="F209" s="65">
        <v>2509</v>
      </c>
      <c r="G209" s="65">
        <v>0</v>
      </c>
      <c r="H209" s="65">
        <v>0</v>
      </c>
      <c r="I209" s="65">
        <v>0</v>
      </c>
      <c r="J209" s="65">
        <v>0</v>
      </c>
      <c r="K209" s="65">
        <v>9</v>
      </c>
      <c r="L209" s="65">
        <v>0</v>
      </c>
      <c r="M209" s="66">
        <v>0</v>
      </c>
      <c r="N209" s="65">
        <v>0</v>
      </c>
      <c r="O209" s="14">
        <f>F209+G209+H209+J209-K209-M209+L209-N209</f>
        <v>2500</v>
      </c>
      <c r="P209" s="60"/>
      <c r="Q209" s="85"/>
      <c r="R209" s="85"/>
      <c r="S209" s="85"/>
    </row>
    <row r="210" spans="1:19" s="41" customFormat="1" ht="18" customHeight="1">
      <c r="A210" s="660" t="s">
        <v>72</v>
      </c>
      <c r="B210" s="740"/>
      <c r="C210" s="740"/>
      <c r="D210" s="633"/>
      <c r="E210" s="634"/>
      <c r="F210" s="649">
        <f aca="true" t="shared" si="37" ref="F210:O210">SUM(F209:F209)</f>
        <v>2509</v>
      </c>
      <c r="G210" s="649">
        <f t="shared" si="37"/>
        <v>0</v>
      </c>
      <c r="H210" s="649">
        <f t="shared" si="37"/>
        <v>0</v>
      </c>
      <c r="I210" s="649">
        <f t="shared" si="37"/>
        <v>0</v>
      </c>
      <c r="J210" s="649">
        <f t="shared" si="37"/>
        <v>0</v>
      </c>
      <c r="K210" s="649">
        <f t="shared" si="37"/>
        <v>9</v>
      </c>
      <c r="L210" s="649">
        <f t="shared" si="37"/>
        <v>0</v>
      </c>
      <c r="M210" s="649">
        <f t="shared" si="37"/>
        <v>0</v>
      </c>
      <c r="N210" s="649">
        <f t="shared" si="37"/>
        <v>0</v>
      </c>
      <c r="O210" s="649">
        <f t="shared" si="37"/>
        <v>2500</v>
      </c>
      <c r="P210" s="740"/>
      <c r="Q210" s="85"/>
      <c r="R210" s="85"/>
      <c r="S210" s="85"/>
    </row>
    <row r="211" spans="1:16" ht="21" customHeight="1">
      <c r="A211" s="102" t="s">
        <v>585</v>
      </c>
      <c r="B211" s="77"/>
      <c r="C211" s="77"/>
      <c r="D211" s="78"/>
      <c r="E211" s="347"/>
      <c r="F211" s="77"/>
      <c r="G211" s="77"/>
      <c r="H211" s="77"/>
      <c r="I211" s="77"/>
      <c r="J211" s="77"/>
      <c r="K211" s="77"/>
      <c r="L211" s="77"/>
      <c r="M211" s="78"/>
      <c r="N211" s="77"/>
      <c r="O211" s="77"/>
      <c r="P211" s="76"/>
    </row>
    <row r="212" spans="1:19" s="41" customFormat="1" ht="39" customHeight="1">
      <c r="A212" s="15">
        <v>194</v>
      </c>
      <c r="B212" s="59" t="s">
        <v>586</v>
      </c>
      <c r="C212" s="43" t="s">
        <v>587</v>
      </c>
      <c r="D212" s="452" t="s">
        <v>588</v>
      </c>
      <c r="E212" s="327">
        <v>15</v>
      </c>
      <c r="F212" s="65">
        <v>3992</v>
      </c>
      <c r="G212" s="65">
        <v>1100</v>
      </c>
      <c r="H212" s="65">
        <v>0</v>
      </c>
      <c r="I212" s="65">
        <v>0</v>
      </c>
      <c r="J212" s="65">
        <v>0</v>
      </c>
      <c r="K212" s="65">
        <v>348</v>
      </c>
      <c r="L212" s="65">
        <v>0</v>
      </c>
      <c r="M212" s="66">
        <v>0</v>
      </c>
      <c r="N212" s="65">
        <v>0</v>
      </c>
      <c r="O212" s="14">
        <f>F212+G212+H212+J212-K212-M212+L212-N212</f>
        <v>4744</v>
      </c>
      <c r="P212" s="60"/>
      <c r="Q212" s="85"/>
      <c r="R212" s="85"/>
      <c r="S212" s="85"/>
    </row>
    <row r="213" spans="1:19" s="41" customFormat="1" ht="39" customHeight="1">
      <c r="A213" s="15">
        <v>231</v>
      </c>
      <c r="B213" s="59" t="s">
        <v>926</v>
      </c>
      <c r="C213" s="43" t="s">
        <v>823</v>
      </c>
      <c r="D213" s="452" t="s">
        <v>810</v>
      </c>
      <c r="E213" s="327">
        <v>15</v>
      </c>
      <c r="F213" s="65">
        <v>5662</v>
      </c>
      <c r="G213" s="65">
        <v>0</v>
      </c>
      <c r="H213" s="65">
        <v>0</v>
      </c>
      <c r="I213" s="65">
        <v>0</v>
      </c>
      <c r="J213" s="65">
        <v>0</v>
      </c>
      <c r="K213" s="65">
        <v>662</v>
      </c>
      <c r="L213" s="65">
        <v>0</v>
      </c>
      <c r="M213" s="66">
        <v>0</v>
      </c>
      <c r="N213" s="65">
        <v>0</v>
      </c>
      <c r="O213" s="14">
        <f>F213+G213+H213+J213-K213-M213+L213-N213</f>
        <v>5000</v>
      </c>
      <c r="P213" s="60"/>
      <c r="Q213" s="85"/>
      <c r="R213" s="85"/>
      <c r="S213" s="85"/>
    </row>
    <row r="214" spans="1:19" s="41" customFormat="1" ht="39" customHeight="1">
      <c r="A214" s="15">
        <v>233</v>
      </c>
      <c r="B214" s="59" t="s">
        <v>811</v>
      </c>
      <c r="C214" s="43" t="s">
        <v>821</v>
      </c>
      <c r="D214" s="452" t="s">
        <v>810</v>
      </c>
      <c r="E214" s="327">
        <v>15</v>
      </c>
      <c r="F214" s="65">
        <v>4420</v>
      </c>
      <c r="G214" s="65">
        <v>0</v>
      </c>
      <c r="H214" s="65">
        <v>0</v>
      </c>
      <c r="I214" s="65">
        <v>0</v>
      </c>
      <c r="J214" s="65">
        <v>0</v>
      </c>
      <c r="K214" s="65">
        <v>420</v>
      </c>
      <c r="L214" s="65">
        <v>0</v>
      </c>
      <c r="M214" s="66">
        <v>0</v>
      </c>
      <c r="N214" s="65">
        <v>0</v>
      </c>
      <c r="O214" s="14">
        <f>F214+G214+H214+J214-K214-M214+L214-N214</f>
        <v>4000</v>
      </c>
      <c r="P214" s="60"/>
      <c r="Q214" s="85"/>
      <c r="R214" s="85"/>
      <c r="S214" s="85"/>
    </row>
    <row r="215" spans="1:19" s="41" customFormat="1" ht="39" customHeight="1">
      <c r="A215" s="15">
        <v>234</v>
      </c>
      <c r="B215" s="59" t="s">
        <v>812</v>
      </c>
      <c r="C215" s="43" t="s">
        <v>820</v>
      </c>
      <c r="D215" s="452" t="s">
        <v>810</v>
      </c>
      <c r="E215" s="327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0</v>
      </c>
      <c r="K215" s="65">
        <v>420</v>
      </c>
      <c r="L215" s="65">
        <v>0</v>
      </c>
      <c r="M215" s="66">
        <v>0</v>
      </c>
      <c r="N215" s="65">
        <v>0</v>
      </c>
      <c r="O215" s="14">
        <f>F215+G215+H215+J215-K215-M215+L215-N215</f>
        <v>4000</v>
      </c>
      <c r="P215" s="60"/>
      <c r="Q215" s="85"/>
      <c r="R215" s="85"/>
      <c r="S215" s="85"/>
    </row>
    <row r="216" spans="1:19" s="41" customFormat="1" ht="39" customHeight="1">
      <c r="A216" s="15">
        <v>240</v>
      </c>
      <c r="B216" s="59" t="s">
        <v>880</v>
      </c>
      <c r="C216" s="43" t="s">
        <v>923</v>
      </c>
      <c r="D216" s="452" t="s">
        <v>810</v>
      </c>
      <c r="E216" s="327">
        <v>15</v>
      </c>
      <c r="F216" s="65">
        <v>4420</v>
      </c>
      <c r="G216" s="65">
        <v>0</v>
      </c>
      <c r="H216" s="65">
        <v>0</v>
      </c>
      <c r="I216" s="65">
        <v>0</v>
      </c>
      <c r="J216" s="65">
        <v>0</v>
      </c>
      <c r="K216" s="65">
        <v>420</v>
      </c>
      <c r="L216" s="65">
        <v>0</v>
      </c>
      <c r="M216" s="66">
        <v>0</v>
      </c>
      <c r="N216" s="65">
        <v>0</v>
      </c>
      <c r="O216" s="14">
        <f>F216+G216+H216+J216-K216-M216+L216-N216</f>
        <v>4000</v>
      </c>
      <c r="P216" s="60"/>
      <c r="Q216" s="85"/>
      <c r="R216" s="85"/>
      <c r="S216" s="85"/>
    </row>
    <row r="217" spans="1:19" s="41" customFormat="1" ht="18" customHeight="1">
      <c r="A217" s="660" t="s">
        <v>72</v>
      </c>
      <c r="B217" s="740"/>
      <c r="C217" s="740"/>
      <c r="D217" s="633"/>
      <c r="E217" s="634"/>
      <c r="F217" s="649">
        <f aca="true" t="shared" si="38" ref="F217:O217">SUM(F212:F216)</f>
        <v>22914</v>
      </c>
      <c r="G217" s="649">
        <f t="shared" si="38"/>
        <v>1100</v>
      </c>
      <c r="H217" s="649">
        <f t="shared" si="38"/>
        <v>0</v>
      </c>
      <c r="I217" s="649">
        <f t="shared" si="38"/>
        <v>0</v>
      </c>
      <c r="J217" s="649">
        <f t="shared" si="38"/>
        <v>0</v>
      </c>
      <c r="K217" s="649">
        <f t="shared" si="38"/>
        <v>2270</v>
      </c>
      <c r="L217" s="649">
        <f t="shared" si="38"/>
        <v>0</v>
      </c>
      <c r="M217" s="649">
        <f t="shared" si="38"/>
        <v>0</v>
      </c>
      <c r="N217" s="649">
        <f t="shared" si="38"/>
        <v>0</v>
      </c>
      <c r="O217" s="649">
        <f t="shared" si="38"/>
        <v>21744</v>
      </c>
      <c r="P217" s="740"/>
      <c r="Q217" s="85"/>
      <c r="R217" s="85"/>
      <c r="S217" s="85"/>
    </row>
    <row r="218" spans="1:16" ht="21" customHeight="1">
      <c r="A218" s="102" t="s">
        <v>74</v>
      </c>
      <c r="B218" s="77"/>
      <c r="C218" s="77"/>
      <c r="D218" s="78"/>
      <c r="E218" s="347"/>
      <c r="F218" s="77"/>
      <c r="G218" s="77"/>
      <c r="H218" s="77"/>
      <c r="I218" s="77"/>
      <c r="J218" s="77"/>
      <c r="K218" s="77"/>
      <c r="L218" s="77"/>
      <c r="M218" s="78"/>
      <c r="N218" s="77"/>
      <c r="O218" s="77"/>
      <c r="P218" s="80"/>
    </row>
    <row r="219" spans="1:16" ht="39" customHeight="1">
      <c r="A219" s="15">
        <v>186</v>
      </c>
      <c r="B219" s="59" t="s">
        <v>568</v>
      </c>
      <c r="C219" s="43" t="s">
        <v>569</v>
      </c>
      <c r="D219" s="452" t="s">
        <v>502</v>
      </c>
      <c r="E219" s="357">
        <v>15</v>
      </c>
      <c r="F219" s="65">
        <v>2613</v>
      </c>
      <c r="G219" s="65">
        <v>0</v>
      </c>
      <c r="H219" s="65">
        <v>0</v>
      </c>
      <c r="I219" s="65">
        <v>0</v>
      </c>
      <c r="J219" s="65">
        <v>0</v>
      </c>
      <c r="K219" s="65">
        <v>20</v>
      </c>
      <c r="L219" s="65">
        <v>0</v>
      </c>
      <c r="M219" s="65">
        <v>0</v>
      </c>
      <c r="N219" s="65">
        <v>0</v>
      </c>
      <c r="O219" s="14">
        <f>F219+G219+H219+J219-K219-M219+L219-N219</f>
        <v>2593</v>
      </c>
      <c r="P219" s="32"/>
    </row>
    <row r="220" spans="1:19" s="41" customFormat="1" ht="18" customHeight="1">
      <c r="A220" s="660" t="s">
        <v>72</v>
      </c>
      <c r="B220" s="740"/>
      <c r="C220" s="740"/>
      <c r="D220" s="740"/>
      <c r="E220" s="634"/>
      <c r="F220" s="649">
        <f aca="true" t="shared" si="39" ref="F220:O220">SUM(F219:F219)</f>
        <v>2613</v>
      </c>
      <c r="G220" s="649">
        <f t="shared" si="39"/>
        <v>0</v>
      </c>
      <c r="H220" s="649">
        <f t="shared" si="39"/>
        <v>0</v>
      </c>
      <c r="I220" s="649">
        <f t="shared" si="39"/>
        <v>0</v>
      </c>
      <c r="J220" s="649">
        <f t="shared" si="39"/>
        <v>0</v>
      </c>
      <c r="K220" s="649">
        <f t="shared" si="39"/>
        <v>20</v>
      </c>
      <c r="L220" s="649">
        <f t="shared" si="39"/>
        <v>0</v>
      </c>
      <c r="M220" s="649">
        <f t="shared" si="39"/>
        <v>0</v>
      </c>
      <c r="N220" s="649">
        <f t="shared" si="39"/>
        <v>0</v>
      </c>
      <c r="O220" s="649">
        <f t="shared" si="39"/>
        <v>2593</v>
      </c>
      <c r="P220" s="741"/>
      <c r="Q220" s="85"/>
      <c r="R220" s="85"/>
      <c r="S220" s="85"/>
    </row>
    <row r="221" spans="1:19" s="104" customFormat="1" ht="27.75" customHeight="1" hidden="1">
      <c r="A221" s="720" t="s">
        <v>153</v>
      </c>
      <c r="B221" s="823"/>
      <c r="C221" s="824"/>
      <c r="D221" s="824"/>
      <c r="E221" s="825"/>
      <c r="F221" s="823"/>
      <c r="G221" s="823"/>
      <c r="H221" s="823"/>
      <c r="I221" s="823"/>
      <c r="J221" s="823"/>
      <c r="K221" s="823"/>
      <c r="L221" s="823"/>
      <c r="M221" s="823"/>
      <c r="N221" s="823"/>
      <c r="O221" s="823"/>
      <c r="P221" s="725"/>
      <c r="Q221" s="107"/>
      <c r="R221" s="107"/>
      <c r="S221" s="107"/>
    </row>
    <row r="222" spans="1:19" s="104" customFormat="1" ht="24" customHeight="1" hidden="1">
      <c r="A222" s="626" t="s">
        <v>72</v>
      </c>
      <c r="B222" s="642"/>
      <c r="C222" s="643"/>
      <c r="D222" s="643"/>
      <c r="E222" s="644"/>
      <c r="F222" s="645"/>
      <c r="G222" s="645"/>
      <c r="H222" s="645">
        <f>SUM(H280:H280)</f>
        <v>0</v>
      </c>
      <c r="I222" s="645"/>
      <c r="J222" s="645">
        <f>SUM(J280:J280)</f>
        <v>0</v>
      </c>
      <c r="K222" s="645"/>
      <c r="L222" s="645"/>
      <c r="M222" s="645"/>
      <c r="N222" s="645"/>
      <c r="O222" s="645"/>
      <c r="P222" s="624"/>
      <c r="Q222" s="107"/>
      <c r="R222" s="107"/>
      <c r="S222" s="107"/>
    </row>
    <row r="223" spans="1:19" s="104" customFormat="1" ht="30.75" customHeight="1">
      <c r="A223" s="720" t="s">
        <v>868</v>
      </c>
      <c r="B223" s="823"/>
      <c r="C223" s="824"/>
      <c r="D223" s="824"/>
      <c r="E223" s="825"/>
      <c r="F223" s="823"/>
      <c r="G223" s="823"/>
      <c r="H223" s="823"/>
      <c r="I223" s="823"/>
      <c r="J223" s="823"/>
      <c r="K223" s="823"/>
      <c r="L223" s="823"/>
      <c r="M223" s="823"/>
      <c r="N223" s="823"/>
      <c r="O223" s="823"/>
      <c r="P223" s="725"/>
      <c r="Q223" s="107"/>
      <c r="R223" s="107"/>
      <c r="S223" s="107"/>
    </row>
    <row r="224" spans="1:19" s="104" customFormat="1" ht="42" customHeight="1">
      <c r="A224" s="15">
        <v>222</v>
      </c>
      <c r="B224" s="59" t="s">
        <v>841</v>
      </c>
      <c r="C224" s="43" t="s">
        <v>842</v>
      </c>
      <c r="D224" s="929" t="s">
        <v>529</v>
      </c>
      <c r="E224" s="355">
        <v>15</v>
      </c>
      <c r="F224" s="59">
        <v>5745</v>
      </c>
      <c r="G224" s="59">
        <v>0</v>
      </c>
      <c r="H224" s="59">
        <v>0</v>
      </c>
      <c r="I224" s="59">
        <v>0</v>
      </c>
      <c r="J224" s="59">
        <v>0</v>
      </c>
      <c r="K224" s="59">
        <v>680</v>
      </c>
      <c r="L224" s="59">
        <v>0</v>
      </c>
      <c r="M224" s="880">
        <v>0</v>
      </c>
      <c r="N224" s="59">
        <v>0</v>
      </c>
      <c r="O224" s="132">
        <f>F224+G224+H224+J224-K224-M224+L224-N224</f>
        <v>5065</v>
      </c>
      <c r="P224" s="29"/>
      <c r="Q224" s="107"/>
      <c r="R224" s="107"/>
      <c r="S224" s="107"/>
    </row>
    <row r="225" spans="1:19" s="104" customFormat="1" ht="21.75" customHeight="1">
      <c r="A225" s="626" t="s">
        <v>72</v>
      </c>
      <c r="B225" s="642"/>
      <c r="C225" s="643"/>
      <c r="D225" s="643"/>
      <c r="E225" s="644"/>
      <c r="F225" s="645">
        <f aca="true" t="shared" si="40" ref="F225:O225">SUM(F224:F224)</f>
        <v>5745</v>
      </c>
      <c r="G225" s="645">
        <f t="shared" si="40"/>
        <v>0</v>
      </c>
      <c r="H225" s="645">
        <f t="shared" si="40"/>
        <v>0</v>
      </c>
      <c r="I225" s="645">
        <f t="shared" si="40"/>
        <v>0</v>
      </c>
      <c r="J225" s="645">
        <f t="shared" si="40"/>
        <v>0</v>
      </c>
      <c r="K225" s="645">
        <f t="shared" si="40"/>
        <v>680</v>
      </c>
      <c r="L225" s="645">
        <f t="shared" si="40"/>
        <v>0</v>
      </c>
      <c r="M225" s="645">
        <f t="shared" si="40"/>
        <v>0</v>
      </c>
      <c r="N225" s="645">
        <f t="shared" si="40"/>
        <v>0</v>
      </c>
      <c r="O225" s="645">
        <f t="shared" si="40"/>
        <v>5065</v>
      </c>
      <c r="P225" s="624"/>
      <c r="Q225" s="107"/>
      <c r="R225" s="107"/>
      <c r="S225" s="107"/>
    </row>
    <row r="226" spans="1:19" s="104" customFormat="1" ht="33" customHeight="1">
      <c r="A226" s="56"/>
      <c r="B226" s="52" t="s">
        <v>32</v>
      </c>
      <c r="C226" s="68"/>
      <c r="D226" s="68"/>
      <c r="E226" s="382"/>
      <c r="F226" s="69">
        <f aca="true" t="shared" si="41" ref="F226:O226">F210+F217+F220+F225</f>
        <v>33781</v>
      </c>
      <c r="G226" s="69">
        <f t="shared" si="41"/>
        <v>1100</v>
      </c>
      <c r="H226" s="69">
        <f t="shared" si="41"/>
        <v>0</v>
      </c>
      <c r="I226" s="69">
        <f t="shared" si="41"/>
        <v>0</v>
      </c>
      <c r="J226" s="69">
        <f t="shared" si="41"/>
        <v>0</v>
      </c>
      <c r="K226" s="69">
        <f t="shared" si="41"/>
        <v>2979</v>
      </c>
      <c r="L226" s="69">
        <f t="shared" si="41"/>
        <v>0</v>
      </c>
      <c r="M226" s="69">
        <f t="shared" si="41"/>
        <v>0</v>
      </c>
      <c r="N226" s="69">
        <f t="shared" si="41"/>
        <v>0</v>
      </c>
      <c r="O226" s="69">
        <f t="shared" si="41"/>
        <v>31902</v>
      </c>
      <c r="P226" s="58"/>
      <c r="Q226" s="107"/>
      <c r="R226" s="107"/>
      <c r="S226" s="107"/>
    </row>
    <row r="227" spans="1:19" s="104" customFormat="1" ht="11.25" customHeight="1">
      <c r="A227" s="17"/>
      <c r="B227" s="1"/>
      <c r="C227" s="1"/>
      <c r="D227" s="1"/>
      <c r="E227" s="330"/>
      <c r="F227" s="1"/>
      <c r="G227" s="1"/>
      <c r="H227" s="1"/>
      <c r="I227" s="1"/>
      <c r="J227" s="1"/>
      <c r="K227" s="1"/>
      <c r="L227" s="1"/>
      <c r="M227" s="19"/>
      <c r="N227" s="1"/>
      <c r="O227" s="1"/>
      <c r="P227" s="30"/>
      <c r="Q227" s="107"/>
      <c r="R227" s="107"/>
      <c r="S227" s="107"/>
    </row>
    <row r="228" spans="1:19" s="104" customFormat="1" ht="21.75">
      <c r="A228" s="459"/>
      <c r="B228" s="460"/>
      <c r="C228" s="460"/>
      <c r="D228" s="460" t="s">
        <v>551</v>
      </c>
      <c r="F228" s="461"/>
      <c r="G228" s="460"/>
      <c r="H228" s="460"/>
      <c r="I228" s="460"/>
      <c r="K228" s="465" t="s">
        <v>552</v>
      </c>
      <c r="L228" s="460"/>
      <c r="M228" s="460"/>
      <c r="O228" s="460" t="s">
        <v>552</v>
      </c>
      <c r="P228" s="462"/>
      <c r="Q228" s="107"/>
      <c r="R228" s="107"/>
      <c r="S228" s="107"/>
    </row>
    <row r="229" spans="1:19" s="104" customFormat="1" ht="15.75" customHeight="1">
      <c r="A229" s="459" t="s">
        <v>560</v>
      </c>
      <c r="B229" s="460"/>
      <c r="C229" s="460"/>
      <c r="D229" s="465" t="s">
        <v>848</v>
      </c>
      <c r="E229" s="460"/>
      <c r="F229" s="461"/>
      <c r="G229" s="460"/>
      <c r="H229" s="460"/>
      <c r="I229" s="460"/>
      <c r="K229" s="465" t="s">
        <v>645</v>
      </c>
      <c r="L229" s="460"/>
      <c r="M229" s="459"/>
      <c r="O229" s="465" t="s">
        <v>646</v>
      </c>
      <c r="P229" s="463"/>
      <c r="Q229" s="107"/>
      <c r="R229" s="107"/>
      <c r="S229" s="107"/>
    </row>
    <row r="230" spans="1:19" s="104" customFormat="1" ht="16.5" customHeight="1">
      <c r="A230" s="459"/>
      <c r="B230" s="460"/>
      <c r="C230" s="460"/>
      <c r="D230" s="465" t="s">
        <v>849</v>
      </c>
      <c r="E230" s="460"/>
      <c r="F230" s="461"/>
      <c r="G230" s="460"/>
      <c r="H230" s="460"/>
      <c r="I230" s="460"/>
      <c r="K230" s="464" t="s">
        <v>549</v>
      </c>
      <c r="L230" s="460"/>
      <c r="M230" s="460"/>
      <c r="O230" s="465" t="s">
        <v>550</v>
      </c>
      <c r="P230" s="462"/>
      <c r="Q230" s="107"/>
      <c r="R230" s="107"/>
      <c r="S230" s="107"/>
    </row>
    <row r="231" spans="1:19" s="104" customFormat="1" ht="11.25" customHeight="1">
      <c r="A231" s="654"/>
      <c r="B231" s="655"/>
      <c r="C231" s="655"/>
      <c r="D231" s="655"/>
      <c r="E231" s="655"/>
      <c r="F231" s="656"/>
      <c r="G231" s="655"/>
      <c r="H231" s="655"/>
      <c r="I231" s="655"/>
      <c r="J231" s="657"/>
      <c r="K231" s="658"/>
      <c r="L231" s="658"/>
      <c r="M231" s="655"/>
      <c r="N231" s="655"/>
      <c r="O231" s="655"/>
      <c r="P231" s="659"/>
      <c r="Q231" s="107"/>
      <c r="R231" s="107"/>
      <c r="S231" s="107"/>
    </row>
    <row r="232" spans="1:19" s="104" customFormat="1" ht="33.75">
      <c r="A232" s="3" t="s">
        <v>0</v>
      </c>
      <c r="B232" s="33"/>
      <c r="C232" s="4"/>
      <c r="D232" s="94" t="s">
        <v>71</v>
      </c>
      <c r="E232" s="334"/>
      <c r="F232" s="4"/>
      <c r="G232" s="4"/>
      <c r="H232" s="4"/>
      <c r="I232" s="4"/>
      <c r="J232" s="4"/>
      <c r="K232" s="4"/>
      <c r="L232" s="4"/>
      <c r="M232" s="5"/>
      <c r="N232" s="4"/>
      <c r="O232" s="4"/>
      <c r="P232" s="27"/>
      <c r="Q232" s="107"/>
      <c r="R232" s="107"/>
      <c r="S232" s="107"/>
    </row>
    <row r="233" spans="1:19" s="104" customFormat="1" ht="21.75">
      <c r="A233" s="6"/>
      <c r="B233" s="99" t="s">
        <v>528</v>
      </c>
      <c r="C233" s="7"/>
      <c r="D233" s="7"/>
      <c r="E233" s="324"/>
      <c r="F233" s="7"/>
      <c r="G233" s="7"/>
      <c r="H233" s="7"/>
      <c r="I233" s="7"/>
      <c r="J233" s="8"/>
      <c r="K233" s="7"/>
      <c r="L233" s="7"/>
      <c r="M233" s="9"/>
      <c r="N233" s="7"/>
      <c r="O233" s="7"/>
      <c r="P233" s="410" t="s">
        <v>1291</v>
      </c>
      <c r="Q233" s="107"/>
      <c r="R233" s="107"/>
      <c r="S233" s="107"/>
    </row>
    <row r="234" spans="1:19" s="104" customFormat="1" ht="25.5">
      <c r="A234" s="10"/>
      <c r="B234" s="44"/>
      <c r="C234" s="11"/>
      <c r="D234" s="96" t="s">
        <v>1472</v>
      </c>
      <c r="E234" s="325"/>
      <c r="F234" s="12"/>
      <c r="G234" s="12"/>
      <c r="H234" s="12"/>
      <c r="I234" s="12"/>
      <c r="J234" s="12"/>
      <c r="K234" s="12"/>
      <c r="L234" s="12"/>
      <c r="M234" s="13"/>
      <c r="N234" s="12"/>
      <c r="O234" s="12"/>
      <c r="P234" s="28"/>
      <c r="Q234" s="107"/>
      <c r="R234" s="107"/>
      <c r="S234" s="107"/>
    </row>
    <row r="235" spans="1:19" s="104" customFormat="1" ht="38.25" customHeight="1">
      <c r="A235" s="126" t="s">
        <v>512</v>
      </c>
      <c r="B235" s="149" t="s">
        <v>513</v>
      </c>
      <c r="C235" s="149" t="s">
        <v>1</v>
      </c>
      <c r="D235" s="149" t="s">
        <v>511</v>
      </c>
      <c r="E235" s="969" t="s">
        <v>522</v>
      </c>
      <c r="F235" s="127" t="s">
        <v>507</v>
      </c>
      <c r="G235" s="127" t="s">
        <v>508</v>
      </c>
      <c r="H235" s="127" t="s">
        <v>16</v>
      </c>
      <c r="I235" s="127" t="s">
        <v>35</v>
      </c>
      <c r="J235" s="127" t="s">
        <v>409</v>
      </c>
      <c r="K235" s="127" t="s">
        <v>18</v>
      </c>
      <c r="L235" s="127" t="s">
        <v>19</v>
      </c>
      <c r="M235" s="127" t="s">
        <v>518</v>
      </c>
      <c r="N235" s="127" t="s">
        <v>31</v>
      </c>
      <c r="O235" s="127" t="s">
        <v>30</v>
      </c>
      <c r="P235" s="150" t="s">
        <v>20</v>
      </c>
      <c r="Q235" s="107"/>
      <c r="R235" s="107"/>
      <c r="S235" s="107"/>
    </row>
    <row r="236" spans="1:19" s="104" customFormat="1" ht="27.75" customHeight="1">
      <c r="A236" s="720" t="s">
        <v>165</v>
      </c>
      <c r="B236" s="823"/>
      <c r="C236" s="824"/>
      <c r="D236" s="824"/>
      <c r="E236" s="825"/>
      <c r="F236" s="823"/>
      <c r="G236" s="823"/>
      <c r="H236" s="823"/>
      <c r="I236" s="823"/>
      <c r="J236" s="823"/>
      <c r="K236" s="823"/>
      <c r="L236" s="823"/>
      <c r="M236" s="823"/>
      <c r="N236" s="823"/>
      <c r="O236" s="823"/>
      <c r="P236" s="725"/>
      <c r="Q236" s="107"/>
      <c r="R236" s="107"/>
      <c r="S236" s="107"/>
    </row>
    <row r="237" spans="1:19" s="104" customFormat="1" ht="45" customHeight="1">
      <c r="A237" s="15">
        <v>140</v>
      </c>
      <c r="B237" s="59" t="s">
        <v>530</v>
      </c>
      <c r="C237" s="43" t="s">
        <v>1362</v>
      </c>
      <c r="D237" s="418" t="s">
        <v>529</v>
      </c>
      <c r="E237" s="355">
        <v>15</v>
      </c>
      <c r="F237" s="59">
        <v>2042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59">
        <v>69</v>
      </c>
      <c r="M237" s="59">
        <v>0</v>
      </c>
      <c r="N237" s="59">
        <v>0</v>
      </c>
      <c r="O237" s="59">
        <f>F237+G237+H237+J237-K237-M237+L237-N237</f>
        <v>2111</v>
      </c>
      <c r="P237" s="29"/>
      <c r="Q237" s="107"/>
      <c r="R237" s="107"/>
      <c r="S237" s="107"/>
    </row>
    <row r="238" spans="1:19" s="104" customFormat="1" ht="45" customHeight="1">
      <c r="A238" s="15">
        <v>218</v>
      </c>
      <c r="B238" s="59" t="s">
        <v>648</v>
      </c>
      <c r="C238" s="43" t="s">
        <v>1205</v>
      </c>
      <c r="D238" s="418" t="s">
        <v>564</v>
      </c>
      <c r="E238" s="355">
        <v>15</v>
      </c>
      <c r="F238" s="59">
        <v>7440</v>
      </c>
      <c r="G238" s="59">
        <v>0</v>
      </c>
      <c r="H238" s="59">
        <v>0</v>
      </c>
      <c r="I238" s="59">
        <v>0</v>
      </c>
      <c r="J238" s="59">
        <v>0</v>
      </c>
      <c r="K238" s="59">
        <v>1042</v>
      </c>
      <c r="L238" s="59">
        <v>0</v>
      </c>
      <c r="M238" s="59">
        <v>1000</v>
      </c>
      <c r="N238" s="59">
        <v>0</v>
      </c>
      <c r="O238" s="59">
        <f>F238+G238+H238+J238-K238-M238+L238-N238</f>
        <v>5398</v>
      </c>
      <c r="P238" s="29"/>
      <c r="Q238" s="107"/>
      <c r="R238" s="107"/>
      <c r="S238" s="107"/>
    </row>
    <row r="239" spans="1:19" s="104" customFormat="1" ht="24" customHeight="1">
      <c r="A239" s="626" t="s">
        <v>72</v>
      </c>
      <c r="B239" s="642"/>
      <c r="C239" s="643"/>
      <c r="D239" s="643"/>
      <c r="E239" s="644"/>
      <c r="F239" s="645">
        <f>SUM(F237:F238)</f>
        <v>9482</v>
      </c>
      <c r="G239" s="645">
        <f aca="true" t="shared" si="42" ref="G239:M239">SUM(G237:G238)</f>
        <v>0</v>
      </c>
      <c r="H239" s="645">
        <f t="shared" si="42"/>
        <v>0</v>
      </c>
      <c r="I239" s="645">
        <f t="shared" si="42"/>
        <v>0</v>
      </c>
      <c r="J239" s="645">
        <f t="shared" si="42"/>
        <v>0</v>
      </c>
      <c r="K239" s="645">
        <f>SUM(K237:K238)</f>
        <v>1042</v>
      </c>
      <c r="L239" s="645">
        <f>SUM(L237:L238)</f>
        <v>69</v>
      </c>
      <c r="M239" s="645">
        <f t="shared" si="42"/>
        <v>1000</v>
      </c>
      <c r="N239" s="645">
        <f>SUM(N237:N238)</f>
        <v>0</v>
      </c>
      <c r="O239" s="645">
        <f>SUM(O237:O238)</f>
        <v>7509</v>
      </c>
      <c r="P239" s="624"/>
      <c r="Q239" s="107"/>
      <c r="R239" s="107"/>
      <c r="S239" s="107"/>
    </row>
    <row r="240" spans="1:19" s="104" customFormat="1" ht="27.75" customHeight="1">
      <c r="A240" s="846" t="s">
        <v>989</v>
      </c>
      <c r="B240" s="847"/>
      <c r="C240" s="848"/>
      <c r="D240" s="848"/>
      <c r="E240" s="849"/>
      <c r="F240" s="847"/>
      <c r="G240" s="847"/>
      <c r="H240" s="847"/>
      <c r="I240" s="847"/>
      <c r="J240" s="847"/>
      <c r="K240" s="847"/>
      <c r="L240" s="847"/>
      <c r="M240" s="847"/>
      <c r="N240" s="847"/>
      <c r="O240" s="847"/>
      <c r="P240" s="845"/>
      <c r="Q240" s="107"/>
      <c r="R240" s="107"/>
      <c r="S240" s="107"/>
    </row>
    <row r="241" spans="1:19" s="41" customFormat="1" ht="45" customHeight="1">
      <c r="A241" s="109">
        <v>290</v>
      </c>
      <c r="B241" s="814" t="s">
        <v>845</v>
      </c>
      <c r="C241" s="169" t="s">
        <v>990</v>
      </c>
      <c r="D241" s="477" t="s">
        <v>541</v>
      </c>
      <c r="E241" s="338">
        <v>15</v>
      </c>
      <c r="F241" s="59">
        <v>7440</v>
      </c>
      <c r="G241" s="59">
        <v>0</v>
      </c>
      <c r="H241" s="59">
        <v>0</v>
      </c>
      <c r="I241" s="59">
        <v>0</v>
      </c>
      <c r="J241" s="59">
        <v>0</v>
      </c>
      <c r="K241" s="59">
        <v>1042</v>
      </c>
      <c r="L241" s="59">
        <v>0</v>
      </c>
      <c r="M241" s="59">
        <v>0</v>
      </c>
      <c r="N241" s="59">
        <v>0</v>
      </c>
      <c r="O241" s="59">
        <f>F241+G241+H241+J241-K241-M241+L241-N241</f>
        <v>6398</v>
      </c>
      <c r="P241" s="319"/>
      <c r="Q241" s="85"/>
      <c r="R241" s="85"/>
      <c r="S241" s="85"/>
    </row>
    <row r="242" spans="1:19" s="104" customFormat="1" ht="24" customHeight="1">
      <c r="A242" s="626" t="s">
        <v>72</v>
      </c>
      <c r="B242" s="642"/>
      <c r="C242" s="643"/>
      <c r="D242" s="643"/>
      <c r="E242" s="644"/>
      <c r="F242" s="645">
        <f>SUM(F240:F241)</f>
        <v>7440</v>
      </c>
      <c r="G242" s="645">
        <f aca="true" t="shared" si="43" ref="G242:M242">SUM(G240:G241)</f>
        <v>0</v>
      </c>
      <c r="H242" s="645">
        <f t="shared" si="43"/>
        <v>0</v>
      </c>
      <c r="I242" s="645">
        <f t="shared" si="43"/>
        <v>0</v>
      </c>
      <c r="J242" s="645">
        <f t="shared" si="43"/>
        <v>0</v>
      </c>
      <c r="K242" s="645">
        <f>SUM(K240:K241)</f>
        <v>1042</v>
      </c>
      <c r="L242" s="645">
        <f>SUM(L240:L241)</f>
        <v>0</v>
      </c>
      <c r="M242" s="645">
        <f t="shared" si="43"/>
        <v>0</v>
      </c>
      <c r="N242" s="645">
        <f>SUM(N240:N241)</f>
        <v>0</v>
      </c>
      <c r="O242" s="645">
        <f>SUM(O240:O241)</f>
        <v>6398</v>
      </c>
      <c r="P242" s="624"/>
      <c r="Q242" s="107"/>
      <c r="R242" s="107"/>
      <c r="S242" s="107"/>
    </row>
    <row r="243" spans="1:19" s="104" customFormat="1" ht="33" customHeight="1">
      <c r="A243" s="56"/>
      <c r="B243" s="52" t="s">
        <v>32</v>
      </c>
      <c r="C243" s="68"/>
      <c r="D243" s="68"/>
      <c r="E243" s="382"/>
      <c r="F243" s="69">
        <f>F239+F242</f>
        <v>16922</v>
      </c>
      <c r="G243" s="69">
        <f aca="true" t="shared" si="44" ref="G243:O243">G239+G242</f>
        <v>0</v>
      </c>
      <c r="H243" s="69">
        <f t="shared" si="44"/>
        <v>0</v>
      </c>
      <c r="I243" s="69">
        <f t="shared" si="44"/>
        <v>0</v>
      </c>
      <c r="J243" s="69">
        <f t="shared" si="44"/>
        <v>0</v>
      </c>
      <c r="K243" s="69">
        <f t="shared" si="44"/>
        <v>2084</v>
      </c>
      <c r="L243" s="69">
        <f t="shared" si="44"/>
        <v>69</v>
      </c>
      <c r="M243" s="69">
        <f t="shared" si="44"/>
        <v>1000</v>
      </c>
      <c r="N243" s="69">
        <f t="shared" si="44"/>
        <v>0</v>
      </c>
      <c r="O243" s="69">
        <f t="shared" si="44"/>
        <v>13907</v>
      </c>
      <c r="P243" s="58"/>
      <c r="Q243" s="107"/>
      <c r="R243" s="107"/>
      <c r="S243" s="107"/>
    </row>
    <row r="244" spans="1:19" s="104" customFormat="1" ht="21.75">
      <c r="A244" s="17"/>
      <c r="B244" s="1"/>
      <c r="C244" s="1"/>
      <c r="D244" s="1"/>
      <c r="E244" s="330"/>
      <c r="F244" s="1"/>
      <c r="G244" s="1"/>
      <c r="H244" s="1"/>
      <c r="I244" s="1"/>
      <c r="J244" s="1"/>
      <c r="K244" s="1"/>
      <c r="L244" s="1"/>
      <c r="M244" s="19"/>
      <c r="N244" s="1"/>
      <c r="O244" s="1"/>
      <c r="P244" s="30"/>
      <c r="Q244" s="107"/>
      <c r="R244" s="107"/>
      <c r="S244" s="107"/>
    </row>
    <row r="245" spans="1:19" s="104" customFormat="1" ht="21.75">
      <c r="A245" s="17"/>
      <c r="B245" s="1"/>
      <c r="C245" s="1"/>
      <c r="D245" s="1"/>
      <c r="E245" s="330"/>
      <c r="F245" s="1"/>
      <c r="G245" s="1"/>
      <c r="H245" s="1"/>
      <c r="I245" s="1"/>
      <c r="J245" s="1"/>
      <c r="K245" s="1"/>
      <c r="L245" s="1"/>
      <c r="M245" s="19"/>
      <c r="N245" s="1"/>
      <c r="O245" s="1"/>
      <c r="P245" s="30"/>
      <c r="Q245" s="107"/>
      <c r="R245" s="107"/>
      <c r="S245" s="107"/>
    </row>
    <row r="246" spans="1:19" s="104" customFormat="1" ht="21.75">
      <c r="A246" s="459"/>
      <c r="B246" s="460"/>
      <c r="C246" s="460" t="s">
        <v>551</v>
      </c>
      <c r="D246" s="460"/>
      <c r="F246" s="461"/>
      <c r="G246" s="460"/>
      <c r="H246" s="460"/>
      <c r="I246" s="460"/>
      <c r="K246" s="465" t="s">
        <v>552</v>
      </c>
      <c r="L246" s="460"/>
      <c r="M246" s="460"/>
      <c r="O246" s="460" t="s">
        <v>552</v>
      </c>
      <c r="P246" s="462"/>
      <c r="Q246" s="107"/>
      <c r="R246" s="107"/>
      <c r="S246" s="107"/>
    </row>
    <row r="247" spans="1:19" s="104" customFormat="1" ht="21.75">
      <c r="A247" s="459"/>
      <c r="B247" s="460"/>
      <c r="C247" s="460"/>
      <c r="D247" s="460"/>
      <c r="E247" s="460"/>
      <c r="F247" s="461"/>
      <c r="G247" s="460"/>
      <c r="H247" s="460"/>
      <c r="I247" s="460"/>
      <c r="K247" s="474"/>
      <c r="L247" s="460"/>
      <c r="M247" s="459"/>
      <c r="N247" s="460"/>
      <c r="O247" s="460"/>
      <c r="P247" s="463"/>
      <c r="Q247" s="107"/>
      <c r="R247" s="107"/>
      <c r="S247" s="107"/>
    </row>
    <row r="248" spans="1:19" s="104" customFormat="1" ht="21.75">
      <c r="A248" s="459" t="s">
        <v>560</v>
      </c>
      <c r="B248" s="460"/>
      <c r="C248" s="465" t="s">
        <v>848</v>
      </c>
      <c r="E248" s="460"/>
      <c r="F248" s="461"/>
      <c r="G248" s="460"/>
      <c r="H248" s="460"/>
      <c r="I248" s="460"/>
      <c r="K248" s="465" t="s">
        <v>645</v>
      </c>
      <c r="L248" s="460"/>
      <c r="M248" s="459"/>
      <c r="N248" s="460" t="s">
        <v>646</v>
      </c>
      <c r="O248" s="460"/>
      <c r="P248" s="463"/>
      <c r="Q248" s="107"/>
      <c r="R248" s="107"/>
      <c r="S248" s="107"/>
    </row>
    <row r="249" spans="1:19" s="104" customFormat="1" ht="21.75">
      <c r="A249" s="459"/>
      <c r="B249" s="460"/>
      <c r="C249" s="465" t="s">
        <v>849</v>
      </c>
      <c r="E249" s="460"/>
      <c r="F249" s="461"/>
      <c r="G249" s="460"/>
      <c r="H249" s="460"/>
      <c r="I249" s="460"/>
      <c r="K249" s="464" t="s">
        <v>549</v>
      </c>
      <c r="L249" s="460"/>
      <c r="M249" s="460"/>
      <c r="N249" s="460" t="s">
        <v>550</v>
      </c>
      <c r="O249" s="460"/>
      <c r="P249" s="462"/>
      <c r="Q249" s="107"/>
      <c r="R249" s="107"/>
      <c r="S249" s="107"/>
    </row>
    <row r="250" spans="1:16" ht="18">
      <c r="A250" s="21"/>
      <c r="B250" s="8"/>
      <c r="C250" s="8"/>
      <c r="D250" s="8"/>
      <c r="E250" s="324"/>
      <c r="F250" s="8"/>
      <c r="G250" s="8"/>
      <c r="H250" s="8"/>
      <c r="I250" s="8"/>
      <c r="J250" s="8"/>
      <c r="K250" s="8"/>
      <c r="L250" s="8"/>
      <c r="M250" s="22"/>
      <c r="N250" s="8"/>
      <c r="O250" s="8"/>
      <c r="P250" s="31"/>
    </row>
    <row r="251" spans="1:16" ht="31.5" customHeight="1">
      <c r="A251" s="3" t="s">
        <v>0</v>
      </c>
      <c r="B251" s="33"/>
      <c r="C251" s="4"/>
      <c r="D251" s="95" t="s">
        <v>71</v>
      </c>
      <c r="E251" s="334"/>
      <c r="F251" s="4"/>
      <c r="G251" s="4"/>
      <c r="H251" s="4"/>
      <c r="I251" s="4"/>
      <c r="J251" s="4"/>
      <c r="K251" s="4"/>
      <c r="L251" s="4"/>
      <c r="M251" s="5"/>
      <c r="N251" s="4"/>
      <c r="O251" s="4"/>
      <c r="P251" s="27"/>
    </row>
    <row r="252" spans="1:16" ht="18.75">
      <c r="A252" s="6"/>
      <c r="B252" s="99" t="s">
        <v>206</v>
      </c>
      <c r="C252" s="7"/>
      <c r="D252" s="7"/>
      <c r="E252" s="324"/>
      <c r="F252" s="7"/>
      <c r="G252" s="7"/>
      <c r="H252" s="7"/>
      <c r="I252" s="7"/>
      <c r="J252" s="8"/>
      <c r="K252" s="7"/>
      <c r="L252" s="7"/>
      <c r="M252" s="9"/>
      <c r="N252" s="7"/>
      <c r="O252" s="7"/>
      <c r="P252" s="410" t="s">
        <v>1292</v>
      </c>
    </row>
    <row r="253" spans="1:16" ht="24.75">
      <c r="A253" s="10"/>
      <c r="B253" s="44"/>
      <c r="C253" s="11"/>
      <c r="D253" s="96" t="s">
        <v>1472</v>
      </c>
      <c r="E253" s="325"/>
      <c r="F253" s="12"/>
      <c r="G253" s="12"/>
      <c r="H253" s="12"/>
      <c r="I253" s="12"/>
      <c r="J253" s="12"/>
      <c r="K253" s="12"/>
      <c r="L253" s="12"/>
      <c r="M253" s="13"/>
      <c r="N253" s="12"/>
      <c r="O253" s="12"/>
      <c r="P253" s="28"/>
    </row>
    <row r="254" spans="1:19" s="50" customFormat="1" ht="30" customHeight="1" thickBot="1">
      <c r="A254" s="46" t="s">
        <v>512</v>
      </c>
      <c r="B254" s="62" t="s">
        <v>513</v>
      </c>
      <c r="C254" s="47" t="s">
        <v>1</v>
      </c>
      <c r="D254" s="47" t="s">
        <v>511</v>
      </c>
      <c r="E254" s="346" t="s">
        <v>522</v>
      </c>
      <c r="F254" s="26" t="s">
        <v>507</v>
      </c>
      <c r="G254" s="26" t="s">
        <v>508</v>
      </c>
      <c r="H254" s="26" t="s">
        <v>16</v>
      </c>
      <c r="I254" s="26" t="s">
        <v>35</v>
      </c>
      <c r="J254" s="42" t="s">
        <v>409</v>
      </c>
      <c r="K254" s="48" t="s">
        <v>18</v>
      </c>
      <c r="L254" s="26" t="s">
        <v>19</v>
      </c>
      <c r="M254" s="26" t="s">
        <v>518</v>
      </c>
      <c r="N254" s="26" t="s">
        <v>31</v>
      </c>
      <c r="O254" s="26" t="s">
        <v>30</v>
      </c>
      <c r="P254" s="49" t="s">
        <v>20</v>
      </c>
      <c r="Q254" s="962"/>
      <c r="R254" s="962"/>
      <c r="S254" s="962"/>
    </row>
    <row r="255" spans="1:19" s="104" customFormat="1" ht="27.75" customHeight="1" thickTop="1">
      <c r="A255" s="846" t="s">
        <v>207</v>
      </c>
      <c r="B255" s="847"/>
      <c r="C255" s="848"/>
      <c r="D255" s="848"/>
      <c r="E255" s="849"/>
      <c r="F255" s="847"/>
      <c r="G255" s="847"/>
      <c r="H255" s="847"/>
      <c r="I255" s="847"/>
      <c r="J255" s="847"/>
      <c r="K255" s="847"/>
      <c r="L255" s="847"/>
      <c r="M255" s="847"/>
      <c r="N255" s="847"/>
      <c r="O255" s="847"/>
      <c r="P255" s="845"/>
      <c r="Q255" s="107"/>
      <c r="R255" s="107"/>
      <c r="S255" s="107"/>
    </row>
    <row r="256" spans="1:19" s="41" customFormat="1" ht="45" customHeight="1">
      <c r="A256" s="15">
        <v>92</v>
      </c>
      <c r="B256" s="814" t="s">
        <v>1412</v>
      </c>
      <c r="C256" s="169" t="s">
        <v>1413</v>
      </c>
      <c r="D256" s="477" t="s">
        <v>940</v>
      </c>
      <c r="E256" s="338">
        <v>15</v>
      </c>
      <c r="F256" s="59">
        <v>5662</v>
      </c>
      <c r="G256" s="59">
        <v>0</v>
      </c>
      <c r="H256" s="59">
        <v>0</v>
      </c>
      <c r="I256" s="59">
        <v>0</v>
      </c>
      <c r="J256" s="59">
        <v>0</v>
      </c>
      <c r="K256" s="59">
        <v>662</v>
      </c>
      <c r="L256" s="59">
        <v>0</v>
      </c>
      <c r="M256" s="59">
        <v>0</v>
      </c>
      <c r="N256" s="59">
        <v>0</v>
      </c>
      <c r="O256" s="59">
        <f>F256+G256+H256+J256-K256-M256+L256-N256</f>
        <v>5000</v>
      </c>
      <c r="P256" s="319"/>
      <c r="Q256" s="85"/>
      <c r="R256" s="85"/>
      <c r="S256" s="85"/>
    </row>
    <row r="257" spans="1:19" s="104" customFormat="1" ht="24" customHeight="1">
      <c r="A257" s="626" t="s">
        <v>72</v>
      </c>
      <c r="B257" s="642"/>
      <c r="C257" s="643"/>
      <c r="D257" s="643"/>
      <c r="E257" s="644"/>
      <c r="F257" s="645">
        <f aca="true" t="shared" si="45" ref="F257:O257">SUM(F256:F256)</f>
        <v>5662</v>
      </c>
      <c r="G257" s="645">
        <f t="shared" si="45"/>
        <v>0</v>
      </c>
      <c r="H257" s="645">
        <f t="shared" si="45"/>
        <v>0</v>
      </c>
      <c r="I257" s="645">
        <f t="shared" si="45"/>
        <v>0</v>
      </c>
      <c r="J257" s="645">
        <f t="shared" si="45"/>
        <v>0</v>
      </c>
      <c r="K257" s="645">
        <f t="shared" si="45"/>
        <v>662</v>
      </c>
      <c r="L257" s="645">
        <f t="shared" si="45"/>
        <v>0</v>
      </c>
      <c r="M257" s="645">
        <f t="shared" si="45"/>
        <v>0</v>
      </c>
      <c r="N257" s="645">
        <f t="shared" si="45"/>
        <v>0</v>
      </c>
      <c r="O257" s="645">
        <f t="shared" si="45"/>
        <v>5000</v>
      </c>
      <c r="P257" s="624"/>
      <c r="Q257" s="107"/>
      <c r="R257" s="107"/>
      <c r="S257" s="107"/>
    </row>
    <row r="258" spans="1:16" ht="28.5" customHeight="1">
      <c r="A258" s="674" t="s">
        <v>403</v>
      </c>
      <c r="B258" s="668"/>
      <c r="C258" s="668"/>
      <c r="D258" s="668"/>
      <c r="E258" s="669"/>
      <c r="F258" s="668"/>
      <c r="G258" s="668"/>
      <c r="H258" s="668"/>
      <c r="I258" s="668"/>
      <c r="J258" s="668"/>
      <c r="K258" s="668"/>
      <c r="L258" s="668"/>
      <c r="M258" s="670"/>
      <c r="N258" s="668"/>
      <c r="O258" s="668"/>
      <c r="P258" s="511"/>
    </row>
    <row r="259" spans="1:19" s="41" customFormat="1" ht="45" customHeight="1">
      <c r="A259" s="15">
        <v>69</v>
      </c>
      <c r="B259" s="65" t="s">
        <v>404</v>
      </c>
      <c r="C259" s="36" t="s">
        <v>484</v>
      </c>
      <c r="D259" s="452" t="s">
        <v>9</v>
      </c>
      <c r="E259" s="327">
        <v>15</v>
      </c>
      <c r="F259" s="65">
        <v>2746</v>
      </c>
      <c r="G259" s="59">
        <v>1000</v>
      </c>
      <c r="H259" s="65">
        <v>0</v>
      </c>
      <c r="I259" s="65">
        <v>0</v>
      </c>
      <c r="J259" s="65">
        <v>0</v>
      </c>
      <c r="K259" s="65">
        <v>49</v>
      </c>
      <c r="L259" s="65">
        <v>0</v>
      </c>
      <c r="M259" s="66">
        <v>0</v>
      </c>
      <c r="N259" s="65">
        <v>0</v>
      </c>
      <c r="O259" s="59">
        <f>F259+G259+H259+J259-K259-M259+L259-N259</f>
        <v>3697</v>
      </c>
      <c r="P259" s="60"/>
      <c r="Q259" s="85"/>
      <c r="R259" s="85"/>
      <c r="S259" s="85"/>
    </row>
    <row r="260" spans="1:16" ht="45" customHeight="1">
      <c r="A260" s="15">
        <v>215</v>
      </c>
      <c r="B260" s="59" t="s">
        <v>638</v>
      </c>
      <c r="C260" s="43" t="s">
        <v>899</v>
      </c>
      <c r="D260" s="418" t="s">
        <v>223</v>
      </c>
      <c r="E260" s="355">
        <v>15</v>
      </c>
      <c r="F260" s="59">
        <v>2974</v>
      </c>
      <c r="G260" s="59">
        <v>0</v>
      </c>
      <c r="H260" s="59">
        <v>0</v>
      </c>
      <c r="I260" s="59">
        <v>0</v>
      </c>
      <c r="J260" s="59">
        <v>0</v>
      </c>
      <c r="K260" s="59">
        <v>74</v>
      </c>
      <c r="L260" s="59">
        <v>0</v>
      </c>
      <c r="M260" s="59">
        <v>0</v>
      </c>
      <c r="N260" s="59">
        <v>0</v>
      </c>
      <c r="O260" s="59">
        <f>F260+G260+H260+J260-K260-M260+L260-N260</f>
        <v>2900</v>
      </c>
      <c r="P260" s="32"/>
    </row>
    <row r="261" spans="1:19" s="41" customFormat="1" ht="45" customHeight="1">
      <c r="A261" s="15">
        <v>223</v>
      </c>
      <c r="B261" s="59" t="s">
        <v>813</v>
      </c>
      <c r="C261" s="43" t="s">
        <v>830</v>
      </c>
      <c r="D261" s="452" t="s">
        <v>873</v>
      </c>
      <c r="E261" s="327">
        <v>15</v>
      </c>
      <c r="F261" s="65">
        <v>5662</v>
      </c>
      <c r="G261" s="59">
        <v>0</v>
      </c>
      <c r="H261" s="65">
        <v>0</v>
      </c>
      <c r="I261" s="65">
        <v>0</v>
      </c>
      <c r="J261" s="65">
        <v>0</v>
      </c>
      <c r="K261" s="65">
        <v>662</v>
      </c>
      <c r="L261" s="65">
        <v>0</v>
      </c>
      <c r="M261" s="66">
        <v>0</v>
      </c>
      <c r="N261" s="65">
        <v>0</v>
      </c>
      <c r="O261" s="59">
        <f>F261+G261+H261+J261-K261-M261+L261-N261</f>
        <v>5000</v>
      </c>
      <c r="P261" s="60"/>
      <c r="Q261" s="85"/>
      <c r="R261" s="85"/>
      <c r="S261" s="85"/>
    </row>
    <row r="262" spans="1:19" s="41" customFormat="1" ht="45" customHeight="1">
      <c r="A262" s="15">
        <v>269</v>
      </c>
      <c r="B262" s="59" t="s">
        <v>939</v>
      </c>
      <c r="C262" s="43" t="s">
        <v>946</v>
      </c>
      <c r="D262" s="452" t="s">
        <v>940</v>
      </c>
      <c r="E262" s="327">
        <v>15</v>
      </c>
      <c r="F262" s="65">
        <v>4420</v>
      </c>
      <c r="G262" s="59">
        <v>0</v>
      </c>
      <c r="H262" s="65">
        <v>0</v>
      </c>
      <c r="I262" s="65">
        <v>0</v>
      </c>
      <c r="J262" s="65">
        <v>0</v>
      </c>
      <c r="K262" s="65">
        <v>420</v>
      </c>
      <c r="L262" s="65">
        <v>0</v>
      </c>
      <c r="M262" s="66">
        <v>0</v>
      </c>
      <c r="N262" s="65">
        <v>0</v>
      </c>
      <c r="O262" s="59">
        <f>F262+G262+H262+J262-K262-M262+L262-N262</f>
        <v>4000</v>
      </c>
      <c r="P262" s="60"/>
      <c r="Q262" s="85"/>
      <c r="R262" s="85"/>
      <c r="S262" s="85"/>
    </row>
    <row r="263" spans="1:19" s="41" customFormat="1" ht="45" customHeight="1">
      <c r="A263" s="15">
        <v>270</v>
      </c>
      <c r="B263" s="59" t="s">
        <v>941</v>
      </c>
      <c r="C263" s="43" t="s">
        <v>947</v>
      </c>
      <c r="D263" s="452" t="s">
        <v>940</v>
      </c>
      <c r="E263" s="327">
        <v>15</v>
      </c>
      <c r="F263" s="65">
        <v>3109</v>
      </c>
      <c r="G263" s="59">
        <v>0</v>
      </c>
      <c r="H263" s="65">
        <v>0</v>
      </c>
      <c r="I263" s="65">
        <v>0</v>
      </c>
      <c r="J263" s="65">
        <v>0</v>
      </c>
      <c r="K263" s="65">
        <v>109</v>
      </c>
      <c r="L263" s="65">
        <v>0</v>
      </c>
      <c r="M263" s="66">
        <v>0</v>
      </c>
      <c r="N263" s="65">
        <v>0</v>
      </c>
      <c r="O263" s="59">
        <f>F263+G263+H263+J263-K263-M263+L263-N263</f>
        <v>3000</v>
      </c>
      <c r="P263" s="60"/>
      <c r="Q263" s="85"/>
      <c r="R263" s="85"/>
      <c r="S263" s="85"/>
    </row>
    <row r="264" spans="1:16" ht="27" customHeight="1">
      <c r="A264" s="626" t="s">
        <v>72</v>
      </c>
      <c r="B264" s="627"/>
      <c r="C264" s="628"/>
      <c r="D264" s="628"/>
      <c r="E264" s="629"/>
      <c r="F264" s="630">
        <f aca="true" t="shared" si="46" ref="F264:O264">SUM(F259:F263)</f>
        <v>18911</v>
      </c>
      <c r="G264" s="630">
        <f t="shared" si="46"/>
        <v>1000</v>
      </c>
      <c r="H264" s="630">
        <f t="shared" si="46"/>
        <v>0</v>
      </c>
      <c r="I264" s="630">
        <f t="shared" si="46"/>
        <v>0</v>
      </c>
      <c r="J264" s="630">
        <f t="shared" si="46"/>
        <v>0</v>
      </c>
      <c r="K264" s="630">
        <f t="shared" si="46"/>
        <v>1314</v>
      </c>
      <c r="L264" s="630">
        <f t="shared" si="46"/>
        <v>0</v>
      </c>
      <c r="M264" s="630">
        <f t="shared" si="46"/>
        <v>0</v>
      </c>
      <c r="N264" s="630">
        <f t="shared" si="46"/>
        <v>0</v>
      </c>
      <c r="O264" s="630">
        <f t="shared" si="46"/>
        <v>18597</v>
      </c>
      <c r="P264" s="624"/>
    </row>
    <row r="265" spans="1:19" s="23" customFormat="1" ht="27" customHeight="1">
      <c r="A265" s="56"/>
      <c r="B265" s="52" t="s">
        <v>32</v>
      </c>
      <c r="C265" s="57"/>
      <c r="D265" s="57"/>
      <c r="E265" s="345"/>
      <c r="F265" s="71">
        <f aca="true" t="shared" si="47" ref="F265:O265">F257+F264</f>
        <v>24573</v>
      </c>
      <c r="G265" s="71">
        <f t="shared" si="47"/>
        <v>1000</v>
      </c>
      <c r="H265" s="71">
        <f t="shared" si="47"/>
        <v>0</v>
      </c>
      <c r="I265" s="71">
        <f t="shared" si="47"/>
        <v>0</v>
      </c>
      <c r="J265" s="71">
        <f t="shared" si="47"/>
        <v>0</v>
      </c>
      <c r="K265" s="71">
        <f t="shared" si="47"/>
        <v>1976</v>
      </c>
      <c r="L265" s="71">
        <f t="shared" si="47"/>
        <v>0</v>
      </c>
      <c r="M265" s="71">
        <f t="shared" si="47"/>
        <v>0</v>
      </c>
      <c r="N265" s="71">
        <f t="shared" si="47"/>
        <v>0</v>
      </c>
      <c r="O265" s="71">
        <f t="shared" si="47"/>
        <v>23597</v>
      </c>
      <c r="P265" s="58"/>
      <c r="Q265" s="961"/>
      <c r="R265" s="961"/>
      <c r="S265" s="961"/>
    </row>
    <row r="266" spans="1:16" ht="11.25" customHeight="1">
      <c r="A266" s="21"/>
      <c r="B266" s="8"/>
      <c r="C266" s="8"/>
      <c r="D266" s="8"/>
      <c r="E266" s="324"/>
      <c r="F266" s="8"/>
      <c r="G266" s="8"/>
      <c r="H266" s="8"/>
      <c r="I266" s="8"/>
      <c r="J266" s="8"/>
      <c r="K266" s="8"/>
      <c r="L266" s="8"/>
      <c r="M266" s="22"/>
      <c r="N266" s="8"/>
      <c r="O266" s="8"/>
      <c r="P266" s="31"/>
    </row>
    <row r="267" spans="1:16" ht="18.75">
      <c r="A267" s="459"/>
      <c r="B267" s="460"/>
      <c r="C267" s="460"/>
      <c r="D267" s="460" t="s">
        <v>551</v>
      </c>
      <c r="F267" s="461"/>
      <c r="G267" s="460"/>
      <c r="H267" s="460"/>
      <c r="I267" s="460"/>
      <c r="K267" s="465" t="s">
        <v>552</v>
      </c>
      <c r="L267" s="460"/>
      <c r="M267" s="460"/>
      <c r="O267" s="460" t="s">
        <v>552</v>
      </c>
      <c r="P267" s="462"/>
    </row>
    <row r="268" spans="1:19" s="104" customFormat="1" ht="17.25" customHeight="1">
      <c r="A268" s="459" t="s">
        <v>560</v>
      </c>
      <c r="B268" s="460"/>
      <c r="C268" s="460"/>
      <c r="D268" s="465" t="s">
        <v>848</v>
      </c>
      <c r="E268" s="460"/>
      <c r="F268" s="461"/>
      <c r="G268" s="460"/>
      <c r="H268" s="460"/>
      <c r="I268" s="460"/>
      <c r="K268" s="465" t="s">
        <v>645</v>
      </c>
      <c r="L268" s="460"/>
      <c r="M268" s="459"/>
      <c r="N268" s="460" t="s">
        <v>646</v>
      </c>
      <c r="O268" s="460"/>
      <c r="P268" s="463"/>
      <c r="Q268" s="107"/>
      <c r="R268" s="107"/>
      <c r="S268" s="107"/>
    </row>
    <row r="269" spans="1:19" s="104" customFormat="1" ht="14.25" customHeight="1">
      <c r="A269" s="459"/>
      <c r="B269" s="460"/>
      <c r="C269" s="460"/>
      <c r="D269" s="465" t="s">
        <v>849</v>
      </c>
      <c r="E269" s="460"/>
      <c r="F269" s="461"/>
      <c r="G269" s="460"/>
      <c r="H269" s="460"/>
      <c r="I269" s="460"/>
      <c r="K269" s="464" t="s">
        <v>549</v>
      </c>
      <c r="L269" s="460"/>
      <c r="M269" s="460"/>
      <c r="N269" s="460" t="s">
        <v>550</v>
      </c>
      <c r="O269" s="460"/>
      <c r="P269" s="462"/>
      <c r="Q269" s="107"/>
      <c r="R269" s="107"/>
      <c r="S269" s="107"/>
    </row>
    <row r="270" spans="1:19" s="104" customFormat="1" ht="20.25">
      <c r="A270" s="107"/>
      <c r="B270" s="108"/>
      <c r="C270" s="108"/>
      <c r="D270" s="106"/>
      <c r="E270" s="387"/>
      <c r="F270" s="108"/>
      <c r="G270" s="108"/>
      <c r="H270" s="108"/>
      <c r="I270" s="108"/>
      <c r="J270" s="108"/>
      <c r="L270" s="108"/>
      <c r="M270" s="108"/>
      <c r="N270" s="106"/>
      <c r="O270" s="108"/>
      <c r="P270" s="108"/>
      <c r="Q270" s="107"/>
      <c r="R270" s="107"/>
      <c r="S270" s="107"/>
    </row>
    <row r="271" spans="1:16" ht="27" customHeight="1">
      <c r="A271" s="3" t="s">
        <v>0</v>
      </c>
      <c r="B271" s="20"/>
      <c r="C271" s="4"/>
      <c r="D271" s="94" t="s">
        <v>71</v>
      </c>
      <c r="E271" s="334"/>
      <c r="F271" s="4"/>
      <c r="G271" s="4"/>
      <c r="H271" s="4"/>
      <c r="I271" s="4"/>
      <c r="J271" s="4"/>
      <c r="K271" s="4"/>
      <c r="L271" s="4"/>
      <c r="M271" s="5"/>
      <c r="N271" s="4"/>
      <c r="O271" s="4"/>
      <c r="P271" s="27"/>
    </row>
    <row r="272" spans="1:16" ht="18.75">
      <c r="A272" s="6"/>
      <c r="B272" s="99" t="s">
        <v>869</v>
      </c>
      <c r="C272" s="7"/>
      <c r="D272" s="7"/>
      <c r="E272" s="324"/>
      <c r="F272" s="7"/>
      <c r="G272" s="7"/>
      <c r="H272" s="7"/>
      <c r="I272" s="7"/>
      <c r="J272" s="8"/>
      <c r="K272" s="7"/>
      <c r="L272" s="7"/>
      <c r="M272" s="9"/>
      <c r="N272" s="7"/>
      <c r="O272" s="7"/>
      <c r="P272" s="410" t="s">
        <v>1293</v>
      </c>
    </row>
    <row r="273" spans="1:16" ht="24.75">
      <c r="A273" s="10"/>
      <c r="B273" s="44"/>
      <c r="C273" s="11"/>
      <c r="D273" s="96" t="s">
        <v>1472</v>
      </c>
      <c r="E273" s="325"/>
      <c r="F273" s="12"/>
      <c r="G273" s="12"/>
      <c r="H273" s="12"/>
      <c r="I273" s="12"/>
      <c r="J273" s="12"/>
      <c r="K273" s="12"/>
      <c r="L273" s="12"/>
      <c r="M273" s="13"/>
      <c r="N273" s="12"/>
      <c r="O273" s="12"/>
      <c r="P273" s="28"/>
    </row>
    <row r="274" spans="1:19" s="70" customFormat="1" ht="31.5" customHeight="1" thickBot="1">
      <c r="A274" s="46" t="s">
        <v>512</v>
      </c>
      <c r="B274" s="62" t="s">
        <v>513</v>
      </c>
      <c r="C274" s="62" t="s">
        <v>1</v>
      </c>
      <c r="D274" s="62" t="s">
        <v>511</v>
      </c>
      <c r="E274" s="346" t="s">
        <v>522</v>
      </c>
      <c r="F274" s="26" t="s">
        <v>507</v>
      </c>
      <c r="G274" s="26" t="s">
        <v>508</v>
      </c>
      <c r="H274" s="26" t="s">
        <v>16</v>
      </c>
      <c r="I274" s="26" t="s">
        <v>35</v>
      </c>
      <c r="J274" s="26" t="s">
        <v>409</v>
      </c>
      <c r="K274" s="26" t="s">
        <v>18</v>
      </c>
      <c r="L274" s="26" t="s">
        <v>19</v>
      </c>
      <c r="M274" s="26" t="s">
        <v>518</v>
      </c>
      <c r="N274" s="26" t="s">
        <v>31</v>
      </c>
      <c r="O274" s="26" t="s">
        <v>30</v>
      </c>
      <c r="P274" s="63" t="s">
        <v>20</v>
      </c>
      <c r="Q274" s="963"/>
      <c r="R274" s="963"/>
      <c r="S274" s="963"/>
    </row>
    <row r="275" spans="1:16" ht="33" customHeight="1" thickTop="1">
      <c r="A275" s="843" t="s">
        <v>870</v>
      </c>
      <c r="B275" s="823"/>
      <c r="C275" s="824"/>
      <c r="D275" s="824"/>
      <c r="E275" s="825"/>
      <c r="F275" s="823"/>
      <c r="G275" s="823"/>
      <c r="H275" s="823"/>
      <c r="I275" s="823"/>
      <c r="J275" s="823"/>
      <c r="K275" s="823"/>
      <c r="L275" s="823"/>
      <c r="M275" s="823"/>
      <c r="N275" s="823"/>
      <c r="O275" s="823"/>
      <c r="P275" s="725"/>
    </row>
    <row r="276" spans="1:19" s="41" customFormat="1" ht="42" customHeight="1">
      <c r="A276" s="15">
        <v>89</v>
      </c>
      <c r="B276" s="59" t="s">
        <v>1404</v>
      </c>
      <c r="C276" s="43" t="s">
        <v>1405</v>
      </c>
      <c r="D276" s="452" t="s">
        <v>412</v>
      </c>
      <c r="E276" s="327">
        <v>15</v>
      </c>
      <c r="F276" s="65">
        <v>1923</v>
      </c>
      <c r="G276" s="65">
        <v>0</v>
      </c>
      <c r="H276" s="65">
        <v>0</v>
      </c>
      <c r="I276" s="65">
        <v>0</v>
      </c>
      <c r="J276" s="65">
        <v>0</v>
      </c>
      <c r="K276" s="65">
        <v>0</v>
      </c>
      <c r="L276" s="65">
        <v>77</v>
      </c>
      <c r="M276" s="66">
        <v>0</v>
      </c>
      <c r="N276" s="65">
        <v>0</v>
      </c>
      <c r="O276" s="59">
        <f aca="true" t="shared" si="48" ref="O276:O281">F276+G276+H276+J276-K276-M276+L276-N276</f>
        <v>2000</v>
      </c>
      <c r="P276" s="60"/>
      <c r="Q276" s="85"/>
      <c r="R276" s="85"/>
      <c r="S276" s="85"/>
    </row>
    <row r="277" spans="1:19" s="41" customFormat="1" ht="42" customHeight="1">
      <c r="A277" s="15">
        <v>224</v>
      </c>
      <c r="B277" s="59" t="s">
        <v>808</v>
      </c>
      <c r="C277" s="43" t="s">
        <v>825</v>
      </c>
      <c r="D277" s="452" t="s">
        <v>412</v>
      </c>
      <c r="E277" s="327">
        <v>15</v>
      </c>
      <c r="F277" s="65">
        <v>3109</v>
      </c>
      <c r="G277" s="65">
        <v>0</v>
      </c>
      <c r="H277" s="65">
        <v>0</v>
      </c>
      <c r="I277" s="65">
        <v>0</v>
      </c>
      <c r="J277" s="65">
        <v>0</v>
      </c>
      <c r="K277" s="65">
        <v>109</v>
      </c>
      <c r="L277" s="65">
        <v>0</v>
      </c>
      <c r="M277" s="66">
        <v>0</v>
      </c>
      <c r="N277" s="65">
        <v>0</v>
      </c>
      <c r="O277" s="59">
        <f t="shared" si="48"/>
        <v>3000</v>
      </c>
      <c r="P277" s="60"/>
      <c r="Q277" s="85"/>
      <c r="R277" s="85"/>
      <c r="S277" s="85"/>
    </row>
    <row r="278" spans="1:16" ht="42" customHeight="1">
      <c r="A278" s="15">
        <v>247</v>
      </c>
      <c r="B278" s="59" t="s">
        <v>871</v>
      </c>
      <c r="C278" s="43" t="s">
        <v>872</v>
      </c>
      <c r="D278" s="418" t="s">
        <v>873</v>
      </c>
      <c r="E278" s="355">
        <v>15</v>
      </c>
      <c r="F278" s="59">
        <v>5344</v>
      </c>
      <c r="G278" s="59">
        <v>0</v>
      </c>
      <c r="H278" s="59">
        <v>0</v>
      </c>
      <c r="I278" s="59">
        <v>0</v>
      </c>
      <c r="J278" s="59">
        <v>0</v>
      </c>
      <c r="K278" s="59">
        <v>594</v>
      </c>
      <c r="L278" s="59">
        <v>0</v>
      </c>
      <c r="M278" s="59">
        <v>0</v>
      </c>
      <c r="N278" s="59">
        <v>0</v>
      </c>
      <c r="O278" s="59">
        <f t="shared" si="48"/>
        <v>4750</v>
      </c>
      <c r="P278" s="32"/>
    </row>
    <row r="279" spans="1:16" ht="42" customHeight="1">
      <c r="A279" s="15">
        <v>268</v>
      </c>
      <c r="B279" s="59" t="s">
        <v>942</v>
      </c>
      <c r="C279" s="43" t="s">
        <v>943</v>
      </c>
      <c r="D279" s="418" t="s">
        <v>993</v>
      </c>
      <c r="E279" s="355">
        <v>15</v>
      </c>
      <c r="F279" s="59">
        <v>3446</v>
      </c>
      <c r="G279" s="59">
        <v>0</v>
      </c>
      <c r="H279" s="59">
        <v>0</v>
      </c>
      <c r="I279" s="59">
        <v>0</v>
      </c>
      <c r="J279" s="59">
        <v>0</v>
      </c>
      <c r="K279" s="59">
        <v>146</v>
      </c>
      <c r="L279" s="59">
        <v>0</v>
      </c>
      <c r="M279" s="59">
        <v>0</v>
      </c>
      <c r="N279" s="59">
        <v>0</v>
      </c>
      <c r="O279" s="59">
        <f t="shared" si="48"/>
        <v>3300</v>
      </c>
      <c r="P279" s="32"/>
    </row>
    <row r="280" spans="1:19" s="104" customFormat="1" ht="42" customHeight="1">
      <c r="A280" s="15">
        <v>289</v>
      </c>
      <c r="B280" s="59" t="s">
        <v>982</v>
      </c>
      <c r="C280" s="43" t="s">
        <v>983</v>
      </c>
      <c r="D280" s="43" t="s">
        <v>56</v>
      </c>
      <c r="E280" s="355">
        <v>15</v>
      </c>
      <c r="F280" s="59">
        <v>3109</v>
      </c>
      <c r="G280" s="59">
        <v>0</v>
      </c>
      <c r="H280" s="59">
        <v>0</v>
      </c>
      <c r="I280" s="59">
        <v>0</v>
      </c>
      <c r="J280" s="59">
        <v>0</v>
      </c>
      <c r="K280" s="59">
        <v>109</v>
      </c>
      <c r="L280" s="59">
        <v>0</v>
      </c>
      <c r="M280" s="67">
        <v>0</v>
      </c>
      <c r="N280" s="59">
        <v>0</v>
      </c>
      <c r="O280" s="59">
        <f t="shared" si="48"/>
        <v>3000</v>
      </c>
      <c r="P280" s="32"/>
      <c r="Q280" s="107"/>
      <c r="R280" s="107"/>
      <c r="S280" s="107"/>
    </row>
    <row r="281" spans="1:16" ht="42" customHeight="1">
      <c r="A281" s="15">
        <v>334</v>
      </c>
      <c r="B281" s="59" t="s">
        <v>1182</v>
      </c>
      <c r="C281" s="43" t="s">
        <v>1183</v>
      </c>
      <c r="D281" s="418" t="s">
        <v>1184</v>
      </c>
      <c r="E281" s="321">
        <v>15</v>
      </c>
      <c r="F281" s="193">
        <v>3109</v>
      </c>
      <c r="G281" s="193">
        <v>0</v>
      </c>
      <c r="H281" s="193">
        <v>0</v>
      </c>
      <c r="I281" s="193">
        <v>0</v>
      </c>
      <c r="J281" s="193">
        <v>0</v>
      </c>
      <c r="K281" s="193">
        <v>109</v>
      </c>
      <c r="L281" s="193">
        <v>0</v>
      </c>
      <c r="M281" s="193">
        <v>0</v>
      </c>
      <c r="N281" s="193">
        <v>0</v>
      </c>
      <c r="O281" s="59">
        <f t="shared" si="48"/>
        <v>3000</v>
      </c>
      <c r="P281" s="944"/>
    </row>
    <row r="282" spans="1:19" s="224" customFormat="1" ht="30" customHeight="1">
      <c r="A282" s="660"/>
      <c r="B282" s="661" t="s">
        <v>538</v>
      </c>
      <c r="C282" s="661"/>
      <c r="D282" s="661"/>
      <c r="E282" s="662"/>
      <c r="F282" s="661">
        <f>SUM(F276:F281)</f>
        <v>20040</v>
      </c>
      <c r="G282" s="661">
        <f>SUM(G276:G281)</f>
        <v>0</v>
      </c>
      <c r="H282" s="661">
        <f aca="true" t="shared" si="49" ref="H282:N282">SUM(H276:H281)</f>
        <v>0</v>
      </c>
      <c r="I282" s="661">
        <f t="shared" si="49"/>
        <v>0</v>
      </c>
      <c r="J282" s="661">
        <f t="shared" si="49"/>
        <v>0</v>
      </c>
      <c r="K282" s="661">
        <f t="shared" si="49"/>
        <v>1067</v>
      </c>
      <c r="L282" s="661">
        <f t="shared" si="49"/>
        <v>77</v>
      </c>
      <c r="M282" s="661">
        <f t="shared" si="49"/>
        <v>0</v>
      </c>
      <c r="N282" s="661">
        <f t="shared" si="49"/>
        <v>0</v>
      </c>
      <c r="O282" s="661">
        <f>SUM(O276:O281)</f>
        <v>19050</v>
      </c>
      <c r="P282" s="661"/>
      <c r="Q282" s="964"/>
      <c r="R282" s="964"/>
      <c r="S282" s="964"/>
    </row>
    <row r="283" spans="1:16" ht="31.5" customHeight="1">
      <c r="A283" s="932"/>
      <c r="B283" s="933" t="s">
        <v>1386</v>
      </c>
      <c r="C283" s="934"/>
      <c r="D283" s="934"/>
      <c r="E283" s="935"/>
      <c r="F283" s="934"/>
      <c r="G283" s="934"/>
      <c r="H283" s="934"/>
      <c r="I283" s="934"/>
      <c r="J283" s="936"/>
      <c r="K283" s="934"/>
      <c r="L283" s="934"/>
      <c r="M283" s="937"/>
      <c r="N283" s="934"/>
      <c r="O283" s="934"/>
      <c r="P283" s="938"/>
    </row>
    <row r="284" spans="1:16" ht="33" customHeight="1">
      <c r="A284" s="843" t="s">
        <v>1385</v>
      </c>
      <c r="B284" s="823"/>
      <c r="C284" s="824"/>
      <c r="D284" s="824"/>
      <c r="E284" s="825"/>
      <c r="F284" s="823"/>
      <c r="G284" s="823"/>
      <c r="H284" s="823"/>
      <c r="I284" s="823"/>
      <c r="J284" s="823"/>
      <c r="K284" s="823"/>
      <c r="L284" s="823"/>
      <c r="M284" s="823"/>
      <c r="N284" s="823"/>
      <c r="O284" s="823"/>
      <c r="P284" s="725"/>
    </row>
    <row r="285" spans="1:16" ht="42" customHeight="1">
      <c r="A285" s="109">
        <v>77</v>
      </c>
      <c r="B285" s="59" t="s">
        <v>1387</v>
      </c>
      <c r="C285" s="43" t="s">
        <v>1388</v>
      </c>
      <c r="D285" s="418" t="s">
        <v>412</v>
      </c>
      <c r="E285" s="355">
        <v>15</v>
      </c>
      <c r="F285" s="59">
        <v>4420</v>
      </c>
      <c r="G285" s="59">
        <v>0</v>
      </c>
      <c r="H285" s="59">
        <v>0</v>
      </c>
      <c r="I285" s="59">
        <v>0</v>
      </c>
      <c r="J285" s="59">
        <v>0</v>
      </c>
      <c r="K285" s="59">
        <v>420</v>
      </c>
      <c r="L285" s="59">
        <v>0</v>
      </c>
      <c r="M285" s="59">
        <v>0</v>
      </c>
      <c r="N285" s="59">
        <v>0</v>
      </c>
      <c r="O285" s="391">
        <f>F285+G285+H285+J285-K285-M285+L285-N285</f>
        <v>4000</v>
      </c>
      <c r="P285" s="29"/>
    </row>
    <row r="286" spans="1:19" s="224" customFormat="1" ht="30" customHeight="1">
      <c r="A286" s="660"/>
      <c r="B286" s="661" t="s">
        <v>538</v>
      </c>
      <c r="C286" s="661"/>
      <c r="D286" s="661"/>
      <c r="E286" s="662"/>
      <c r="F286" s="661">
        <f>F285</f>
        <v>4420</v>
      </c>
      <c r="G286" s="661">
        <f aca="true" t="shared" si="50" ref="G286:O286">G285</f>
        <v>0</v>
      </c>
      <c r="H286" s="661">
        <f t="shared" si="50"/>
        <v>0</v>
      </c>
      <c r="I286" s="661">
        <f t="shared" si="50"/>
        <v>0</v>
      </c>
      <c r="J286" s="661">
        <f t="shared" si="50"/>
        <v>0</v>
      </c>
      <c r="K286" s="661">
        <f t="shared" si="50"/>
        <v>420</v>
      </c>
      <c r="L286" s="661">
        <f t="shared" si="50"/>
        <v>0</v>
      </c>
      <c r="M286" s="661">
        <f t="shared" si="50"/>
        <v>0</v>
      </c>
      <c r="N286" s="661">
        <f t="shared" si="50"/>
        <v>0</v>
      </c>
      <c r="O286" s="661">
        <f t="shared" si="50"/>
        <v>4000</v>
      </c>
      <c r="P286" s="661"/>
      <c r="Q286" s="964"/>
      <c r="R286" s="964"/>
      <c r="S286" s="964"/>
    </row>
    <row r="287" spans="1:19" s="23" customFormat="1" ht="33" customHeight="1">
      <c r="A287" s="56"/>
      <c r="B287" s="52" t="s">
        <v>32</v>
      </c>
      <c r="C287" s="61"/>
      <c r="D287" s="61"/>
      <c r="E287" s="356"/>
      <c r="F287" s="71">
        <f>F282+F286</f>
        <v>24460</v>
      </c>
      <c r="G287" s="71">
        <f>G282+G286</f>
        <v>0</v>
      </c>
      <c r="H287" s="71">
        <f aca="true" t="shared" si="51" ref="H287:N287">H282+H286</f>
        <v>0</v>
      </c>
      <c r="I287" s="71">
        <f t="shared" si="51"/>
        <v>0</v>
      </c>
      <c r="J287" s="71">
        <f t="shared" si="51"/>
        <v>0</v>
      </c>
      <c r="K287" s="71">
        <f t="shared" si="51"/>
        <v>1487</v>
      </c>
      <c r="L287" s="71">
        <f t="shared" si="51"/>
        <v>77</v>
      </c>
      <c r="M287" s="71">
        <f t="shared" si="51"/>
        <v>0</v>
      </c>
      <c r="N287" s="71">
        <f t="shared" si="51"/>
        <v>0</v>
      </c>
      <c r="O287" s="71">
        <f>O282+O286</f>
        <v>23050</v>
      </c>
      <c r="P287" s="57"/>
      <c r="Q287" s="961"/>
      <c r="R287" s="961"/>
      <c r="S287" s="961"/>
    </row>
    <row r="288" ht="18">
      <c r="M288" s="1"/>
    </row>
    <row r="289" spans="1:16" ht="18.75">
      <c r="A289" s="459"/>
      <c r="B289" s="460"/>
      <c r="C289" s="460"/>
      <c r="D289" s="460" t="s">
        <v>551</v>
      </c>
      <c r="F289" s="461"/>
      <c r="G289" s="460"/>
      <c r="H289" s="460"/>
      <c r="I289" s="460"/>
      <c r="K289" s="465" t="s">
        <v>552</v>
      </c>
      <c r="L289" s="460"/>
      <c r="M289" s="460"/>
      <c r="O289" s="460" t="s">
        <v>552</v>
      </c>
      <c r="P289" s="462"/>
    </row>
    <row r="290" spans="1:19" s="104" customFormat="1" ht="21.75">
      <c r="A290" s="459" t="s">
        <v>560</v>
      </c>
      <c r="B290" s="460"/>
      <c r="C290" s="460"/>
      <c r="D290" s="465" t="s">
        <v>848</v>
      </c>
      <c r="E290" s="460"/>
      <c r="F290" s="461"/>
      <c r="G290" s="460"/>
      <c r="H290" s="460"/>
      <c r="I290" s="460"/>
      <c r="K290" s="465" t="s">
        <v>645</v>
      </c>
      <c r="L290" s="460"/>
      <c r="M290" s="459"/>
      <c r="N290" s="460" t="s">
        <v>646</v>
      </c>
      <c r="O290" s="460"/>
      <c r="P290" s="463"/>
      <c r="Q290" s="107"/>
      <c r="R290" s="107"/>
      <c r="S290" s="107"/>
    </row>
    <row r="291" spans="1:19" s="104" customFormat="1" ht="21.75">
      <c r="A291" s="459"/>
      <c r="B291" s="460"/>
      <c r="C291" s="460"/>
      <c r="D291" s="465" t="s">
        <v>849</v>
      </c>
      <c r="E291" s="460"/>
      <c r="F291" s="461"/>
      <c r="G291" s="460"/>
      <c r="H291" s="460"/>
      <c r="I291" s="460"/>
      <c r="K291" s="464" t="s">
        <v>549</v>
      </c>
      <c r="L291" s="460"/>
      <c r="M291" s="460"/>
      <c r="N291" s="460" t="s">
        <v>550</v>
      </c>
      <c r="O291" s="460"/>
      <c r="P291" s="462"/>
      <c r="Q291" s="107"/>
      <c r="R291" s="107"/>
      <c r="S291" s="107"/>
    </row>
    <row r="294" spans="1:16" ht="26.25">
      <c r="A294" s="3" t="s">
        <v>0</v>
      </c>
      <c r="B294" s="33"/>
      <c r="C294" s="4"/>
      <c r="D294" s="110" t="s">
        <v>71</v>
      </c>
      <c r="E294" s="388"/>
      <c r="F294" s="4"/>
      <c r="G294" s="4"/>
      <c r="H294" s="4"/>
      <c r="I294" s="4"/>
      <c r="J294" s="4"/>
      <c r="K294" s="4"/>
      <c r="L294" s="4"/>
      <c r="M294" s="5"/>
      <c r="N294" s="4"/>
      <c r="O294" s="4"/>
      <c r="P294" s="27"/>
    </row>
    <row r="295" spans="1:16" ht="18">
      <c r="A295" s="6"/>
      <c r="B295" s="111" t="s">
        <v>70</v>
      </c>
      <c r="C295" s="7"/>
      <c r="D295" s="7"/>
      <c r="E295" s="324"/>
      <c r="F295" s="7"/>
      <c r="G295" s="7"/>
      <c r="H295" s="7"/>
      <c r="I295" s="7"/>
      <c r="J295" s="8"/>
      <c r="K295" s="7"/>
      <c r="L295" s="7"/>
      <c r="M295" s="9"/>
      <c r="N295" s="7"/>
      <c r="O295" s="7"/>
      <c r="P295" s="410" t="s">
        <v>1244</v>
      </c>
    </row>
    <row r="296" spans="1:16" ht="24.75">
      <c r="A296" s="10"/>
      <c r="B296" s="44"/>
      <c r="C296" s="11"/>
      <c r="D296" s="96" t="s">
        <v>1472</v>
      </c>
      <c r="E296" s="325"/>
      <c r="F296" s="12"/>
      <c r="G296" s="12"/>
      <c r="H296" s="12"/>
      <c r="I296" s="12"/>
      <c r="J296" s="12"/>
      <c r="K296" s="12"/>
      <c r="L296" s="12"/>
      <c r="M296" s="13"/>
      <c r="N296" s="12"/>
      <c r="O296" s="12"/>
      <c r="P296" s="28"/>
    </row>
    <row r="297" spans="1:19" s="70" customFormat="1" ht="30.75" customHeight="1">
      <c r="A297" s="826" t="s">
        <v>512</v>
      </c>
      <c r="B297" s="827" t="s">
        <v>513</v>
      </c>
      <c r="C297" s="827" t="s">
        <v>1</v>
      </c>
      <c r="D297" s="827" t="s">
        <v>511</v>
      </c>
      <c r="E297" s="828" t="s">
        <v>522</v>
      </c>
      <c r="F297" s="829" t="s">
        <v>507</v>
      </c>
      <c r="G297" s="829" t="s">
        <v>508</v>
      </c>
      <c r="H297" s="829" t="s">
        <v>16</v>
      </c>
      <c r="I297" s="829" t="s">
        <v>35</v>
      </c>
      <c r="J297" s="829" t="s">
        <v>409</v>
      </c>
      <c r="K297" s="829" t="s">
        <v>18</v>
      </c>
      <c r="L297" s="829" t="s">
        <v>19</v>
      </c>
      <c r="M297" s="802" t="s">
        <v>518</v>
      </c>
      <c r="N297" s="829" t="s">
        <v>31</v>
      </c>
      <c r="O297" s="829" t="s">
        <v>30</v>
      </c>
      <c r="P297" s="830" t="s">
        <v>20</v>
      </c>
      <c r="Q297" s="963"/>
      <c r="R297" s="963"/>
      <c r="S297" s="963"/>
    </row>
    <row r="298" spans="1:19" s="104" customFormat="1" ht="18.75" customHeight="1">
      <c r="A298" s="894" t="s">
        <v>527</v>
      </c>
      <c r="B298" s="895"/>
      <c r="C298" s="839"/>
      <c r="D298" s="839"/>
      <c r="E298" s="840"/>
      <c r="F298" s="895"/>
      <c r="G298" s="895"/>
      <c r="H298" s="895"/>
      <c r="I298" s="895"/>
      <c r="J298" s="895"/>
      <c r="K298" s="895"/>
      <c r="L298" s="895"/>
      <c r="M298" s="895"/>
      <c r="N298" s="895"/>
      <c r="O298" s="895"/>
      <c r="P298" s="896"/>
      <c r="Q298" s="107"/>
      <c r="R298" s="107"/>
      <c r="S298" s="107"/>
    </row>
    <row r="299" spans="1:16" ht="31.5" customHeight="1">
      <c r="A299" s="766">
        <v>227</v>
      </c>
      <c r="B299" s="132" t="s">
        <v>814</v>
      </c>
      <c r="C299" s="133" t="s">
        <v>828</v>
      </c>
      <c r="D299" s="455" t="s">
        <v>456</v>
      </c>
      <c r="E299" s="360">
        <v>15</v>
      </c>
      <c r="F299" s="132">
        <v>4420</v>
      </c>
      <c r="G299" s="132">
        <v>0</v>
      </c>
      <c r="H299" s="132">
        <v>0</v>
      </c>
      <c r="I299" s="132">
        <v>0</v>
      </c>
      <c r="J299" s="132">
        <v>0</v>
      </c>
      <c r="K299" s="132">
        <v>420</v>
      </c>
      <c r="L299" s="132">
        <v>0</v>
      </c>
      <c r="M299" s="132">
        <v>0</v>
      </c>
      <c r="N299" s="132">
        <v>0</v>
      </c>
      <c r="O299" s="132">
        <f>F299+G299+H299+J299-K299-M299+L299-N299</f>
        <v>4000</v>
      </c>
      <c r="P299" s="135"/>
    </row>
    <row r="300" spans="1:16" ht="31.5" customHeight="1">
      <c r="A300" s="766">
        <v>258</v>
      </c>
      <c r="B300" s="132" t="s">
        <v>903</v>
      </c>
      <c r="C300" s="133" t="s">
        <v>904</v>
      </c>
      <c r="D300" s="455" t="s">
        <v>56</v>
      </c>
      <c r="E300" s="360">
        <v>15</v>
      </c>
      <c r="F300" s="132">
        <v>3109</v>
      </c>
      <c r="G300" s="132">
        <v>0</v>
      </c>
      <c r="H300" s="132">
        <v>0</v>
      </c>
      <c r="I300" s="132">
        <v>0</v>
      </c>
      <c r="J300" s="132">
        <v>0</v>
      </c>
      <c r="K300" s="132">
        <v>109</v>
      </c>
      <c r="L300" s="132">
        <v>0</v>
      </c>
      <c r="M300" s="132">
        <v>0</v>
      </c>
      <c r="N300" s="132">
        <v>0</v>
      </c>
      <c r="O300" s="132">
        <f>F300+G300+H300+J300-K300-M300+L300-N300</f>
        <v>3000</v>
      </c>
      <c r="P300" s="135"/>
    </row>
    <row r="301" spans="1:19" s="104" customFormat="1" ht="19.5" customHeight="1">
      <c r="A301" s="733" t="s">
        <v>72</v>
      </c>
      <c r="B301" s="727"/>
      <c r="C301" s="728"/>
      <c r="D301" s="729"/>
      <c r="E301" s="730"/>
      <c r="F301" s="731">
        <f aca="true" t="shared" si="52" ref="F301:O301">SUM(F299:F300)</f>
        <v>7529</v>
      </c>
      <c r="G301" s="731">
        <f t="shared" si="52"/>
        <v>0</v>
      </c>
      <c r="H301" s="731">
        <f t="shared" si="52"/>
        <v>0</v>
      </c>
      <c r="I301" s="731">
        <f t="shared" si="52"/>
        <v>0</v>
      </c>
      <c r="J301" s="731">
        <f t="shared" si="52"/>
        <v>0</v>
      </c>
      <c r="K301" s="731">
        <f t="shared" si="52"/>
        <v>529</v>
      </c>
      <c r="L301" s="731">
        <f t="shared" si="52"/>
        <v>0</v>
      </c>
      <c r="M301" s="731">
        <f t="shared" si="52"/>
        <v>0</v>
      </c>
      <c r="N301" s="731">
        <f t="shared" si="52"/>
        <v>0</v>
      </c>
      <c r="O301" s="731">
        <f t="shared" si="52"/>
        <v>7000</v>
      </c>
      <c r="P301" s="732"/>
      <c r="Q301" s="107"/>
      <c r="R301" s="107"/>
      <c r="S301" s="107"/>
    </row>
    <row r="302" spans="1:16" ht="18.75" customHeight="1">
      <c r="A302" s="831" t="s">
        <v>59</v>
      </c>
      <c r="B302" s="832"/>
      <c r="C302" s="833"/>
      <c r="D302" s="834"/>
      <c r="E302" s="835"/>
      <c r="F302" s="832"/>
      <c r="G302" s="832"/>
      <c r="H302" s="832"/>
      <c r="I302" s="832"/>
      <c r="J302" s="832"/>
      <c r="K302" s="832"/>
      <c r="L302" s="832"/>
      <c r="M302" s="832"/>
      <c r="N302" s="832"/>
      <c r="O302" s="832"/>
      <c r="P302" s="836"/>
    </row>
    <row r="303" spans="1:19" s="41" customFormat="1" ht="31.5" customHeight="1">
      <c r="A303" s="973">
        <v>9</v>
      </c>
      <c r="B303" s="132" t="s">
        <v>836</v>
      </c>
      <c r="C303" s="133" t="s">
        <v>837</v>
      </c>
      <c r="D303" s="455" t="s">
        <v>10</v>
      </c>
      <c r="E303" s="360">
        <v>15</v>
      </c>
      <c r="F303" s="132">
        <v>2325</v>
      </c>
      <c r="G303" s="132">
        <v>1000</v>
      </c>
      <c r="H303" s="132">
        <v>0</v>
      </c>
      <c r="I303" s="132">
        <v>0</v>
      </c>
      <c r="J303" s="132">
        <v>0</v>
      </c>
      <c r="K303" s="132">
        <v>0</v>
      </c>
      <c r="L303" s="132">
        <v>26</v>
      </c>
      <c r="M303" s="132">
        <v>0</v>
      </c>
      <c r="N303" s="132">
        <v>0</v>
      </c>
      <c r="O303" s="132">
        <f aca="true" t="shared" si="53" ref="O303:O312">F303+G303+H303+J303-K303-M303+L303-N303</f>
        <v>3351</v>
      </c>
      <c r="P303" s="135"/>
      <c r="Q303" s="85"/>
      <c r="R303" s="85"/>
      <c r="S303" s="85"/>
    </row>
    <row r="304" spans="1:19" s="41" customFormat="1" ht="31.5" customHeight="1">
      <c r="A304" s="973">
        <v>11</v>
      </c>
      <c r="B304" s="132" t="s">
        <v>1209</v>
      </c>
      <c r="C304" s="133" t="s">
        <v>1210</v>
      </c>
      <c r="D304" s="455" t="s">
        <v>11</v>
      </c>
      <c r="E304" s="360">
        <v>15</v>
      </c>
      <c r="F304" s="132">
        <v>1923</v>
      </c>
      <c r="G304" s="132">
        <v>0</v>
      </c>
      <c r="H304" s="132"/>
      <c r="I304" s="132">
        <v>0</v>
      </c>
      <c r="J304" s="132">
        <v>0</v>
      </c>
      <c r="K304" s="132">
        <v>0</v>
      </c>
      <c r="L304" s="132">
        <v>77</v>
      </c>
      <c r="M304" s="132">
        <v>0</v>
      </c>
      <c r="N304" s="132">
        <v>0</v>
      </c>
      <c r="O304" s="132">
        <f t="shared" si="53"/>
        <v>2000</v>
      </c>
      <c r="P304" s="319"/>
      <c r="Q304" s="85"/>
      <c r="R304" s="85"/>
      <c r="S304" s="85"/>
    </row>
    <row r="305" spans="1:16" ht="31.5" customHeight="1">
      <c r="A305" s="766">
        <v>17</v>
      </c>
      <c r="B305" s="267" t="s">
        <v>43</v>
      </c>
      <c r="C305" s="133" t="s">
        <v>506</v>
      </c>
      <c r="D305" s="455" t="s">
        <v>10</v>
      </c>
      <c r="E305" s="360">
        <v>15</v>
      </c>
      <c r="F305" s="267">
        <v>2293</v>
      </c>
      <c r="G305" s="267">
        <v>1000</v>
      </c>
      <c r="H305" s="267">
        <v>0</v>
      </c>
      <c r="I305" s="267">
        <v>0</v>
      </c>
      <c r="J305" s="267">
        <v>0</v>
      </c>
      <c r="K305" s="267">
        <v>0</v>
      </c>
      <c r="L305" s="267">
        <v>29</v>
      </c>
      <c r="M305" s="267">
        <v>0</v>
      </c>
      <c r="N305" s="267">
        <v>0</v>
      </c>
      <c r="O305" s="132">
        <f>F305+G305+H305+J305-K305-M305+L305-N305</f>
        <v>3322</v>
      </c>
      <c r="P305" s="319"/>
    </row>
    <row r="306" spans="1:16" ht="31.5" customHeight="1">
      <c r="A306" s="766">
        <v>27</v>
      </c>
      <c r="B306" s="267" t="s">
        <v>458</v>
      </c>
      <c r="C306" s="133" t="s">
        <v>485</v>
      </c>
      <c r="D306" s="455" t="s">
        <v>10</v>
      </c>
      <c r="E306" s="360">
        <v>15</v>
      </c>
      <c r="F306" s="267">
        <v>2091</v>
      </c>
      <c r="G306" s="267">
        <v>0</v>
      </c>
      <c r="H306" s="267">
        <v>0</v>
      </c>
      <c r="I306" s="267">
        <v>0</v>
      </c>
      <c r="J306" s="267">
        <v>0</v>
      </c>
      <c r="K306" s="267">
        <v>0</v>
      </c>
      <c r="L306" s="267">
        <v>65</v>
      </c>
      <c r="M306" s="267">
        <v>0</v>
      </c>
      <c r="N306" s="267">
        <v>0</v>
      </c>
      <c r="O306" s="132">
        <f t="shared" si="53"/>
        <v>2156</v>
      </c>
      <c r="P306" s="319"/>
    </row>
    <row r="307" spans="1:16" ht="31.5" customHeight="1">
      <c r="A307" s="766">
        <v>41</v>
      </c>
      <c r="B307" s="132" t="s">
        <v>1261</v>
      </c>
      <c r="C307" s="133" t="s">
        <v>1262</v>
      </c>
      <c r="D307" s="455" t="s">
        <v>10</v>
      </c>
      <c r="E307" s="360">
        <v>15</v>
      </c>
      <c r="F307" s="267">
        <v>2022</v>
      </c>
      <c r="G307" s="267">
        <v>1000</v>
      </c>
      <c r="H307" s="267"/>
      <c r="I307" s="267">
        <v>0</v>
      </c>
      <c r="J307" s="267">
        <v>0</v>
      </c>
      <c r="K307" s="267">
        <v>0</v>
      </c>
      <c r="L307" s="267">
        <v>70</v>
      </c>
      <c r="M307" s="267">
        <v>0</v>
      </c>
      <c r="N307" s="267">
        <v>0</v>
      </c>
      <c r="O307" s="132">
        <f t="shared" si="53"/>
        <v>3092</v>
      </c>
      <c r="P307" s="319"/>
    </row>
    <row r="308" spans="1:16" ht="31.5" customHeight="1">
      <c r="A308" s="766">
        <v>49</v>
      </c>
      <c r="B308" s="132" t="s">
        <v>1306</v>
      </c>
      <c r="C308" s="133" t="s">
        <v>1307</v>
      </c>
      <c r="D308" s="455" t="s">
        <v>11</v>
      </c>
      <c r="E308" s="360">
        <v>15</v>
      </c>
      <c r="F308" s="267">
        <v>1838</v>
      </c>
      <c r="G308" s="267">
        <v>0</v>
      </c>
      <c r="H308" s="267"/>
      <c r="I308" s="267">
        <v>0</v>
      </c>
      <c r="J308" s="267">
        <v>0</v>
      </c>
      <c r="K308" s="267">
        <v>0</v>
      </c>
      <c r="L308" s="267">
        <v>82</v>
      </c>
      <c r="M308" s="267">
        <v>0</v>
      </c>
      <c r="N308" s="267">
        <v>0</v>
      </c>
      <c r="O308" s="132">
        <f t="shared" si="53"/>
        <v>1920</v>
      </c>
      <c r="P308" s="319"/>
    </row>
    <row r="309" spans="1:16" ht="31.5" customHeight="1">
      <c r="A309" s="787">
        <v>54</v>
      </c>
      <c r="B309" s="143" t="s">
        <v>1367</v>
      </c>
      <c r="C309" s="144" t="s">
        <v>1368</v>
      </c>
      <c r="D309" s="726" t="s">
        <v>502</v>
      </c>
      <c r="E309" s="401">
        <v>15</v>
      </c>
      <c r="F309" s="505">
        <v>2509</v>
      </c>
      <c r="G309" s="505">
        <v>0</v>
      </c>
      <c r="H309" s="505"/>
      <c r="I309" s="505">
        <v>0</v>
      </c>
      <c r="J309" s="505">
        <v>0</v>
      </c>
      <c r="K309" s="505">
        <v>9</v>
      </c>
      <c r="L309" s="505">
        <v>0</v>
      </c>
      <c r="M309" s="505">
        <v>300</v>
      </c>
      <c r="N309" s="505">
        <v>0</v>
      </c>
      <c r="O309" s="132">
        <f t="shared" si="53"/>
        <v>2200</v>
      </c>
      <c r="P309" s="402"/>
    </row>
    <row r="310" spans="1:16" ht="31.5" customHeight="1">
      <c r="A310" s="766">
        <v>59</v>
      </c>
      <c r="B310" s="132" t="s">
        <v>1358</v>
      </c>
      <c r="C310" s="133" t="s">
        <v>1359</v>
      </c>
      <c r="D310" s="455" t="s">
        <v>502</v>
      </c>
      <c r="E310" s="360">
        <v>15</v>
      </c>
      <c r="F310" s="132">
        <v>2509</v>
      </c>
      <c r="G310" s="132">
        <v>0</v>
      </c>
      <c r="H310" s="132"/>
      <c r="I310" s="132">
        <v>0</v>
      </c>
      <c r="J310" s="132">
        <v>0</v>
      </c>
      <c r="K310" s="132">
        <v>9</v>
      </c>
      <c r="L310" s="132">
        <v>0</v>
      </c>
      <c r="M310" s="132">
        <v>0</v>
      </c>
      <c r="N310" s="132">
        <v>0</v>
      </c>
      <c r="O310" s="132">
        <f>F310+G310+H310+J310-K310-M310+L310-N310</f>
        <v>2500</v>
      </c>
      <c r="P310" s="135"/>
    </row>
    <row r="311" spans="1:16" ht="31.5" customHeight="1">
      <c r="A311" s="974">
        <v>76</v>
      </c>
      <c r="B311" s="142" t="s">
        <v>1389</v>
      </c>
      <c r="C311" s="451" t="s">
        <v>1390</v>
      </c>
      <c r="D311" s="734" t="s">
        <v>10</v>
      </c>
      <c r="E311" s="397">
        <v>15</v>
      </c>
      <c r="F311" s="735">
        <v>1377</v>
      </c>
      <c r="G311" s="735">
        <v>0</v>
      </c>
      <c r="H311" s="735"/>
      <c r="I311" s="735">
        <v>0</v>
      </c>
      <c r="J311" s="735">
        <v>0</v>
      </c>
      <c r="K311" s="735">
        <v>0</v>
      </c>
      <c r="L311" s="735">
        <v>123</v>
      </c>
      <c r="M311" s="735">
        <v>0</v>
      </c>
      <c r="N311" s="735">
        <v>0</v>
      </c>
      <c r="O311" s="132">
        <f t="shared" si="53"/>
        <v>1500</v>
      </c>
      <c r="P311" s="942"/>
    </row>
    <row r="312" spans="1:16" ht="31.5" customHeight="1">
      <c r="A312" s="766">
        <v>85</v>
      </c>
      <c r="B312" s="267" t="s">
        <v>47</v>
      </c>
      <c r="C312" s="133" t="s">
        <v>486</v>
      </c>
      <c r="D312" s="133" t="s">
        <v>10</v>
      </c>
      <c r="E312" s="360">
        <v>15</v>
      </c>
      <c r="F312" s="267">
        <v>2293</v>
      </c>
      <c r="G312" s="267">
        <v>1000</v>
      </c>
      <c r="H312" s="267">
        <v>0</v>
      </c>
      <c r="I312" s="267">
        <v>0</v>
      </c>
      <c r="J312" s="267">
        <v>0</v>
      </c>
      <c r="K312" s="267">
        <v>0</v>
      </c>
      <c r="L312" s="267">
        <v>29</v>
      </c>
      <c r="M312" s="267">
        <v>0</v>
      </c>
      <c r="N312" s="267">
        <v>0</v>
      </c>
      <c r="O312" s="132">
        <f t="shared" si="53"/>
        <v>3322</v>
      </c>
      <c r="P312" s="319"/>
    </row>
    <row r="313" spans="1:16" ht="31.5" customHeight="1">
      <c r="A313" s="766">
        <v>86</v>
      </c>
      <c r="B313" s="267" t="s">
        <v>60</v>
      </c>
      <c r="C313" s="133" t="s">
        <v>487</v>
      </c>
      <c r="D313" s="133" t="s">
        <v>10</v>
      </c>
      <c r="E313" s="360">
        <v>15</v>
      </c>
      <c r="F313" s="267">
        <v>2293</v>
      </c>
      <c r="G313" s="267">
        <v>1000</v>
      </c>
      <c r="H313" s="267">
        <v>0</v>
      </c>
      <c r="I313" s="267">
        <v>0</v>
      </c>
      <c r="J313" s="267">
        <v>0</v>
      </c>
      <c r="K313" s="267">
        <v>0</v>
      </c>
      <c r="L313" s="267">
        <v>29</v>
      </c>
      <c r="M313" s="267">
        <v>0</v>
      </c>
      <c r="N313" s="267">
        <v>0</v>
      </c>
      <c r="O313" s="132">
        <f>F313+G313+H313+J313-K313-M313+L313-N313</f>
        <v>3322</v>
      </c>
      <c r="P313" s="319"/>
    </row>
    <row r="314" spans="1:16" ht="31.5" customHeight="1">
      <c r="A314" s="766">
        <v>88</v>
      </c>
      <c r="B314" s="132" t="s">
        <v>1406</v>
      </c>
      <c r="C314" s="133" t="s">
        <v>1407</v>
      </c>
      <c r="D314" s="455" t="s">
        <v>9</v>
      </c>
      <c r="E314" s="360">
        <v>15</v>
      </c>
      <c r="F314" s="132">
        <v>3053</v>
      </c>
      <c r="G314" s="132">
        <v>0</v>
      </c>
      <c r="H314" s="132"/>
      <c r="I314" s="132">
        <v>0</v>
      </c>
      <c r="J314" s="132">
        <v>0</v>
      </c>
      <c r="K314" s="132">
        <v>83</v>
      </c>
      <c r="L314" s="132">
        <v>0</v>
      </c>
      <c r="M314" s="132">
        <v>0</v>
      </c>
      <c r="N314" s="132">
        <v>0</v>
      </c>
      <c r="O314" s="132">
        <f>F314+G314+H314+J314-K314-M314+L314-N314</f>
        <v>2970</v>
      </c>
      <c r="P314" s="135"/>
    </row>
    <row r="315" spans="1:16" ht="18.75" customHeight="1" hidden="1">
      <c r="A315" s="770"/>
      <c r="B315" s="771"/>
      <c r="C315" s="772"/>
      <c r="D315" s="772"/>
      <c r="E315" s="773"/>
      <c r="F315" s="774">
        <f>SUM(F303:F314)</f>
        <v>26526</v>
      </c>
      <c r="G315" s="774">
        <f aca="true" t="shared" si="54" ref="G315:O315">SUM(G303:G314)</f>
        <v>5000</v>
      </c>
      <c r="H315" s="774">
        <f t="shared" si="54"/>
        <v>0</v>
      </c>
      <c r="I315" s="774">
        <f t="shared" si="54"/>
        <v>0</v>
      </c>
      <c r="J315" s="774">
        <f t="shared" si="54"/>
        <v>0</v>
      </c>
      <c r="K315" s="774">
        <f t="shared" si="54"/>
        <v>101</v>
      </c>
      <c r="L315" s="774">
        <f t="shared" si="54"/>
        <v>530</v>
      </c>
      <c r="M315" s="774">
        <f t="shared" si="54"/>
        <v>300</v>
      </c>
      <c r="N315" s="774">
        <f t="shared" si="54"/>
        <v>0</v>
      </c>
      <c r="O315" s="774">
        <f t="shared" si="54"/>
        <v>31655</v>
      </c>
      <c r="P315" s="666"/>
    </row>
    <row r="316" spans="1:19" s="23" customFormat="1" ht="21.75" customHeight="1">
      <c r="A316" s="56"/>
      <c r="B316" s="52" t="s">
        <v>32</v>
      </c>
      <c r="C316" s="57"/>
      <c r="D316" s="57"/>
      <c r="E316" s="345"/>
      <c r="F316" s="57">
        <f aca="true" t="shared" si="55" ref="F316:N316">F301+F315</f>
        <v>34055</v>
      </c>
      <c r="G316" s="57">
        <f>G301+G315</f>
        <v>5000</v>
      </c>
      <c r="H316" s="57">
        <f t="shared" si="55"/>
        <v>0</v>
      </c>
      <c r="I316" s="57">
        <f t="shared" si="55"/>
        <v>0</v>
      </c>
      <c r="J316" s="57">
        <f t="shared" si="55"/>
        <v>0</v>
      </c>
      <c r="K316" s="57">
        <f t="shared" si="55"/>
        <v>630</v>
      </c>
      <c r="L316" s="57">
        <f t="shared" si="55"/>
        <v>530</v>
      </c>
      <c r="M316" s="57">
        <f t="shared" si="55"/>
        <v>300</v>
      </c>
      <c r="N316" s="57">
        <f t="shared" si="55"/>
        <v>0</v>
      </c>
      <c r="O316" s="57">
        <f>O301+O315</f>
        <v>38655</v>
      </c>
      <c r="P316" s="58"/>
      <c r="Q316" s="961"/>
      <c r="R316" s="961"/>
      <c r="S316" s="961"/>
    </row>
    <row r="317" spans="1:19" s="104" customFormat="1" ht="17.25" customHeight="1">
      <c r="A317" s="459"/>
      <c r="B317" s="460"/>
      <c r="C317" s="460"/>
      <c r="D317" s="460" t="s">
        <v>551</v>
      </c>
      <c r="F317" s="461"/>
      <c r="G317" s="460"/>
      <c r="H317" s="460"/>
      <c r="I317" s="460"/>
      <c r="K317" s="474" t="s">
        <v>552</v>
      </c>
      <c r="L317" s="460"/>
      <c r="M317" s="460"/>
      <c r="O317" s="460" t="s">
        <v>552</v>
      </c>
      <c r="P317" s="462"/>
      <c r="Q317" s="107"/>
      <c r="R317" s="107"/>
      <c r="S317" s="107"/>
    </row>
    <row r="318" spans="1:16" ht="12.75" customHeight="1">
      <c r="A318" s="459" t="s">
        <v>560</v>
      </c>
      <c r="B318" s="460"/>
      <c r="C318" s="460"/>
      <c r="D318" s="465" t="s">
        <v>848</v>
      </c>
      <c r="E318" s="460"/>
      <c r="F318" s="461"/>
      <c r="G318" s="460"/>
      <c r="H318" s="460"/>
      <c r="I318" s="460"/>
      <c r="J318" s="2"/>
      <c r="K318" s="465" t="s">
        <v>645</v>
      </c>
      <c r="L318" s="460"/>
      <c r="M318" s="459"/>
      <c r="N318" s="460" t="s">
        <v>646</v>
      </c>
      <c r="O318" s="460"/>
      <c r="P318" s="463"/>
    </row>
    <row r="319" spans="1:16" ht="12.75" customHeight="1">
      <c r="A319" s="459"/>
      <c r="B319" s="460"/>
      <c r="C319" s="460"/>
      <c r="D319" s="465" t="s">
        <v>849</v>
      </c>
      <c r="E319" s="460"/>
      <c r="F319" s="461"/>
      <c r="G319" s="460"/>
      <c r="H319" s="460"/>
      <c r="I319" s="460"/>
      <c r="J319" s="2"/>
      <c r="K319" s="464" t="s">
        <v>549</v>
      </c>
      <c r="L319" s="460"/>
      <c r="M319" s="460"/>
      <c r="N319" s="460" t="s">
        <v>550</v>
      </c>
      <c r="O319" s="460"/>
      <c r="P319" s="462"/>
    </row>
    <row r="320" spans="2:15" ht="12.75" customHeight="1">
      <c r="B320" s="18"/>
      <c r="C320" s="18"/>
      <c r="D320" s="18"/>
      <c r="E320" s="333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1:16" ht="21.75" customHeight="1">
      <c r="A321" s="3" t="s">
        <v>0</v>
      </c>
      <c r="B321" s="33"/>
      <c r="C321" s="4"/>
      <c r="D321" s="110" t="s">
        <v>71</v>
      </c>
      <c r="E321" s="388"/>
      <c r="F321" s="4"/>
      <c r="G321" s="4"/>
      <c r="H321" s="4"/>
      <c r="I321" s="4"/>
      <c r="J321" s="4"/>
      <c r="K321" s="4"/>
      <c r="L321" s="4"/>
      <c r="M321" s="5"/>
      <c r="N321" s="4"/>
      <c r="O321" s="4"/>
      <c r="P321" s="27"/>
    </row>
    <row r="322" spans="1:16" ht="18">
      <c r="A322" s="6"/>
      <c r="B322" s="111" t="s">
        <v>70</v>
      </c>
      <c r="C322" s="7"/>
      <c r="D322" s="7"/>
      <c r="E322" s="324"/>
      <c r="F322" s="7"/>
      <c r="G322" s="7"/>
      <c r="H322" s="7"/>
      <c r="I322" s="7"/>
      <c r="J322" s="8"/>
      <c r="K322" s="7"/>
      <c r="L322" s="7"/>
      <c r="M322" s="9"/>
      <c r="N322" s="7"/>
      <c r="O322" s="7"/>
      <c r="P322" s="410" t="s">
        <v>1294</v>
      </c>
    </row>
    <row r="323" spans="1:16" ht="18.75" customHeight="1">
      <c r="A323" s="10"/>
      <c r="B323" s="44"/>
      <c r="C323" s="11"/>
      <c r="D323" s="96" t="s">
        <v>1472</v>
      </c>
      <c r="E323" s="325"/>
      <c r="F323" s="12"/>
      <c r="G323" s="12"/>
      <c r="H323" s="12"/>
      <c r="I323" s="12"/>
      <c r="J323" s="12"/>
      <c r="K323" s="12"/>
      <c r="L323" s="12"/>
      <c r="M323" s="13"/>
      <c r="N323" s="12"/>
      <c r="O323" s="12"/>
      <c r="P323" s="28"/>
    </row>
    <row r="324" spans="1:19" s="70" customFormat="1" ht="27.75" customHeight="1" thickBot="1">
      <c r="A324" s="126" t="s">
        <v>512</v>
      </c>
      <c r="B324" s="149" t="s">
        <v>513</v>
      </c>
      <c r="C324" s="149" t="s">
        <v>1</v>
      </c>
      <c r="D324" s="149" t="s">
        <v>511</v>
      </c>
      <c r="E324" s="383" t="s">
        <v>522</v>
      </c>
      <c r="F324" s="141" t="s">
        <v>507</v>
      </c>
      <c r="G324" s="141" t="s">
        <v>508</v>
      </c>
      <c r="H324" s="141" t="s">
        <v>16</v>
      </c>
      <c r="I324" s="141" t="s">
        <v>35</v>
      </c>
      <c r="J324" s="141" t="s">
        <v>409</v>
      </c>
      <c r="K324" s="141" t="s">
        <v>18</v>
      </c>
      <c r="L324" s="141" t="s">
        <v>19</v>
      </c>
      <c r="M324" s="26" t="s">
        <v>518</v>
      </c>
      <c r="N324" s="141" t="s">
        <v>31</v>
      </c>
      <c r="O324" s="141" t="s">
        <v>30</v>
      </c>
      <c r="P324" s="150" t="s">
        <v>20</v>
      </c>
      <c r="Q324" s="963"/>
      <c r="R324" s="963"/>
      <c r="S324" s="963"/>
    </row>
    <row r="325" spans="1:16" ht="24" customHeight="1" thickTop="1">
      <c r="A325" s="831" t="s">
        <v>59</v>
      </c>
      <c r="B325" s="832"/>
      <c r="C325" s="833"/>
      <c r="D325" s="834"/>
      <c r="E325" s="835"/>
      <c r="F325" s="832"/>
      <c r="G325" s="832"/>
      <c r="H325" s="832"/>
      <c r="I325" s="832"/>
      <c r="J325" s="832"/>
      <c r="K325" s="832"/>
      <c r="L325" s="832"/>
      <c r="M325" s="832"/>
      <c r="N325" s="832"/>
      <c r="O325" s="832"/>
      <c r="P325" s="836"/>
    </row>
    <row r="326" spans="1:16" ht="31.5" customHeight="1">
      <c r="A326" s="974">
        <v>90</v>
      </c>
      <c r="B326" s="142" t="s">
        <v>1410</v>
      </c>
      <c r="C326" s="451" t="s">
        <v>1411</v>
      </c>
      <c r="D326" s="451" t="s">
        <v>11</v>
      </c>
      <c r="E326" s="397">
        <v>15</v>
      </c>
      <c r="F326" s="735">
        <v>1697</v>
      </c>
      <c r="G326" s="735">
        <v>0</v>
      </c>
      <c r="H326" s="735"/>
      <c r="I326" s="735">
        <v>0</v>
      </c>
      <c r="J326" s="735">
        <v>0</v>
      </c>
      <c r="K326" s="735">
        <v>0</v>
      </c>
      <c r="L326" s="735">
        <v>103</v>
      </c>
      <c r="M326" s="735">
        <v>0</v>
      </c>
      <c r="N326" s="735">
        <v>0</v>
      </c>
      <c r="O326" s="132">
        <f aca="true" t="shared" si="56" ref="O326:O340">F326+G326+H326+J326-K326-M326+L326-N326</f>
        <v>1800</v>
      </c>
      <c r="P326" s="942"/>
    </row>
    <row r="327" spans="1:16" ht="31.5" customHeight="1">
      <c r="A327" s="766">
        <v>93</v>
      </c>
      <c r="B327" s="132" t="s">
        <v>479</v>
      </c>
      <c r="C327" s="133" t="s">
        <v>480</v>
      </c>
      <c r="D327" s="133" t="s">
        <v>10</v>
      </c>
      <c r="E327" s="360">
        <v>15</v>
      </c>
      <c r="F327" s="267">
        <v>2371</v>
      </c>
      <c r="G327" s="267">
        <v>1200</v>
      </c>
      <c r="H327" s="267">
        <v>0</v>
      </c>
      <c r="I327" s="267">
        <v>0</v>
      </c>
      <c r="J327" s="267">
        <v>0</v>
      </c>
      <c r="K327" s="267">
        <v>0</v>
      </c>
      <c r="L327" s="267">
        <v>6</v>
      </c>
      <c r="M327" s="267">
        <v>0</v>
      </c>
      <c r="N327" s="267">
        <v>0</v>
      </c>
      <c r="O327" s="132">
        <f>F327+G327+H327+J327-K327-M327+L327-N327</f>
        <v>3577</v>
      </c>
      <c r="P327" s="319"/>
    </row>
    <row r="328" spans="1:16" ht="31.5" customHeight="1">
      <c r="A328" s="766">
        <v>131</v>
      </c>
      <c r="B328" s="132" t="s">
        <v>1468</v>
      </c>
      <c r="C328" s="133" t="s">
        <v>1469</v>
      </c>
      <c r="D328" s="455" t="s">
        <v>541</v>
      </c>
      <c r="E328" s="360">
        <v>15</v>
      </c>
      <c r="F328" s="267">
        <v>2396</v>
      </c>
      <c r="G328" s="267">
        <v>0</v>
      </c>
      <c r="H328" s="267"/>
      <c r="I328" s="267">
        <v>0</v>
      </c>
      <c r="J328" s="267">
        <v>0</v>
      </c>
      <c r="K328" s="267">
        <v>0</v>
      </c>
      <c r="L328" s="267">
        <v>4</v>
      </c>
      <c r="M328" s="267">
        <v>0</v>
      </c>
      <c r="N328" s="267">
        <v>0</v>
      </c>
      <c r="O328" s="132">
        <f>F328+G328+H328+J328-K328-M328+L328-N328</f>
        <v>2400</v>
      </c>
      <c r="P328" s="402"/>
    </row>
    <row r="329" spans="1:16" ht="31.5" customHeight="1">
      <c r="A329" s="766">
        <v>169</v>
      </c>
      <c r="B329" s="132" t="s">
        <v>547</v>
      </c>
      <c r="C329" s="133" t="s">
        <v>548</v>
      </c>
      <c r="D329" s="455" t="s">
        <v>11</v>
      </c>
      <c r="E329" s="360">
        <v>15</v>
      </c>
      <c r="F329" s="132">
        <v>1638</v>
      </c>
      <c r="G329" s="132">
        <v>0</v>
      </c>
      <c r="H329" s="132">
        <v>0</v>
      </c>
      <c r="I329" s="132">
        <v>0</v>
      </c>
      <c r="J329" s="132">
        <v>0</v>
      </c>
      <c r="K329" s="132">
        <v>0</v>
      </c>
      <c r="L329" s="132">
        <v>107</v>
      </c>
      <c r="M329" s="132">
        <v>0</v>
      </c>
      <c r="N329" s="132">
        <v>0</v>
      </c>
      <c r="O329" s="132">
        <f t="shared" si="56"/>
        <v>1745</v>
      </c>
      <c r="P329" s="145"/>
    </row>
    <row r="330" spans="1:16" ht="33" customHeight="1">
      <c r="A330" s="766">
        <v>193</v>
      </c>
      <c r="B330" s="391" t="s">
        <v>581</v>
      </c>
      <c r="C330" s="133" t="s">
        <v>582</v>
      </c>
      <c r="D330" s="133" t="s">
        <v>10</v>
      </c>
      <c r="E330" s="360">
        <v>15</v>
      </c>
      <c r="F330" s="267">
        <v>1147</v>
      </c>
      <c r="G330" s="132">
        <v>0</v>
      </c>
      <c r="H330" s="267">
        <v>0</v>
      </c>
      <c r="I330" s="267">
        <v>0</v>
      </c>
      <c r="J330" s="267">
        <v>0</v>
      </c>
      <c r="K330" s="267">
        <v>0</v>
      </c>
      <c r="L330" s="267">
        <v>138</v>
      </c>
      <c r="M330" s="267">
        <v>0</v>
      </c>
      <c r="N330" s="132">
        <v>0</v>
      </c>
      <c r="O330" s="132">
        <f t="shared" si="56"/>
        <v>1285</v>
      </c>
      <c r="P330" s="402"/>
    </row>
    <row r="331" spans="1:16" ht="33" customHeight="1">
      <c r="A331" s="766">
        <v>216</v>
      </c>
      <c r="B331" s="132" t="s">
        <v>639</v>
      </c>
      <c r="C331" s="133" t="s">
        <v>640</v>
      </c>
      <c r="D331" s="133" t="s">
        <v>11</v>
      </c>
      <c r="E331" s="360">
        <v>15</v>
      </c>
      <c r="F331" s="267">
        <v>1697</v>
      </c>
      <c r="G331" s="132">
        <v>0</v>
      </c>
      <c r="H331" s="267">
        <v>0</v>
      </c>
      <c r="I331" s="267">
        <v>0</v>
      </c>
      <c r="J331" s="267">
        <v>0</v>
      </c>
      <c r="K331" s="267">
        <v>0</v>
      </c>
      <c r="L331" s="267">
        <v>103</v>
      </c>
      <c r="M331" s="267">
        <v>0</v>
      </c>
      <c r="N331" s="132">
        <v>0</v>
      </c>
      <c r="O331" s="132">
        <f t="shared" si="56"/>
        <v>1800</v>
      </c>
      <c r="P331" s="402"/>
    </row>
    <row r="332" spans="1:16" ht="33" customHeight="1">
      <c r="A332" s="766">
        <v>249</v>
      </c>
      <c r="B332" s="132" t="s">
        <v>878</v>
      </c>
      <c r="C332" s="133" t="s">
        <v>949</v>
      </c>
      <c r="D332" s="133" t="s">
        <v>11</v>
      </c>
      <c r="E332" s="360">
        <v>15</v>
      </c>
      <c r="F332" s="267">
        <v>1923</v>
      </c>
      <c r="G332" s="132">
        <v>0</v>
      </c>
      <c r="H332" s="267">
        <v>0</v>
      </c>
      <c r="I332" s="267">
        <v>0</v>
      </c>
      <c r="J332" s="267">
        <v>0</v>
      </c>
      <c r="K332" s="267">
        <v>0</v>
      </c>
      <c r="L332" s="267">
        <v>77</v>
      </c>
      <c r="M332" s="267">
        <v>0</v>
      </c>
      <c r="N332" s="132">
        <v>0</v>
      </c>
      <c r="O332" s="132">
        <f t="shared" si="56"/>
        <v>2000</v>
      </c>
      <c r="P332" s="402"/>
    </row>
    <row r="333" spans="1:16" ht="33" customHeight="1">
      <c r="A333" s="766">
        <v>256</v>
      </c>
      <c r="B333" s="132" t="s">
        <v>905</v>
      </c>
      <c r="C333" s="133" t="s">
        <v>906</v>
      </c>
      <c r="D333" s="133" t="s">
        <v>9</v>
      </c>
      <c r="E333" s="360">
        <v>15</v>
      </c>
      <c r="F333" s="267">
        <v>3109</v>
      </c>
      <c r="G333" s="132">
        <v>1000</v>
      </c>
      <c r="H333" s="267">
        <v>0</v>
      </c>
      <c r="I333" s="267">
        <v>0</v>
      </c>
      <c r="J333" s="267">
        <v>0</v>
      </c>
      <c r="K333" s="267">
        <v>109</v>
      </c>
      <c r="L333" s="267">
        <v>0</v>
      </c>
      <c r="M333" s="267">
        <v>0</v>
      </c>
      <c r="N333" s="132">
        <v>0</v>
      </c>
      <c r="O333" s="132">
        <f>F333+G333+H333+J333-K333-M333+L333-N333</f>
        <v>4000</v>
      </c>
      <c r="P333" s="135"/>
    </row>
    <row r="334" spans="1:16" ht="33" customHeight="1">
      <c r="A334" s="766">
        <v>266</v>
      </c>
      <c r="B334" s="132" t="s">
        <v>933</v>
      </c>
      <c r="C334" s="133" t="s">
        <v>950</v>
      </c>
      <c r="D334" s="133" t="s">
        <v>10</v>
      </c>
      <c r="E334" s="360">
        <v>15</v>
      </c>
      <c r="F334" s="267">
        <v>2509</v>
      </c>
      <c r="G334" s="132">
        <v>1000</v>
      </c>
      <c r="H334" s="267">
        <v>0</v>
      </c>
      <c r="I334" s="267">
        <v>0</v>
      </c>
      <c r="J334" s="267">
        <v>0</v>
      </c>
      <c r="K334" s="267">
        <v>9</v>
      </c>
      <c r="L334" s="267">
        <v>0</v>
      </c>
      <c r="M334" s="267">
        <v>0</v>
      </c>
      <c r="N334" s="132">
        <v>0</v>
      </c>
      <c r="O334" s="132">
        <f t="shared" si="56"/>
        <v>3500</v>
      </c>
      <c r="P334" s="135"/>
    </row>
    <row r="335" spans="1:16" ht="33" customHeight="1">
      <c r="A335" s="766">
        <v>273</v>
      </c>
      <c r="B335" s="132" t="s">
        <v>984</v>
      </c>
      <c r="C335" s="133" t="s">
        <v>985</v>
      </c>
      <c r="D335" s="133" t="s">
        <v>11</v>
      </c>
      <c r="E335" s="360">
        <v>15</v>
      </c>
      <c r="F335" s="267">
        <v>1377</v>
      </c>
      <c r="G335" s="132">
        <v>0</v>
      </c>
      <c r="H335" s="267">
        <v>0</v>
      </c>
      <c r="I335" s="267">
        <v>0</v>
      </c>
      <c r="J335" s="267">
        <v>0</v>
      </c>
      <c r="K335" s="267">
        <v>0</v>
      </c>
      <c r="L335" s="267">
        <v>123</v>
      </c>
      <c r="M335" s="267">
        <v>0</v>
      </c>
      <c r="N335" s="132">
        <v>0</v>
      </c>
      <c r="O335" s="132">
        <f t="shared" si="56"/>
        <v>1500</v>
      </c>
      <c r="P335" s="135"/>
    </row>
    <row r="336" spans="1:16" ht="33" customHeight="1">
      <c r="A336" s="766">
        <v>294</v>
      </c>
      <c r="B336" s="132" t="s">
        <v>994</v>
      </c>
      <c r="C336" s="133" t="s">
        <v>995</v>
      </c>
      <c r="D336" s="133" t="s">
        <v>11</v>
      </c>
      <c r="E336" s="360">
        <v>15</v>
      </c>
      <c r="F336" s="267">
        <v>1923</v>
      </c>
      <c r="G336" s="132">
        <v>0</v>
      </c>
      <c r="H336" s="267">
        <v>0</v>
      </c>
      <c r="I336" s="267">
        <v>0</v>
      </c>
      <c r="J336" s="267">
        <v>0</v>
      </c>
      <c r="K336" s="267">
        <v>0</v>
      </c>
      <c r="L336" s="267">
        <v>77</v>
      </c>
      <c r="M336" s="267">
        <v>0</v>
      </c>
      <c r="N336" s="132">
        <v>0</v>
      </c>
      <c r="O336" s="132">
        <f t="shared" si="56"/>
        <v>2000</v>
      </c>
      <c r="P336" s="135"/>
    </row>
    <row r="337" spans="1:16" ht="33" customHeight="1">
      <c r="A337" s="766">
        <v>295</v>
      </c>
      <c r="B337" s="132" t="s">
        <v>996</v>
      </c>
      <c r="C337" s="133" t="s">
        <v>1001</v>
      </c>
      <c r="D337" s="133" t="s">
        <v>11</v>
      </c>
      <c r="E337" s="360">
        <v>15</v>
      </c>
      <c r="F337" s="267">
        <v>1923</v>
      </c>
      <c r="G337" s="132">
        <v>0</v>
      </c>
      <c r="H337" s="267">
        <v>0</v>
      </c>
      <c r="I337" s="267">
        <v>0</v>
      </c>
      <c r="J337" s="267">
        <v>0</v>
      </c>
      <c r="K337" s="267">
        <v>0</v>
      </c>
      <c r="L337" s="267">
        <v>77</v>
      </c>
      <c r="M337" s="267">
        <v>0</v>
      </c>
      <c r="N337" s="132">
        <v>0</v>
      </c>
      <c r="O337" s="132">
        <f t="shared" si="56"/>
        <v>2000</v>
      </c>
      <c r="P337" s="135"/>
    </row>
    <row r="338" spans="1:16" ht="33" customHeight="1">
      <c r="A338" s="766">
        <v>296</v>
      </c>
      <c r="B338" s="132" t="s">
        <v>997</v>
      </c>
      <c r="C338" s="133" t="s">
        <v>1002</v>
      </c>
      <c r="D338" s="133" t="s">
        <v>11</v>
      </c>
      <c r="E338" s="360">
        <v>15</v>
      </c>
      <c r="F338" s="267">
        <v>1923</v>
      </c>
      <c r="G338" s="132">
        <v>0</v>
      </c>
      <c r="H338" s="267">
        <v>0</v>
      </c>
      <c r="I338" s="267">
        <v>0</v>
      </c>
      <c r="J338" s="267">
        <v>0</v>
      </c>
      <c r="K338" s="267">
        <v>0</v>
      </c>
      <c r="L338" s="267">
        <v>77</v>
      </c>
      <c r="M338" s="267">
        <v>0</v>
      </c>
      <c r="N338" s="132">
        <v>0</v>
      </c>
      <c r="O338" s="132">
        <f t="shared" si="56"/>
        <v>2000</v>
      </c>
      <c r="P338" s="135"/>
    </row>
    <row r="339" spans="1:16" ht="33" customHeight="1">
      <c r="A339" s="766">
        <v>297</v>
      </c>
      <c r="B339" s="132" t="s">
        <v>998</v>
      </c>
      <c r="C339" s="133" t="s">
        <v>1003</v>
      </c>
      <c r="D339" s="133" t="s">
        <v>11</v>
      </c>
      <c r="E339" s="360">
        <v>15</v>
      </c>
      <c r="F339" s="267">
        <v>1923</v>
      </c>
      <c r="G339" s="132">
        <v>0</v>
      </c>
      <c r="H339" s="267">
        <v>0</v>
      </c>
      <c r="I339" s="267">
        <v>0</v>
      </c>
      <c r="J339" s="267">
        <v>0</v>
      </c>
      <c r="K339" s="267">
        <v>0</v>
      </c>
      <c r="L339" s="267">
        <v>77</v>
      </c>
      <c r="M339" s="267">
        <v>0</v>
      </c>
      <c r="N339" s="132">
        <v>0</v>
      </c>
      <c r="O339" s="132">
        <f t="shared" si="56"/>
        <v>2000</v>
      </c>
      <c r="P339" s="135"/>
    </row>
    <row r="340" spans="1:16" ht="33" customHeight="1">
      <c r="A340" s="766">
        <v>303</v>
      </c>
      <c r="B340" s="132" t="s">
        <v>1087</v>
      </c>
      <c r="C340" s="133" t="s">
        <v>1088</v>
      </c>
      <c r="D340" s="133" t="s">
        <v>11</v>
      </c>
      <c r="E340" s="360">
        <v>15</v>
      </c>
      <c r="F340" s="267">
        <v>1923</v>
      </c>
      <c r="G340" s="132">
        <v>0</v>
      </c>
      <c r="H340" s="267">
        <v>0</v>
      </c>
      <c r="I340" s="267">
        <v>0</v>
      </c>
      <c r="J340" s="267">
        <v>0</v>
      </c>
      <c r="K340" s="267">
        <v>0</v>
      </c>
      <c r="L340" s="267">
        <v>77</v>
      </c>
      <c r="M340" s="267">
        <v>0</v>
      </c>
      <c r="N340" s="132">
        <v>0</v>
      </c>
      <c r="O340" s="132">
        <f t="shared" si="56"/>
        <v>2000</v>
      </c>
      <c r="P340" s="135"/>
    </row>
    <row r="341" spans="1:19" s="23" customFormat="1" ht="18" customHeight="1">
      <c r="A341" s="56"/>
      <c r="B341" s="52" t="s">
        <v>32</v>
      </c>
      <c r="C341" s="57"/>
      <c r="D341" s="57"/>
      <c r="E341" s="345"/>
      <c r="F341" s="57">
        <f>SUM(F326:F340)</f>
        <v>29479</v>
      </c>
      <c r="G341" s="57">
        <f aca="true" t="shared" si="57" ref="G341:O341">SUM(G326:G340)</f>
        <v>3200</v>
      </c>
      <c r="H341" s="57">
        <f t="shared" si="57"/>
        <v>0</v>
      </c>
      <c r="I341" s="57">
        <f t="shared" si="57"/>
        <v>0</v>
      </c>
      <c r="J341" s="57">
        <f t="shared" si="57"/>
        <v>0</v>
      </c>
      <c r="K341" s="57">
        <f t="shared" si="57"/>
        <v>118</v>
      </c>
      <c r="L341" s="57">
        <f t="shared" si="57"/>
        <v>1046</v>
      </c>
      <c r="M341" s="57">
        <f t="shared" si="57"/>
        <v>0</v>
      </c>
      <c r="N341" s="57">
        <f t="shared" si="57"/>
        <v>0</v>
      </c>
      <c r="O341" s="57">
        <f t="shared" si="57"/>
        <v>33607</v>
      </c>
      <c r="P341" s="57"/>
      <c r="Q341" s="961"/>
      <c r="R341" s="961"/>
      <c r="S341" s="961"/>
    </row>
    <row r="342" spans="1:19" s="104" customFormat="1" ht="21.75">
      <c r="A342" s="459"/>
      <c r="B342" s="460"/>
      <c r="C342" s="460"/>
      <c r="D342" s="460" t="s">
        <v>551</v>
      </c>
      <c r="F342" s="461"/>
      <c r="G342" s="460"/>
      <c r="H342" s="460"/>
      <c r="I342" s="460"/>
      <c r="K342" s="474" t="s">
        <v>552</v>
      </c>
      <c r="L342" s="460"/>
      <c r="M342" s="460"/>
      <c r="O342" s="460" t="s">
        <v>552</v>
      </c>
      <c r="P342" s="462"/>
      <c r="Q342" s="107"/>
      <c r="R342" s="107"/>
      <c r="S342" s="107"/>
    </row>
    <row r="343" spans="1:16" ht="18.75">
      <c r="A343" s="459" t="s">
        <v>560</v>
      </c>
      <c r="B343" s="460"/>
      <c r="C343" s="460"/>
      <c r="D343" s="465" t="s">
        <v>848</v>
      </c>
      <c r="E343" s="460"/>
      <c r="F343" s="461"/>
      <c r="G343" s="460"/>
      <c r="H343" s="460"/>
      <c r="I343" s="460"/>
      <c r="J343" s="2"/>
      <c r="K343" s="465" t="s">
        <v>645</v>
      </c>
      <c r="L343" s="460"/>
      <c r="M343" s="459"/>
      <c r="N343" s="460" t="s">
        <v>646</v>
      </c>
      <c r="O343" s="460"/>
      <c r="P343" s="463"/>
    </row>
    <row r="344" spans="1:16" ht="10.5" customHeight="1">
      <c r="A344" s="459"/>
      <c r="B344" s="460"/>
      <c r="C344" s="460"/>
      <c r="D344" s="465" t="s">
        <v>849</v>
      </c>
      <c r="E344" s="460"/>
      <c r="F344" s="461"/>
      <c r="G344" s="460"/>
      <c r="H344" s="460"/>
      <c r="I344" s="460"/>
      <c r="J344" s="2"/>
      <c r="K344" s="464" t="s">
        <v>549</v>
      </c>
      <c r="L344" s="460"/>
      <c r="M344" s="460"/>
      <c r="N344" s="460" t="s">
        <v>550</v>
      </c>
      <c r="O344" s="460"/>
      <c r="P344" s="462"/>
    </row>
    <row r="345" spans="1:16" ht="30.75" customHeight="1">
      <c r="A345" s="3" t="s">
        <v>0</v>
      </c>
      <c r="B345" s="33"/>
      <c r="C345" s="4"/>
      <c r="D345" s="110" t="s">
        <v>71</v>
      </c>
      <c r="E345" s="388"/>
      <c r="F345" s="4"/>
      <c r="G345" s="4"/>
      <c r="H345" s="4"/>
      <c r="I345" s="4"/>
      <c r="J345" s="4"/>
      <c r="K345" s="4"/>
      <c r="L345" s="4"/>
      <c r="M345" s="5"/>
      <c r="N345" s="4"/>
      <c r="O345" s="4"/>
      <c r="P345" s="27"/>
    </row>
    <row r="346" spans="1:16" ht="22.5" customHeight="1">
      <c r="A346" s="6"/>
      <c r="B346" s="111" t="s">
        <v>70</v>
      </c>
      <c r="C346" s="7"/>
      <c r="D346" s="7"/>
      <c r="E346" s="324"/>
      <c r="F346" s="7"/>
      <c r="G346" s="7"/>
      <c r="H346" s="7"/>
      <c r="I346" s="7"/>
      <c r="J346" s="8"/>
      <c r="K346" s="7"/>
      <c r="L346" s="7"/>
      <c r="M346" s="9"/>
      <c r="N346" s="7"/>
      <c r="O346" s="7"/>
      <c r="P346" s="410" t="s">
        <v>1295</v>
      </c>
    </row>
    <row r="347" spans="1:16" ht="27" customHeight="1">
      <c r="A347" s="10"/>
      <c r="B347" s="44"/>
      <c r="C347" s="11"/>
      <c r="D347" s="96" t="s">
        <v>1472</v>
      </c>
      <c r="E347" s="325"/>
      <c r="F347" s="12"/>
      <c r="G347" s="12"/>
      <c r="H347" s="12"/>
      <c r="I347" s="12"/>
      <c r="J347" s="12"/>
      <c r="K347" s="12"/>
      <c r="L347" s="12"/>
      <c r="M347" s="9"/>
      <c r="N347" s="12"/>
      <c r="O347" s="12"/>
      <c r="P347" s="28"/>
    </row>
    <row r="348" spans="1:19" s="70" customFormat="1" ht="31.5" customHeight="1">
      <c r="A348" s="126" t="s">
        <v>512</v>
      </c>
      <c r="B348" s="149" t="s">
        <v>513</v>
      </c>
      <c r="C348" s="149" t="s">
        <v>1</v>
      </c>
      <c r="D348" s="149" t="s">
        <v>511</v>
      </c>
      <c r="E348" s="383" t="s">
        <v>522</v>
      </c>
      <c r="F348" s="141" t="s">
        <v>507</v>
      </c>
      <c r="G348" s="141" t="s">
        <v>508</v>
      </c>
      <c r="H348" s="141" t="s">
        <v>16</v>
      </c>
      <c r="I348" s="141" t="s">
        <v>35</v>
      </c>
      <c r="J348" s="141" t="s">
        <v>409</v>
      </c>
      <c r="K348" s="141" t="s">
        <v>18</v>
      </c>
      <c r="L348" s="317" t="s">
        <v>19</v>
      </c>
      <c r="M348" s="904" t="s">
        <v>518</v>
      </c>
      <c r="N348" s="141" t="s">
        <v>31</v>
      </c>
      <c r="O348" s="141" t="s">
        <v>30</v>
      </c>
      <c r="P348" s="150" t="s">
        <v>20</v>
      </c>
      <c r="Q348" s="963"/>
      <c r="R348" s="963"/>
      <c r="S348" s="963"/>
    </row>
    <row r="349" spans="1:16" ht="19.5" customHeight="1">
      <c r="A349" s="831" t="s">
        <v>59</v>
      </c>
      <c r="B349" s="832"/>
      <c r="C349" s="833"/>
      <c r="D349" s="834"/>
      <c r="E349" s="835"/>
      <c r="F349" s="832"/>
      <c r="G349" s="832"/>
      <c r="H349" s="832"/>
      <c r="I349" s="832"/>
      <c r="J349" s="832"/>
      <c r="K349" s="832"/>
      <c r="L349" s="832"/>
      <c r="M349" s="832"/>
      <c r="N349" s="832"/>
      <c r="O349" s="832"/>
      <c r="P349" s="836"/>
    </row>
    <row r="350" spans="1:16" ht="34.5" customHeight="1">
      <c r="A350" s="974">
        <v>316</v>
      </c>
      <c r="B350" s="697" t="s">
        <v>1157</v>
      </c>
      <c r="C350" s="451" t="s">
        <v>1158</v>
      </c>
      <c r="D350" s="451" t="s">
        <v>10</v>
      </c>
      <c r="E350" s="397">
        <v>15</v>
      </c>
      <c r="F350" s="735">
        <v>1483</v>
      </c>
      <c r="G350" s="142">
        <v>0</v>
      </c>
      <c r="H350" s="735">
        <v>0</v>
      </c>
      <c r="I350" s="735">
        <v>0</v>
      </c>
      <c r="J350" s="697">
        <v>0</v>
      </c>
      <c r="K350" s="735">
        <v>0</v>
      </c>
      <c r="L350" s="735">
        <v>117</v>
      </c>
      <c r="M350" s="735">
        <v>0</v>
      </c>
      <c r="N350" s="142">
        <v>0</v>
      </c>
      <c r="O350" s="132">
        <f>F350+G350+H350+J350-K350-M350+L350-N350</f>
        <v>1600</v>
      </c>
      <c r="P350" s="398"/>
    </row>
    <row r="351" spans="1:16" ht="34.5" customHeight="1">
      <c r="A351" s="766">
        <v>318</v>
      </c>
      <c r="B351" s="391" t="s">
        <v>1168</v>
      </c>
      <c r="C351" s="133" t="s">
        <v>1169</v>
      </c>
      <c r="D351" s="133" t="s">
        <v>10</v>
      </c>
      <c r="E351" s="360">
        <v>15</v>
      </c>
      <c r="F351" s="267">
        <v>1697</v>
      </c>
      <c r="G351" s="132">
        <v>0</v>
      </c>
      <c r="H351" s="735">
        <v>0</v>
      </c>
      <c r="I351" s="267">
        <v>0</v>
      </c>
      <c r="J351" s="391">
        <v>0</v>
      </c>
      <c r="K351" s="267">
        <v>0</v>
      </c>
      <c r="L351" s="267">
        <v>103</v>
      </c>
      <c r="M351" s="267">
        <v>0</v>
      </c>
      <c r="N351" s="132">
        <v>0</v>
      </c>
      <c r="O351" s="132">
        <f>F351+G351+H351+J351-K351-M351+L351-N351</f>
        <v>1800</v>
      </c>
      <c r="P351" s="135"/>
    </row>
    <row r="352" spans="1:16" ht="34.5" customHeight="1">
      <c r="A352" s="766">
        <v>321</v>
      </c>
      <c r="B352" s="391" t="s">
        <v>1170</v>
      </c>
      <c r="C352" s="133" t="s">
        <v>1171</v>
      </c>
      <c r="D352" s="133" t="s">
        <v>11</v>
      </c>
      <c r="E352" s="360">
        <v>15</v>
      </c>
      <c r="F352" s="267">
        <v>2396</v>
      </c>
      <c r="G352" s="132">
        <v>0</v>
      </c>
      <c r="H352" s="735">
        <v>0</v>
      </c>
      <c r="I352" s="267">
        <v>0</v>
      </c>
      <c r="J352" s="391">
        <v>0</v>
      </c>
      <c r="K352" s="267">
        <v>0</v>
      </c>
      <c r="L352" s="267">
        <v>4</v>
      </c>
      <c r="M352" s="267">
        <v>0</v>
      </c>
      <c r="N352" s="132">
        <v>0</v>
      </c>
      <c r="O352" s="132">
        <f>F352+G352+H352+J352-K352-M352+L352-N352</f>
        <v>2400</v>
      </c>
      <c r="P352" s="135"/>
    </row>
    <row r="353" spans="1:16" ht="34.5" customHeight="1">
      <c r="A353" s="766">
        <v>341</v>
      </c>
      <c r="B353" s="391" t="s">
        <v>1194</v>
      </c>
      <c r="C353" s="133" t="s">
        <v>1195</v>
      </c>
      <c r="D353" s="133" t="s">
        <v>11</v>
      </c>
      <c r="E353" s="360">
        <v>15</v>
      </c>
      <c r="F353" s="267">
        <v>1923</v>
      </c>
      <c r="G353" s="132">
        <v>0</v>
      </c>
      <c r="H353" s="735">
        <v>0</v>
      </c>
      <c r="I353" s="267">
        <v>0</v>
      </c>
      <c r="J353" s="391">
        <v>0</v>
      </c>
      <c r="K353" s="267">
        <v>0</v>
      </c>
      <c r="L353" s="267">
        <v>77</v>
      </c>
      <c r="M353" s="267">
        <v>0</v>
      </c>
      <c r="N353" s="132">
        <v>0</v>
      </c>
      <c r="O353" s="132">
        <f>F353+G353+H353+J353-K353-M353+L353-N353</f>
        <v>2000</v>
      </c>
      <c r="P353" s="135"/>
    </row>
    <row r="354" spans="1:16" ht="25.5" customHeight="1" hidden="1">
      <c r="A354" s="775"/>
      <c r="B354" s="776"/>
      <c r="C354" s="777"/>
      <c r="D354" s="777"/>
      <c r="E354" s="778"/>
      <c r="F354" s="779">
        <f>SUM(F350:F353)</f>
        <v>7499</v>
      </c>
      <c r="G354" s="779">
        <f aca="true" t="shared" si="58" ref="G354:O354">SUM(G350:G353)</f>
        <v>0</v>
      </c>
      <c r="H354" s="779">
        <f t="shared" si="58"/>
        <v>0</v>
      </c>
      <c r="I354" s="779">
        <f t="shared" si="58"/>
        <v>0</v>
      </c>
      <c r="J354" s="779">
        <f t="shared" si="58"/>
        <v>0</v>
      </c>
      <c r="K354" s="779">
        <f t="shared" si="58"/>
        <v>0</v>
      </c>
      <c r="L354" s="779">
        <f t="shared" si="58"/>
        <v>301</v>
      </c>
      <c r="M354" s="779">
        <f t="shared" si="58"/>
        <v>0</v>
      </c>
      <c r="N354" s="779">
        <f t="shared" si="58"/>
        <v>0</v>
      </c>
      <c r="O354" s="779">
        <f t="shared" si="58"/>
        <v>7800</v>
      </c>
      <c r="P354" s="850"/>
    </row>
    <row r="355" spans="1:19" s="104" customFormat="1" ht="18" customHeight="1">
      <c r="A355" s="733" t="s">
        <v>72</v>
      </c>
      <c r="B355" s="727"/>
      <c r="C355" s="728"/>
      <c r="D355" s="729"/>
      <c r="E355" s="730"/>
      <c r="F355" s="864">
        <f aca="true" t="shared" si="59" ref="F355:O355">F315+F341+F354</f>
        <v>63504</v>
      </c>
      <c r="G355" s="864">
        <f t="shared" si="59"/>
        <v>8200</v>
      </c>
      <c r="H355" s="864">
        <f t="shared" si="59"/>
        <v>0</v>
      </c>
      <c r="I355" s="864">
        <f t="shared" si="59"/>
        <v>0</v>
      </c>
      <c r="J355" s="864">
        <f t="shared" si="59"/>
        <v>0</v>
      </c>
      <c r="K355" s="864">
        <f t="shared" si="59"/>
        <v>219</v>
      </c>
      <c r="L355" s="864">
        <f t="shared" si="59"/>
        <v>1877</v>
      </c>
      <c r="M355" s="864">
        <f t="shared" si="59"/>
        <v>300</v>
      </c>
      <c r="N355" s="864">
        <f t="shared" si="59"/>
        <v>0</v>
      </c>
      <c r="O355" s="864">
        <f t="shared" si="59"/>
        <v>73062</v>
      </c>
      <c r="P355" s="666"/>
      <c r="Q355" s="107"/>
      <c r="R355" s="107"/>
      <c r="S355" s="107"/>
    </row>
    <row r="356" spans="1:16" ht="24" customHeight="1">
      <c r="A356" s="837" t="s">
        <v>405</v>
      </c>
      <c r="B356" s="838"/>
      <c r="C356" s="839"/>
      <c r="D356" s="839"/>
      <c r="E356" s="840"/>
      <c r="F356" s="838"/>
      <c r="G356" s="838"/>
      <c r="H356" s="838"/>
      <c r="I356" s="838"/>
      <c r="J356" s="838"/>
      <c r="K356" s="838"/>
      <c r="L356" s="838"/>
      <c r="M356" s="891"/>
      <c r="N356" s="838"/>
      <c r="O356" s="838"/>
      <c r="P356" s="841"/>
    </row>
    <row r="357" spans="1:16" ht="34.5" customHeight="1">
      <c r="A357" s="766">
        <v>55</v>
      </c>
      <c r="B357" s="267" t="s">
        <v>406</v>
      </c>
      <c r="C357" s="133" t="s">
        <v>488</v>
      </c>
      <c r="D357" s="133" t="s">
        <v>289</v>
      </c>
      <c r="E357" s="360">
        <v>15</v>
      </c>
      <c r="F357" s="267">
        <v>1966</v>
      </c>
      <c r="G357" s="267">
        <v>1000</v>
      </c>
      <c r="H357" s="267">
        <v>0</v>
      </c>
      <c r="I357" s="267">
        <v>0</v>
      </c>
      <c r="J357" s="267">
        <v>0</v>
      </c>
      <c r="K357" s="267">
        <v>0</v>
      </c>
      <c r="L357" s="267">
        <v>74</v>
      </c>
      <c r="M357" s="267">
        <v>0</v>
      </c>
      <c r="N357" s="267">
        <v>0</v>
      </c>
      <c r="O357" s="132">
        <f aca="true" t="shared" si="60" ref="O357:O365">F357+G357+H357+J357-K357-M357+L357-N357</f>
        <v>3040</v>
      </c>
      <c r="P357" s="319"/>
    </row>
    <row r="358" spans="1:16" ht="34.5" customHeight="1">
      <c r="A358" s="787">
        <v>56</v>
      </c>
      <c r="B358" s="505" t="s">
        <v>407</v>
      </c>
      <c r="C358" s="144" t="s">
        <v>489</v>
      </c>
      <c r="D358" s="144" t="s">
        <v>289</v>
      </c>
      <c r="E358" s="401">
        <v>15</v>
      </c>
      <c r="F358" s="505">
        <v>1966</v>
      </c>
      <c r="G358" s="505">
        <v>1000</v>
      </c>
      <c r="H358" s="505">
        <v>0</v>
      </c>
      <c r="I358" s="505">
        <v>0</v>
      </c>
      <c r="J358" s="505">
        <v>0</v>
      </c>
      <c r="K358" s="505">
        <v>0</v>
      </c>
      <c r="L358" s="505">
        <v>74</v>
      </c>
      <c r="M358" s="505">
        <v>0</v>
      </c>
      <c r="N358" s="505">
        <v>0</v>
      </c>
      <c r="O358" s="132">
        <f t="shared" si="60"/>
        <v>3040</v>
      </c>
      <c r="P358" s="402"/>
    </row>
    <row r="359" spans="1:16" ht="34.5" customHeight="1">
      <c r="A359" s="787">
        <v>91</v>
      </c>
      <c r="B359" s="143" t="s">
        <v>1415</v>
      </c>
      <c r="C359" s="144" t="s">
        <v>1443</v>
      </c>
      <c r="D359" s="144" t="s">
        <v>289</v>
      </c>
      <c r="E359" s="401">
        <v>15</v>
      </c>
      <c r="F359" s="505">
        <v>2396</v>
      </c>
      <c r="G359" s="505">
        <v>0</v>
      </c>
      <c r="H359" s="505"/>
      <c r="I359" s="505">
        <v>0</v>
      </c>
      <c r="J359" s="505">
        <v>0</v>
      </c>
      <c r="K359" s="505">
        <v>0</v>
      </c>
      <c r="L359" s="505">
        <v>4</v>
      </c>
      <c r="M359" s="505">
        <v>0</v>
      </c>
      <c r="N359" s="505">
        <v>0</v>
      </c>
      <c r="O359" s="132">
        <f>F359+G359+H359+J359-K359-M359+L359-N359</f>
        <v>2400</v>
      </c>
      <c r="P359" s="402"/>
    </row>
    <row r="360" spans="1:16" ht="34.5" customHeight="1">
      <c r="A360" s="787">
        <v>187</v>
      </c>
      <c r="B360" s="143" t="s">
        <v>986</v>
      </c>
      <c r="C360" s="144" t="s">
        <v>987</v>
      </c>
      <c r="D360" s="144" t="s">
        <v>10</v>
      </c>
      <c r="E360" s="401">
        <v>15</v>
      </c>
      <c r="F360" s="143">
        <v>1817</v>
      </c>
      <c r="G360" s="505">
        <v>0</v>
      </c>
      <c r="H360" s="143">
        <v>0</v>
      </c>
      <c r="I360" s="143">
        <v>0</v>
      </c>
      <c r="J360" s="143">
        <v>0</v>
      </c>
      <c r="K360" s="143">
        <v>0</v>
      </c>
      <c r="L360" s="143">
        <v>83</v>
      </c>
      <c r="M360" s="143">
        <v>0</v>
      </c>
      <c r="N360" s="143">
        <v>0</v>
      </c>
      <c r="O360" s="132">
        <f t="shared" si="60"/>
        <v>1900</v>
      </c>
      <c r="P360" s="402"/>
    </row>
    <row r="361" spans="1:16" ht="34.5" customHeight="1">
      <c r="A361" s="787">
        <v>214</v>
      </c>
      <c r="B361" s="143" t="s">
        <v>641</v>
      </c>
      <c r="C361" s="144" t="s">
        <v>642</v>
      </c>
      <c r="D361" s="144" t="s">
        <v>289</v>
      </c>
      <c r="E361" s="401">
        <v>15</v>
      </c>
      <c r="F361" s="505">
        <v>2000</v>
      </c>
      <c r="G361" s="505">
        <v>0</v>
      </c>
      <c r="H361" s="505">
        <v>0</v>
      </c>
      <c r="I361" s="505">
        <v>0</v>
      </c>
      <c r="J361" s="505">
        <v>0</v>
      </c>
      <c r="K361" s="505">
        <v>0</v>
      </c>
      <c r="L361" s="505">
        <v>72</v>
      </c>
      <c r="M361" s="505">
        <v>0</v>
      </c>
      <c r="N361" s="505">
        <v>0</v>
      </c>
      <c r="O361" s="132">
        <f t="shared" si="60"/>
        <v>2072</v>
      </c>
      <c r="P361" s="402"/>
    </row>
    <row r="362" spans="1:16" ht="34.5" customHeight="1">
      <c r="A362" s="787">
        <v>248</v>
      </c>
      <c r="B362" s="143" t="s">
        <v>879</v>
      </c>
      <c r="C362" s="144" t="s">
        <v>900</v>
      </c>
      <c r="D362" s="144" t="s">
        <v>289</v>
      </c>
      <c r="E362" s="401">
        <v>15</v>
      </c>
      <c r="F362" s="505">
        <v>1923</v>
      </c>
      <c r="G362" s="505">
        <v>0</v>
      </c>
      <c r="H362" s="505">
        <v>0</v>
      </c>
      <c r="I362" s="505">
        <v>0</v>
      </c>
      <c r="J362" s="505">
        <v>0</v>
      </c>
      <c r="K362" s="505">
        <v>0</v>
      </c>
      <c r="L362" s="505">
        <v>77</v>
      </c>
      <c r="M362" s="505">
        <v>800</v>
      </c>
      <c r="N362" s="505">
        <v>0</v>
      </c>
      <c r="O362" s="132">
        <f t="shared" si="60"/>
        <v>1200</v>
      </c>
      <c r="P362" s="402"/>
    </row>
    <row r="363" spans="1:16" ht="34.5" customHeight="1">
      <c r="A363" s="787">
        <v>267</v>
      </c>
      <c r="B363" s="143" t="s">
        <v>934</v>
      </c>
      <c r="C363" s="144" t="s">
        <v>948</v>
      </c>
      <c r="D363" s="144" t="s">
        <v>289</v>
      </c>
      <c r="E363" s="401">
        <v>15</v>
      </c>
      <c r="F363" s="505">
        <v>2509</v>
      </c>
      <c r="G363" s="505">
        <v>1000</v>
      </c>
      <c r="H363" s="505">
        <v>0</v>
      </c>
      <c r="I363" s="143">
        <v>0</v>
      </c>
      <c r="J363" s="505">
        <v>0</v>
      </c>
      <c r="K363" s="505">
        <v>9</v>
      </c>
      <c r="L363" s="505">
        <v>0</v>
      </c>
      <c r="M363" s="505">
        <v>0</v>
      </c>
      <c r="N363" s="505">
        <v>0</v>
      </c>
      <c r="O363" s="132">
        <f>F363+G363+H363+J363-K363-M363+L363-N363</f>
        <v>3500</v>
      </c>
      <c r="P363" s="402"/>
    </row>
    <row r="364" spans="1:16" ht="34.5" customHeight="1">
      <c r="A364" s="787">
        <v>298</v>
      </c>
      <c r="B364" s="143" t="s">
        <v>1089</v>
      </c>
      <c r="C364" s="144" t="s">
        <v>1090</v>
      </c>
      <c r="D364" s="144" t="s">
        <v>11</v>
      </c>
      <c r="E364" s="401">
        <v>15</v>
      </c>
      <c r="F364" s="505">
        <v>2140</v>
      </c>
      <c r="G364" s="505">
        <v>1250</v>
      </c>
      <c r="H364" s="505">
        <v>0</v>
      </c>
      <c r="I364" s="143">
        <v>0</v>
      </c>
      <c r="J364" s="505">
        <v>0</v>
      </c>
      <c r="K364" s="505">
        <v>0</v>
      </c>
      <c r="L364" s="505">
        <v>60</v>
      </c>
      <c r="M364" s="505">
        <v>0</v>
      </c>
      <c r="N364" s="505">
        <v>0</v>
      </c>
      <c r="O364" s="132">
        <f>F364+G364+H364+J364-K364-M364+L364-N364</f>
        <v>3450</v>
      </c>
      <c r="P364" s="402"/>
    </row>
    <row r="365" spans="1:16" ht="34.5" customHeight="1">
      <c r="A365" s="787">
        <v>317</v>
      </c>
      <c r="B365" s="143" t="s">
        <v>1172</v>
      </c>
      <c r="C365" s="144" t="s">
        <v>1173</v>
      </c>
      <c r="D365" s="144" t="s">
        <v>11</v>
      </c>
      <c r="E365" s="401">
        <v>15</v>
      </c>
      <c r="F365" s="505">
        <v>1923</v>
      </c>
      <c r="G365" s="505">
        <v>0</v>
      </c>
      <c r="H365" s="505">
        <v>0</v>
      </c>
      <c r="I365" s="143">
        <v>0</v>
      </c>
      <c r="J365" s="505">
        <v>0</v>
      </c>
      <c r="K365" s="505">
        <v>0</v>
      </c>
      <c r="L365" s="505">
        <v>77</v>
      </c>
      <c r="M365" s="505">
        <v>0</v>
      </c>
      <c r="N365" s="505">
        <v>0</v>
      </c>
      <c r="O365" s="132">
        <f t="shared" si="60"/>
        <v>2000</v>
      </c>
      <c r="P365" s="402"/>
    </row>
    <row r="366" spans="1:16" ht="17.25" customHeight="1">
      <c r="A366" s="675" t="s">
        <v>72</v>
      </c>
      <c r="B366" s="676"/>
      <c r="C366" s="677"/>
      <c r="D366" s="677"/>
      <c r="E366" s="678"/>
      <c r="F366" s="679">
        <f>SUM(F357:F365)</f>
        <v>18640</v>
      </c>
      <c r="G366" s="679">
        <f>SUM(G357:G365)</f>
        <v>4250</v>
      </c>
      <c r="H366" s="679">
        <f aca="true" t="shared" si="61" ref="H366:N366">SUM(H357:H365)</f>
        <v>0</v>
      </c>
      <c r="I366" s="679">
        <f t="shared" si="61"/>
        <v>0</v>
      </c>
      <c r="J366" s="679">
        <f t="shared" si="61"/>
        <v>0</v>
      </c>
      <c r="K366" s="679">
        <f t="shared" si="61"/>
        <v>9</v>
      </c>
      <c r="L366" s="679">
        <f t="shared" si="61"/>
        <v>521</v>
      </c>
      <c r="M366" s="679">
        <f t="shared" si="61"/>
        <v>800</v>
      </c>
      <c r="N366" s="679">
        <f t="shared" si="61"/>
        <v>0</v>
      </c>
      <c r="O366" s="679">
        <f>SUM(O357:O365)</f>
        <v>22602</v>
      </c>
      <c r="P366" s="680"/>
    </row>
    <row r="367" spans="1:19" s="23" customFormat="1" ht="21" customHeight="1">
      <c r="A367" s="56"/>
      <c r="B367" s="52" t="s">
        <v>32</v>
      </c>
      <c r="C367" s="57"/>
      <c r="D367" s="57"/>
      <c r="E367" s="345"/>
      <c r="F367" s="57">
        <f>F354+F366</f>
        <v>26139</v>
      </c>
      <c r="G367" s="57">
        <f>G354+G366</f>
        <v>4250</v>
      </c>
      <c r="H367" s="57">
        <f aca="true" t="shared" si="62" ref="H367:N367">H354+H366</f>
        <v>0</v>
      </c>
      <c r="I367" s="57">
        <f t="shared" si="62"/>
        <v>0</v>
      </c>
      <c r="J367" s="57">
        <f t="shared" si="62"/>
        <v>0</v>
      </c>
      <c r="K367" s="57">
        <f t="shared" si="62"/>
        <v>9</v>
      </c>
      <c r="L367" s="57">
        <f t="shared" si="62"/>
        <v>822</v>
      </c>
      <c r="M367" s="57">
        <f t="shared" si="62"/>
        <v>800</v>
      </c>
      <c r="N367" s="57">
        <f t="shared" si="62"/>
        <v>0</v>
      </c>
      <c r="O367" s="57">
        <f>O354+O366</f>
        <v>30402</v>
      </c>
      <c r="P367" s="57"/>
      <c r="Q367" s="961"/>
      <c r="R367" s="961"/>
      <c r="S367" s="961"/>
    </row>
    <row r="368" spans="1:19" s="104" customFormat="1" ht="22.5" customHeight="1">
      <c r="A368" s="459"/>
      <c r="B368" s="460"/>
      <c r="C368" s="460"/>
      <c r="D368" s="460"/>
      <c r="E368" s="460" t="s">
        <v>551</v>
      </c>
      <c r="F368" s="461"/>
      <c r="G368" s="460"/>
      <c r="H368" s="460"/>
      <c r="I368" s="460"/>
      <c r="K368" s="465" t="s">
        <v>552</v>
      </c>
      <c r="L368" s="460"/>
      <c r="M368" s="460"/>
      <c r="O368" s="460" t="s">
        <v>552</v>
      </c>
      <c r="P368" s="462"/>
      <c r="Q368" s="107"/>
      <c r="R368" s="107"/>
      <c r="S368" s="107"/>
    </row>
    <row r="369" spans="1:16" ht="12.75" customHeight="1">
      <c r="A369" s="459" t="s">
        <v>560</v>
      </c>
      <c r="B369" s="460"/>
      <c r="C369" s="460"/>
      <c r="D369" s="460" t="s">
        <v>848</v>
      </c>
      <c r="E369" s="460"/>
      <c r="F369" s="461"/>
      <c r="G369" s="460"/>
      <c r="H369" s="460"/>
      <c r="I369" s="460"/>
      <c r="K369" s="465" t="s">
        <v>645</v>
      </c>
      <c r="L369" s="460"/>
      <c r="M369" s="459"/>
      <c r="N369" s="460" t="s">
        <v>646</v>
      </c>
      <c r="O369" s="460"/>
      <c r="P369" s="463"/>
    </row>
    <row r="370" spans="1:16" ht="12.75" customHeight="1">
      <c r="A370" s="459"/>
      <c r="B370" s="460"/>
      <c r="C370" s="460"/>
      <c r="D370" s="460" t="s">
        <v>1094</v>
      </c>
      <c r="E370" s="460"/>
      <c r="F370" s="461"/>
      <c r="G370" s="460"/>
      <c r="H370" s="460"/>
      <c r="I370" s="460"/>
      <c r="K370" s="464" t="s">
        <v>549</v>
      </c>
      <c r="L370" s="460"/>
      <c r="M370" s="460"/>
      <c r="N370" s="460" t="s">
        <v>550</v>
      </c>
      <c r="O370" s="460"/>
      <c r="P370" s="462"/>
    </row>
    <row r="371" spans="1:16" ht="30.75" customHeight="1">
      <c r="A371" s="3" t="s">
        <v>0</v>
      </c>
      <c r="B371" s="20"/>
      <c r="C371" s="4"/>
      <c r="D371" s="94" t="s">
        <v>71</v>
      </c>
      <c r="E371" s="334"/>
      <c r="F371" s="4"/>
      <c r="G371" s="4"/>
      <c r="H371" s="4"/>
      <c r="I371" s="4"/>
      <c r="J371" s="4"/>
      <c r="K371" s="4"/>
      <c r="L371" s="4"/>
      <c r="M371" s="5"/>
      <c r="N371" s="4"/>
      <c r="O371" s="4"/>
      <c r="P371" s="27"/>
    </row>
    <row r="372" spans="1:16" ht="18.75">
      <c r="A372" s="6"/>
      <c r="B372" s="99" t="s">
        <v>1097</v>
      </c>
      <c r="C372" s="7"/>
      <c r="D372" s="7"/>
      <c r="E372" s="324"/>
      <c r="F372" s="7"/>
      <c r="G372" s="7"/>
      <c r="H372" s="7"/>
      <c r="I372" s="7"/>
      <c r="J372" s="8"/>
      <c r="K372" s="7"/>
      <c r="L372" s="7"/>
      <c r="M372" s="9"/>
      <c r="N372" s="7"/>
      <c r="O372" s="7"/>
      <c r="P372" s="410" t="s">
        <v>1296</v>
      </c>
    </row>
    <row r="373" spans="1:16" ht="24.75">
      <c r="A373" s="10"/>
      <c r="B373" s="44"/>
      <c r="C373" s="11"/>
      <c r="D373" s="96" t="s">
        <v>1472</v>
      </c>
      <c r="E373" s="325"/>
      <c r="F373" s="12"/>
      <c r="G373" s="12"/>
      <c r="H373" s="12"/>
      <c r="I373" s="12"/>
      <c r="J373" s="12"/>
      <c r="K373" s="12"/>
      <c r="L373" s="12"/>
      <c r="M373" s="13"/>
      <c r="N373" s="12"/>
      <c r="O373" s="12"/>
      <c r="P373" s="28"/>
    </row>
    <row r="374" spans="1:19" s="70" customFormat="1" ht="31.5" customHeight="1" thickBot="1">
      <c r="A374" s="46" t="s">
        <v>512</v>
      </c>
      <c r="B374" s="62" t="s">
        <v>513</v>
      </c>
      <c r="C374" s="62" t="s">
        <v>1</v>
      </c>
      <c r="D374" s="62" t="s">
        <v>511</v>
      </c>
      <c r="E374" s="346" t="s">
        <v>522</v>
      </c>
      <c r="F374" s="26" t="s">
        <v>507</v>
      </c>
      <c r="G374" s="26" t="s">
        <v>508</v>
      </c>
      <c r="H374" s="26" t="s">
        <v>16</v>
      </c>
      <c r="I374" s="26" t="s">
        <v>35</v>
      </c>
      <c r="J374" s="26" t="s">
        <v>409</v>
      </c>
      <c r="K374" s="26" t="s">
        <v>18</v>
      </c>
      <c r="L374" s="26" t="s">
        <v>19</v>
      </c>
      <c r="M374" s="26" t="s">
        <v>518</v>
      </c>
      <c r="N374" s="26" t="s">
        <v>31</v>
      </c>
      <c r="O374" s="26" t="s">
        <v>30</v>
      </c>
      <c r="P374" s="63" t="s">
        <v>20</v>
      </c>
      <c r="Q374" s="963"/>
      <c r="R374" s="963"/>
      <c r="S374" s="963"/>
    </row>
    <row r="375" spans="1:16" ht="21" customHeight="1" thickTop="1">
      <c r="A375" s="843" t="s">
        <v>1098</v>
      </c>
      <c r="B375" s="823"/>
      <c r="C375" s="824"/>
      <c r="D375" s="824"/>
      <c r="E375" s="825"/>
      <c r="F375" s="823"/>
      <c r="G375" s="823"/>
      <c r="H375" s="823"/>
      <c r="I375" s="823"/>
      <c r="J375" s="823"/>
      <c r="K375" s="823"/>
      <c r="L375" s="823"/>
      <c r="M375" s="823"/>
      <c r="N375" s="823"/>
      <c r="O375" s="823"/>
      <c r="P375" s="725"/>
    </row>
    <row r="376" spans="1:16" ht="36" customHeight="1">
      <c r="A376" s="15">
        <v>8</v>
      </c>
      <c r="B376" s="763" t="s">
        <v>1056</v>
      </c>
      <c r="C376" s="43" t="s">
        <v>1123</v>
      </c>
      <c r="D376" s="418" t="s">
        <v>1057</v>
      </c>
      <c r="E376" s="384">
        <v>15</v>
      </c>
      <c r="F376" s="65">
        <v>5382</v>
      </c>
      <c r="G376" s="65">
        <v>0</v>
      </c>
      <c r="H376" s="65"/>
      <c r="I376" s="65">
        <v>0</v>
      </c>
      <c r="J376" s="65">
        <v>0</v>
      </c>
      <c r="K376" s="65">
        <v>602</v>
      </c>
      <c r="L376" s="65">
        <v>0</v>
      </c>
      <c r="M376" s="65">
        <v>0</v>
      </c>
      <c r="N376" s="65">
        <v>0</v>
      </c>
      <c r="O376" s="132">
        <f>F376+G376+H376+J376-K376-M376+L376-N376</f>
        <v>4780</v>
      </c>
      <c r="P376" s="29"/>
    </row>
    <row r="377" spans="1:19" s="224" customFormat="1" ht="21" customHeight="1">
      <c r="A377" s="660"/>
      <c r="B377" s="661" t="s">
        <v>538</v>
      </c>
      <c r="C377" s="661"/>
      <c r="D377" s="661"/>
      <c r="E377" s="662"/>
      <c r="F377" s="661">
        <f aca="true" t="shared" si="63" ref="F377:K377">SUM(F376:F376)</f>
        <v>5382</v>
      </c>
      <c r="G377" s="661">
        <f t="shared" si="63"/>
        <v>0</v>
      </c>
      <c r="H377" s="661">
        <f t="shared" si="63"/>
        <v>0</v>
      </c>
      <c r="I377" s="661">
        <f t="shared" si="63"/>
        <v>0</v>
      </c>
      <c r="J377" s="661">
        <f t="shared" si="63"/>
        <v>0</v>
      </c>
      <c r="K377" s="661">
        <f t="shared" si="63"/>
        <v>602</v>
      </c>
      <c r="L377" s="661">
        <f>SUM(L376:L376)</f>
        <v>0</v>
      </c>
      <c r="M377" s="661">
        <f>SUM(M376:M376)</f>
        <v>0</v>
      </c>
      <c r="N377" s="661">
        <f>SUM(N376:N376)</f>
        <v>0</v>
      </c>
      <c r="O377" s="661">
        <f>SUM(O376:O376)</f>
        <v>4780</v>
      </c>
      <c r="P377" s="661"/>
      <c r="Q377" s="964"/>
      <c r="R377" s="964"/>
      <c r="S377" s="964"/>
    </row>
    <row r="378" spans="1:16" ht="21" customHeight="1">
      <c r="A378" s="101" t="s">
        <v>1017</v>
      </c>
      <c r="B378" s="79"/>
      <c r="C378" s="81"/>
      <c r="D378" s="82"/>
      <c r="E378" s="350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6"/>
    </row>
    <row r="379" spans="1:16" ht="36" customHeight="1">
      <c r="A379" s="15">
        <v>13</v>
      </c>
      <c r="B379" s="15" t="s">
        <v>1222</v>
      </c>
      <c r="C379" s="43" t="s">
        <v>1223</v>
      </c>
      <c r="D379" s="418" t="s">
        <v>223</v>
      </c>
      <c r="E379" s="384">
        <v>15</v>
      </c>
      <c r="F379" s="65">
        <v>4420</v>
      </c>
      <c r="G379" s="65">
        <v>980</v>
      </c>
      <c r="H379" s="65">
        <v>0</v>
      </c>
      <c r="I379" s="65">
        <v>0</v>
      </c>
      <c r="J379" s="65">
        <v>0</v>
      </c>
      <c r="K379" s="65">
        <v>420</v>
      </c>
      <c r="L379" s="65">
        <v>0</v>
      </c>
      <c r="M379" s="65">
        <v>0</v>
      </c>
      <c r="N379" s="65">
        <v>0</v>
      </c>
      <c r="O379" s="59">
        <f aca="true" t="shared" si="64" ref="O379:O384">F379+G379+H379+J379-K379-M379+L379-N379</f>
        <v>4980</v>
      </c>
      <c r="P379" s="29"/>
    </row>
    <row r="380" spans="1:16" ht="36" customHeight="1">
      <c r="A380" s="15">
        <v>29</v>
      </c>
      <c r="B380" s="15" t="s">
        <v>1224</v>
      </c>
      <c r="C380" s="43" t="s">
        <v>1225</v>
      </c>
      <c r="D380" s="418" t="s">
        <v>1020</v>
      </c>
      <c r="E380" s="384">
        <v>15</v>
      </c>
      <c r="F380" s="65">
        <v>2140</v>
      </c>
      <c r="G380" s="65">
        <v>250</v>
      </c>
      <c r="H380" s="65"/>
      <c r="I380" s="65">
        <v>0</v>
      </c>
      <c r="J380" s="65">
        <v>0</v>
      </c>
      <c r="K380" s="65">
        <v>0</v>
      </c>
      <c r="L380" s="65">
        <v>60</v>
      </c>
      <c r="M380" s="65">
        <v>0</v>
      </c>
      <c r="N380" s="65">
        <v>0</v>
      </c>
      <c r="O380" s="59">
        <f t="shared" si="64"/>
        <v>2450</v>
      </c>
      <c r="P380" s="29"/>
    </row>
    <row r="381" spans="1:16" ht="36" customHeight="1">
      <c r="A381" s="15">
        <v>75</v>
      </c>
      <c r="B381" s="15" t="s">
        <v>1391</v>
      </c>
      <c r="C381" s="43" t="s">
        <v>1392</v>
      </c>
      <c r="D381" s="418" t="s">
        <v>502</v>
      </c>
      <c r="E381" s="384">
        <v>15</v>
      </c>
      <c r="F381" s="65">
        <v>1870</v>
      </c>
      <c r="G381" s="65">
        <v>0</v>
      </c>
      <c r="H381" s="65"/>
      <c r="I381" s="65">
        <v>0</v>
      </c>
      <c r="J381" s="65">
        <v>0</v>
      </c>
      <c r="K381" s="65">
        <v>0</v>
      </c>
      <c r="L381" s="65">
        <v>80</v>
      </c>
      <c r="M381" s="65">
        <v>0</v>
      </c>
      <c r="N381" s="65">
        <v>0</v>
      </c>
      <c r="O381" s="59">
        <f t="shared" si="64"/>
        <v>1950</v>
      </c>
      <c r="P381" s="29"/>
    </row>
    <row r="382" spans="1:16" ht="36" customHeight="1">
      <c r="A382" s="15">
        <v>122</v>
      </c>
      <c r="B382" s="15" t="s">
        <v>1455</v>
      </c>
      <c r="C382" s="43" t="s">
        <v>1453</v>
      </c>
      <c r="D382" s="418" t="s">
        <v>502</v>
      </c>
      <c r="E382" s="384">
        <v>15</v>
      </c>
      <c r="F382" s="65">
        <v>1852</v>
      </c>
      <c r="G382" s="65">
        <v>0</v>
      </c>
      <c r="H382" s="65"/>
      <c r="I382" s="65">
        <v>0</v>
      </c>
      <c r="J382" s="65">
        <v>0</v>
      </c>
      <c r="K382" s="65">
        <v>0</v>
      </c>
      <c r="L382" s="65">
        <v>81</v>
      </c>
      <c r="M382" s="65">
        <v>0</v>
      </c>
      <c r="N382" s="65">
        <v>0</v>
      </c>
      <c r="O382" s="59">
        <f t="shared" si="64"/>
        <v>1933</v>
      </c>
      <c r="P382" s="29"/>
    </row>
    <row r="383" spans="1:16" ht="36" customHeight="1">
      <c r="A383" s="15">
        <v>324</v>
      </c>
      <c r="B383" s="15" t="s">
        <v>1051</v>
      </c>
      <c r="C383" s="43" t="s">
        <v>1120</v>
      </c>
      <c r="D383" s="418" t="s">
        <v>1052</v>
      </c>
      <c r="E383" s="384">
        <v>15</v>
      </c>
      <c r="F383" s="65">
        <v>1600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65">
        <v>109</v>
      </c>
      <c r="M383" s="65">
        <v>0</v>
      </c>
      <c r="N383" s="65">
        <v>0</v>
      </c>
      <c r="O383" s="59">
        <f t="shared" si="64"/>
        <v>1709</v>
      </c>
      <c r="P383" s="29"/>
    </row>
    <row r="384" spans="1:16" ht="36" customHeight="1">
      <c r="A384" s="15">
        <v>325</v>
      </c>
      <c r="B384" s="15" t="s">
        <v>1101</v>
      </c>
      <c r="C384" s="43" t="s">
        <v>1121</v>
      </c>
      <c r="D384" s="418" t="s">
        <v>1053</v>
      </c>
      <c r="E384" s="384">
        <v>15</v>
      </c>
      <c r="F384" s="65">
        <v>2316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27</v>
      </c>
      <c r="M384" s="65">
        <v>0</v>
      </c>
      <c r="N384" s="65">
        <v>0</v>
      </c>
      <c r="O384" s="59">
        <f t="shared" si="64"/>
        <v>2343</v>
      </c>
      <c r="P384" s="29"/>
    </row>
    <row r="385" spans="1:16" ht="21" customHeight="1">
      <c r="A385" s="626" t="s">
        <v>72</v>
      </c>
      <c r="B385" s="627"/>
      <c r="C385" s="631"/>
      <c r="D385" s="650"/>
      <c r="E385" s="651"/>
      <c r="F385" s="652">
        <f aca="true" t="shared" si="65" ref="F385:N385">SUM(F379:F384)</f>
        <v>14198</v>
      </c>
      <c r="G385" s="652">
        <f>SUM(G379:G384)</f>
        <v>1230</v>
      </c>
      <c r="H385" s="652">
        <f t="shared" si="65"/>
        <v>0</v>
      </c>
      <c r="I385" s="652">
        <f t="shared" si="65"/>
        <v>0</v>
      </c>
      <c r="J385" s="652">
        <f t="shared" si="65"/>
        <v>0</v>
      </c>
      <c r="K385" s="652">
        <f t="shared" si="65"/>
        <v>420</v>
      </c>
      <c r="L385" s="652">
        <f t="shared" si="65"/>
        <v>357</v>
      </c>
      <c r="M385" s="652">
        <f t="shared" si="65"/>
        <v>0</v>
      </c>
      <c r="N385" s="652">
        <f t="shared" si="65"/>
        <v>0</v>
      </c>
      <c r="O385" s="652">
        <f>SUM(O379:O384)</f>
        <v>15365</v>
      </c>
      <c r="P385" s="624"/>
    </row>
    <row r="386" spans="1:16" ht="21" customHeight="1">
      <c r="A386" s="101" t="s">
        <v>1018</v>
      </c>
      <c r="B386" s="79"/>
      <c r="C386" s="81"/>
      <c r="D386" s="82"/>
      <c r="E386" s="350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6"/>
    </row>
    <row r="387" spans="1:16" ht="36.75" customHeight="1">
      <c r="A387" s="15" t="s">
        <v>545</v>
      </c>
      <c r="B387" s="15" t="s">
        <v>1015</v>
      </c>
      <c r="C387" s="43" t="s">
        <v>1129</v>
      </c>
      <c r="D387" s="418" t="s">
        <v>1016</v>
      </c>
      <c r="E387" s="384">
        <v>15</v>
      </c>
      <c r="F387" s="65">
        <v>2100</v>
      </c>
      <c r="G387" s="65">
        <v>0</v>
      </c>
      <c r="H387" s="65">
        <v>0</v>
      </c>
      <c r="I387" s="65">
        <v>0</v>
      </c>
      <c r="J387" s="65">
        <v>0</v>
      </c>
      <c r="K387" s="65">
        <v>0</v>
      </c>
      <c r="L387" s="65">
        <v>64</v>
      </c>
      <c r="M387" s="65">
        <v>0</v>
      </c>
      <c r="N387" s="65">
        <v>0</v>
      </c>
      <c r="O387" s="14">
        <f>F387+G387+H387+J387-K387-M387+L387-N387</f>
        <v>2164</v>
      </c>
      <c r="P387" s="29"/>
    </row>
    <row r="388" spans="1:19" s="41" customFormat="1" ht="36.75" customHeight="1">
      <c r="A388" s="15">
        <v>38</v>
      </c>
      <c r="B388" s="59" t="s">
        <v>1032</v>
      </c>
      <c r="C388" s="43" t="s">
        <v>1113</v>
      </c>
      <c r="D388" s="418" t="s">
        <v>1030</v>
      </c>
      <c r="E388" s="384">
        <v>15</v>
      </c>
      <c r="F388" s="65">
        <v>2268</v>
      </c>
      <c r="G388" s="65">
        <v>200</v>
      </c>
      <c r="H388" s="65">
        <v>0</v>
      </c>
      <c r="I388" s="65">
        <v>0</v>
      </c>
      <c r="J388" s="65">
        <v>0</v>
      </c>
      <c r="K388" s="65">
        <v>0</v>
      </c>
      <c r="L388" s="65">
        <v>32</v>
      </c>
      <c r="M388" s="65">
        <v>0</v>
      </c>
      <c r="N388" s="65">
        <v>0</v>
      </c>
      <c r="O388" s="14">
        <f>F388+G388+H388+J388-K388-M388+L388-N388</f>
        <v>2500</v>
      </c>
      <c r="P388" s="105"/>
      <c r="Q388" s="85"/>
      <c r="R388" s="85"/>
      <c r="S388" s="85"/>
    </row>
    <row r="389" spans="1:19" s="41" customFormat="1" ht="36.75" customHeight="1">
      <c r="A389" s="15">
        <v>40</v>
      </c>
      <c r="B389" s="59" t="s">
        <v>1040</v>
      </c>
      <c r="C389" s="43" t="s">
        <v>1135</v>
      </c>
      <c r="D389" s="418" t="s">
        <v>1041</v>
      </c>
      <c r="E389" s="384">
        <v>15</v>
      </c>
      <c r="F389" s="65">
        <v>1654</v>
      </c>
      <c r="G389" s="65">
        <v>0</v>
      </c>
      <c r="H389" s="65">
        <v>0</v>
      </c>
      <c r="I389" s="65">
        <v>0</v>
      </c>
      <c r="J389" s="65">
        <v>0</v>
      </c>
      <c r="K389" s="65">
        <v>0</v>
      </c>
      <c r="L389" s="65">
        <v>106</v>
      </c>
      <c r="M389" s="65">
        <v>0</v>
      </c>
      <c r="N389" s="65">
        <v>0</v>
      </c>
      <c r="O389" s="14">
        <f>F389+G389+H389+J389-K389-M389+L389-N389</f>
        <v>1760</v>
      </c>
      <c r="P389" s="105"/>
      <c r="Q389" s="85"/>
      <c r="R389" s="85"/>
      <c r="S389" s="85"/>
    </row>
    <row r="390" spans="1:16" ht="21" customHeight="1">
      <c r="A390" s="626" t="s">
        <v>72</v>
      </c>
      <c r="B390" s="627"/>
      <c r="C390" s="631"/>
      <c r="D390" s="631"/>
      <c r="E390" s="651"/>
      <c r="F390" s="652">
        <f aca="true" t="shared" si="66" ref="F390:N390">SUM(F387:F389)</f>
        <v>6022</v>
      </c>
      <c r="G390" s="652">
        <f>SUM(G387:G389)</f>
        <v>200</v>
      </c>
      <c r="H390" s="652">
        <f t="shared" si="66"/>
        <v>0</v>
      </c>
      <c r="I390" s="652">
        <f t="shared" si="66"/>
        <v>0</v>
      </c>
      <c r="J390" s="652">
        <f t="shared" si="66"/>
        <v>0</v>
      </c>
      <c r="K390" s="652">
        <f t="shared" si="66"/>
        <v>0</v>
      </c>
      <c r="L390" s="652">
        <f t="shared" si="66"/>
        <v>202</v>
      </c>
      <c r="M390" s="652">
        <f t="shared" si="66"/>
        <v>0</v>
      </c>
      <c r="N390" s="652">
        <f t="shared" si="66"/>
        <v>0</v>
      </c>
      <c r="O390" s="652">
        <f>SUM(O387:O389)</f>
        <v>6424</v>
      </c>
      <c r="P390" s="624"/>
    </row>
    <row r="391" spans="1:19" s="23" customFormat="1" ht="26.25" customHeight="1">
      <c r="A391" s="56"/>
      <c r="B391" s="52" t="s">
        <v>32</v>
      </c>
      <c r="C391" s="61"/>
      <c r="D391" s="61"/>
      <c r="E391" s="356"/>
      <c r="F391" s="71">
        <f aca="true" t="shared" si="67" ref="F391:N391">F377+F385+F390</f>
        <v>25602</v>
      </c>
      <c r="G391" s="71">
        <f>G377+G385+G390</f>
        <v>1430</v>
      </c>
      <c r="H391" s="71">
        <f t="shared" si="67"/>
        <v>0</v>
      </c>
      <c r="I391" s="71">
        <f t="shared" si="67"/>
        <v>0</v>
      </c>
      <c r="J391" s="71">
        <f t="shared" si="67"/>
        <v>0</v>
      </c>
      <c r="K391" s="71">
        <f t="shared" si="67"/>
        <v>1022</v>
      </c>
      <c r="L391" s="71">
        <f t="shared" si="67"/>
        <v>559</v>
      </c>
      <c r="M391" s="71">
        <f t="shared" si="67"/>
        <v>0</v>
      </c>
      <c r="N391" s="71">
        <f t="shared" si="67"/>
        <v>0</v>
      </c>
      <c r="O391" s="71">
        <f>O377+O385+O390</f>
        <v>26569</v>
      </c>
      <c r="P391" s="57"/>
      <c r="Q391" s="961"/>
      <c r="R391" s="961"/>
      <c r="S391" s="961"/>
    </row>
    <row r="392" spans="1:16" ht="18.75">
      <c r="A392" s="459"/>
      <c r="B392" s="460"/>
      <c r="C392" s="460"/>
      <c r="D392" s="460" t="s">
        <v>551</v>
      </c>
      <c r="F392" s="461"/>
      <c r="G392" s="460"/>
      <c r="H392" s="460"/>
      <c r="I392" s="460"/>
      <c r="K392" s="465" t="s">
        <v>552</v>
      </c>
      <c r="L392" s="460"/>
      <c r="M392" s="460"/>
      <c r="O392" s="460" t="s">
        <v>552</v>
      </c>
      <c r="P392" s="462"/>
    </row>
    <row r="393" spans="1:19" s="104" customFormat="1" ht="16.5" customHeight="1">
      <c r="A393" s="459" t="s">
        <v>560</v>
      </c>
      <c r="B393" s="460"/>
      <c r="C393" s="460"/>
      <c r="D393" s="465" t="s">
        <v>848</v>
      </c>
      <c r="E393" s="460"/>
      <c r="F393" s="461"/>
      <c r="G393" s="460"/>
      <c r="H393" s="460"/>
      <c r="I393" s="460"/>
      <c r="K393" s="465" t="s">
        <v>645</v>
      </c>
      <c r="L393" s="460"/>
      <c r="M393" s="459"/>
      <c r="N393" s="460" t="s">
        <v>646</v>
      </c>
      <c r="O393" s="460"/>
      <c r="P393" s="463"/>
      <c r="Q393" s="107"/>
      <c r="R393" s="107"/>
      <c r="S393" s="107"/>
    </row>
    <row r="394" spans="1:19" s="104" customFormat="1" ht="12" customHeight="1">
      <c r="A394" s="459"/>
      <c r="B394" s="460"/>
      <c r="C394" s="460"/>
      <c r="D394" s="465" t="s">
        <v>849</v>
      </c>
      <c r="E394" s="460"/>
      <c r="F394" s="461"/>
      <c r="G394" s="460"/>
      <c r="H394" s="460"/>
      <c r="I394" s="460"/>
      <c r="K394" s="464" t="s">
        <v>549</v>
      </c>
      <c r="L394" s="460"/>
      <c r="M394" s="460"/>
      <c r="N394" s="460" t="s">
        <v>550</v>
      </c>
      <c r="O394" s="460"/>
      <c r="P394" s="462"/>
      <c r="Q394" s="107"/>
      <c r="R394" s="107"/>
      <c r="S394" s="107"/>
    </row>
    <row r="395" spans="1:16" ht="23.25" customHeight="1">
      <c r="A395" s="3" t="s">
        <v>0</v>
      </c>
      <c r="B395" s="33"/>
      <c r="C395" s="4"/>
      <c r="D395" s="94" t="s">
        <v>71</v>
      </c>
      <c r="E395" s="334"/>
      <c r="F395" s="4"/>
      <c r="G395" s="4"/>
      <c r="H395" s="4"/>
      <c r="I395" s="4"/>
      <c r="J395" s="4"/>
      <c r="K395" s="4"/>
      <c r="L395" s="4"/>
      <c r="M395" s="5"/>
      <c r="N395" s="4"/>
      <c r="O395" s="4"/>
      <c r="P395" s="27"/>
    </row>
    <row r="396" spans="1:16" ht="15" customHeight="1">
      <c r="A396" s="6"/>
      <c r="B396" s="99" t="s">
        <v>25</v>
      </c>
      <c r="C396" s="7"/>
      <c r="D396" s="7"/>
      <c r="E396" s="324"/>
      <c r="F396" s="7"/>
      <c r="G396" s="7"/>
      <c r="H396" s="7"/>
      <c r="I396" s="7"/>
      <c r="J396" s="8"/>
      <c r="K396" s="7"/>
      <c r="L396" s="7"/>
      <c r="M396" s="9"/>
      <c r="N396" s="7"/>
      <c r="O396" s="7"/>
      <c r="P396" s="410" t="s">
        <v>1297</v>
      </c>
    </row>
    <row r="397" spans="1:16" ht="18" customHeight="1">
      <c r="A397" s="10"/>
      <c r="B397" s="44"/>
      <c r="C397" s="11"/>
      <c r="D397" s="96" t="s">
        <v>1472</v>
      </c>
      <c r="E397" s="325"/>
      <c r="F397" s="12"/>
      <c r="G397" s="12"/>
      <c r="H397" s="12"/>
      <c r="I397" s="12"/>
      <c r="J397" s="12"/>
      <c r="K397" s="12"/>
      <c r="L397" s="12"/>
      <c r="M397" s="13"/>
      <c r="N397" s="12"/>
      <c r="O397" s="12"/>
      <c r="P397" s="28"/>
    </row>
    <row r="398" spans="1:19" s="70" customFormat="1" ht="25.5" customHeight="1" thickBot="1">
      <c r="A398" s="46" t="s">
        <v>512</v>
      </c>
      <c r="B398" s="62" t="s">
        <v>513</v>
      </c>
      <c r="C398" s="62" t="s">
        <v>1</v>
      </c>
      <c r="D398" s="62" t="s">
        <v>511</v>
      </c>
      <c r="E398" s="346" t="s">
        <v>522</v>
      </c>
      <c r="F398" s="26" t="s">
        <v>507</v>
      </c>
      <c r="G398" s="26" t="s">
        <v>508</v>
      </c>
      <c r="H398" s="26" t="s">
        <v>16</v>
      </c>
      <c r="I398" s="26" t="s">
        <v>35</v>
      </c>
      <c r="J398" s="26" t="s">
        <v>409</v>
      </c>
      <c r="K398" s="26" t="s">
        <v>18</v>
      </c>
      <c r="L398" s="26" t="s">
        <v>19</v>
      </c>
      <c r="M398" s="26" t="s">
        <v>518</v>
      </c>
      <c r="N398" s="26" t="s">
        <v>31</v>
      </c>
      <c r="O398" s="26" t="s">
        <v>30</v>
      </c>
      <c r="P398" s="63" t="s">
        <v>20</v>
      </c>
      <c r="Q398" s="963"/>
      <c r="R398" s="963"/>
      <c r="S398" s="963"/>
    </row>
    <row r="399" spans="1:16" ht="15" customHeight="1" thickTop="1">
      <c r="A399" s="720" t="s">
        <v>408</v>
      </c>
      <c r="B399" s="823"/>
      <c r="C399" s="824"/>
      <c r="D399" s="824"/>
      <c r="E399" s="825"/>
      <c r="F399" s="721"/>
      <c r="G399" s="721"/>
      <c r="H399" s="721"/>
      <c r="I399" s="721"/>
      <c r="J399" s="721"/>
      <c r="K399" s="721"/>
      <c r="L399" s="721"/>
      <c r="M399" s="721"/>
      <c r="N399" s="721"/>
      <c r="O399" s="721"/>
      <c r="P399" s="725"/>
    </row>
    <row r="400" spans="1:16" ht="30" customHeight="1">
      <c r="A400" s="15">
        <v>6</v>
      </c>
      <c r="B400" s="59" t="s">
        <v>1201</v>
      </c>
      <c r="C400" s="43" t="s">
        <v>1202</v>
      </c>
      <c r="D400" s="418" t="s">
        <v>11</v>
      </c>
      <c r="E400" s="355">
        <v>15</v>
      </c>
      <c r="F400" s="59">
        <v>1697</v>
      </c>
      <c r="G400" s="59">
        <v>0</v>
      </c>
      <c r="H400" s="59">
        <v>0</v>
      </c>
      <c r="I400" s="59">
        <v>0</v>
      </c>
      <c r="J400" s="59">
        <v>0</v>
      </c>
      <c r="K400" s="59">
        <v>0</v>
      </c>
      <c r="L400" s="59">
        <v>103</v>
      </c>
      <c r="M400" s="59">
        <v>300</v>
      </c>
      <c r="N400" s="59">
        <v>0</v>
      </c>
      <c r="O400" s="59">
        <f aca="true" t="shared" si="68" ref="O400:O413">F400+G400+H400+J400-K400-M400+L400-N400</f>
        <v>1500</v>
      </c>
      <c r="P400" s="29"/>
    </row>
    <row r="401" spans="1:16" ht="30" customHeight="1">
      <c r="A401" s="15">
        <v>8</v>
      </c>
      <c r="B401" s="59" t="s">
        <v>1211</v>
      </c>
      <c r="C401" s="43" t="s">
        <v>1212</v>
      </c>
      <c r="D401" s="418" t="s">
        <v>541</v>
      </c>
      <c r="E401" s="355">
        <v>15</v>
      </c>
      <c r="F401" s="59">
        <v>5662</v>
      </c>
      <c r="G401" s="59">
        <v>0</v>
      </c>
      <c r="H401" s="59">
        <v>0</v>
      </c>
      <c r="I401" s="59">
        <v>0</v>
      </c>
      <c r="J401" s="59">
        <v>0</v>
      </c>
      <c r="K401" s="59">
        <v>662</v>
      </c>
      <c r="L401" s="59">
        <v>0</v>
      </c>
      <c r="M401" s="59">
        <v>0</v>
      </c>
      <c r="N401" s="59">
        <v>0</v>
      </c>
      <c r="O401" s="59">
        <f t="shared" si="68"/>
        <v>5000</v>
      </c>
      <c r="P401" s="29"/>
    </row>
    <row r="402" spans="1:16" ht="30" customHeight="1">
      <c r="A402" s="15">
        <v>26</v>
      </c>
      <c r="B402" s="763" t="s">
        <v>1436</v>
      </c>
      <c r="C402" s="43" t="s">
        <v>1437</v>
      </c>
      <c r="D402" s="418" t="s">
        <v>9</v>
      </c>
      <c r="E402" s="355">
        <v>15</v>
      </c>
      <c r="F402" s="59">
        <v>2746</v>
      </c>
      <c r="G402" s="59">
        <v>0</v>
      </c>
      <c r="H402" s="59"/>
      <c r="I402" s="59">
        <v>0</v>
      </c>
      <c r="J402" s="59">
        <v>0</v>
      </c>
      <c r="K402" s="59">
        <v>49</v>
      </c>
      <c r="L402" s="59">
        <v>0</v>
      </c>
      <c r="M402" s="59">
        <v>0</v>
      </c>
      <c r="N402" s="59">
        <v>0</v>
      </c>
      <c r="O402" s="59">
        <f t="shared" si="68"/>
        <v>2697</v>
      </c>
      <c r="P402" s="29"/>
    </row>
    <row r="403" spans="1:16" ht="30" customHeight="1">
      <c r="A403" s="15">
        <v>58</v>
      </c>
      <c r="B403" s="59" t="s">
        <v>1356</v>
      </c>
      <c r="C403" s="43" t="s">
        <v>1357</v>
      </c>
      <c r="D403" s="418" t="s">
        <v>502</v>
      </c>
      <c r="E403" s="355">
        <v>15</v>
      </c>
      <c r="F403" s="59">
        <v>2509</v>
      </c>
      <c r="G403" s="59">
        <v>0</v>
      </c>
      <c r="H403" s="59"/>
      <c r="I403" s="59">
        <v>0</v>
      </c>
      <c r="J403" s="59">
        <v>0</v>
      </c>
      <c r="K403" s="59">
        <v>9</v>
      </c>
      <c r="L403" s="59">
        <v>0</v>
      </c>
      <c r="M403" s="59">
        <v>0</v>
      </c>
      <c r="N403" s="59">
        <v>0</v>
      </c>
      <c r="O403" s="59">
        <f>F403+G403+H403+J403-K403-M403+L403-N403</f>
        <v>2500</v>
      </c>
      <c r="P403" s="29"/>
    </row>
    <row r="404" spans="1:16" ht="30" customHeight="1">
      <c r="A404" s="15">
        <v>65</v>
      </c>
      <c r="B404" s="59" t="s">
        <v>838</v>
      </c>
      <c r="C404" s="43" t="s">
        <v>839</v>
      </c>
      <c r="D404" s="418" t="s">
        <v>11</v>
      </c>
      <c r="E404" s="355">
        <v>15</v>
      </c>
      <c r="F404" s="59">
        <v>2174</v>
      </c>
      <c r="G404" s="59">
        <v>0</v>
      </c>
      <c r="H404" s="59">
        <v>0</v>
      </c>
      <c r="I404" s="59">
        <v>0</v>
      </c>
      <c r="J404" s="59">
        <v>0</v>
      </c>
      <c r="K404" s="59">
        <v>0</v>
      </c>
      <c r="L404" s="59">
        <v>56</v>
      </c>
      <c r="M404" s="59">
        <v>0</v>
      </c>
      <c r="N404" s="59">
        <v>0</v>
      </c>
      <c r="O404" s="59">
        <f>F404+G404+H404+J404-K404-M404+L404-N404</f>
        <v>2230</v>
      </c>
      <c r="P404" s="29"/>
    </row>
    <row r="405" spans="1:16" ht="30" customHeight="1">
      <c r="A405" s="15">
        <v>71</v>
      </c>
      <c r="B405" s="59" t="s">
        <v>1393</v>
      </c>
      <c r="C405" s="43" t="s">
        <v>1394</v>
      </c>
      <c r="D405" s="418" t="s">
        <v>502</v>
      </c>
      <c r="E405" s="355">
        <v>15</v>
      </c>
      <c r="F405" s="59">
        <v>2509</v>
      </c>
      <c r="G405" s="59">
        <v>0</v>
      </c>
      <c r="H405" s="59"/>
      <c r="I405" s="59">
        <v>0</v>
      </c>
      <c r="J405" s="59">
        <v>0</v>
      </c>
      <c r="K405" s="59">
        <v>9</v>
      </c>
      <c r="L405" s="59">
        <v>0</v>
      </c>
      <c r="M405" s="59">
        <v>0</v>
      </c>
      <c r="N405" s="59">
        <v>0</v>
      </c>
      <c r="O405" s="59">
        <f t="shared" si="68"/>
        <v>2500</v>
      </c>
      <c r="P405" s="29"/>
    </row>
    <row r="406" spans="1:16" ht="30" customHeight="1">
      <c r="A406" s="15">
        <v>101</v>
      </c>
      <c r="B406" s="59" t="s">
        <v>1432</v>
      </c>
      <c r="C406" s="43" t="s">
        <v>1433</v>
      </c>
      <c r="D406" s="418" t="s">
        <v>9</v>
      </c>
      <c r="E406" s="355">
        <v>15</v>
      </c>
      <c r="F406" s="59">
        <v>1645</v>
      </c>
      <c r="G406" s="59">
        <v>0</v>
      </c>
      <c r="H406" s="59"/>
      <c r="I406" s="59">
        <v>0</v>
      </c>
      <c r="J406" s="59">
        <v>0</v>
      </c>
      <c r="K406" s="59">
        <v>0</v>
      </c>
      <c r="L406" s="59">
        <v>106</v>
      </c>
      <c r="M406" s="59">
        <v>0</v>
      </c>
      <c r="N406" s="59">
        <v>0</v>
      </c>
      <c r="O406" s="59">
        <f t="shared" si="68"/>
        <v>1751</v>
      </c>
      <c r="P406" s="29"/>
    </row>
    <row r="407" spans="1:16" ht="30" customHeight="1">
      <c r="A407" s="15">
        <v>109</v>
      </c>
      <c r="B407" s="59" t="s">
        <v>503</v>
      </c>
      <c r="C407" s="43" t="s">
        <v>504</v>
      </c>
      <c r="D407" s="418" t="s">
        <v>445</v>
      </c>
      <c r="E407" s="355">
        <v>15</v>
      </c>
      <c r="F407" s="59">
        <v>4000</v>
      </c>
      <c r="G407" s="59">
        <v>0</v>
      </c>
      <c r="H407" s="59">
        <v>0</v>
      </c>
      <c r="I407" s="59">
        <v>0</v>
      </c>
      <c r="J407" s="59">
        <v>0</v>
      </c>
      <c r="K407" s="59">
        <v>349</v>
      </c>
      <c r="L407" s="59">
        <v>0</v>
      </c>
      <c r="M407" s="59">
        <v>0</v>
      </c>
      <c r="N407" s="59">
        <v>0</v>
      </c>
      <c r="O407" s="59">
        <f>F407+G407+H407+J407-K407-M407+L407-N407</f>
        <v>3651</v>
      </c>
      <c r="P407" s="29"/>
    </row>
    <row r="408" spans="1:16" ht="30" customHeight="1">
      <c r="A408" s="15">
        <v>124</v>
      </c>
      <c r="B408" s="59" t="s">
        <v>193</v>
      </c>
      <c r="C408" s="43" t="s">
        <v>1466</v>
      </c>
      <c r="D408" s="418" t="s">
        <v>346</v>
      </c>
      <c r="E408" s="355">
        <v>15</v>
      </c>
      <c r="F408" s="59">
        <v>3194</v>
      </c>
      <c r="G408" s="59">
        <v>0</v>
      </c>
      <c r="H408" s="59">
        <v>0</v>
      </c>
      <c r="I408" s="59">
        <v>0</v>
      </c>
      <c r="J408" s="59">
        <v>0</v>
      </c>
      <c r="K408" s="59">
        <v>118</v>
      </c>
      <c r="L408" s="59">
        <v>0</v>
      </c>
      <c r="M408" s="59">
        <v>0</v>
      </c>
      <c r="N408" s="59">
        <v>0</v>
      </c>
      <c r="O408" s="59">
        <f t="shared" si="68"/>
        <v>3076</v>
      </c>
      <c r="P408" s="29"/>
    </row>
    <row r="409" spans="1:16" ht="30" customHeight="1">
      <c r="A409" s="15">
        <v>127</v>
      </c>
      <c r="B409" s="59" t="s">
        <v>1153</v>
      </c>
      <c r="C409" s="43" t="s">
        <v>1154</v>
      </c>
      <c r="D409" s="418" t="s">
        <v>346</v>
      </c>
      <c r="E409" s="355">
        <v>15</v>
      </c>
      <c r="F409" s="59">
        <v>3194</v>
      </c>
      <c r="G409" s="59">
        <v>0</v>
      </c>
      <c r="H409" s="59">
        <v>0</v>
      </c>
      <c r="I409" s="59">
        <v>0</v>
      </c>
      <c r="J409" s="59">
        <v>0</v>
      </c>
      <c r="K409" s="59">
        <v>118</v>
      </c>
      <c r="L409" s="59">
        <v>0</v>
      </c>
      <c r="M409" s="59">
        <v>0</v>
      </c>
      <c r="N409" s="59">
        <v>0</v>
      </c>
      <c r="O409" s="59">
        <f t="shared" si="68"/>
        <v>3076</v>
      </c>
      <c r="P409" s="29"/>
    </row>
    <row r="410" spans="1:16" ht="30" customHeight="1">
      <c r="A410" s="15">
        <v>128</v>
      </c>
      <c r="B410" s="59" t="s">
        <v>1456</v>
      </c>
      <c r="C410" s="43" t="s">
        <v>1457</v>
      </c>
      <c r="D410" s="418" t="s">
        <v>346</v>
      </c>
      <c r="E410" s="355">
        <v>15</v>
      </c>
      <c r="F410" s="59">
        <v>3194</v>
      </c>
      <c r="G410" s="59">
        <v>0</v>
      </c>
      <c r="H410" s="59"/>
      <c r="I410" s="59">
        <v>0</v>
      </c>
      <c r="J410" s="59">
        <v>0</v>
      </c>
      <c r="K410" s="59">
        <v>118</v>
      </c>
      <c r="L410" s="59">
        <v>0</v>
      </c>
      <c r="M410" s="59">
        <v>0</v>
      </c>
      <c r="N410" s="59">
        <v>0</v>
      </c>
      <c r="O410" s="59">
        <f t="shared" si="68"/>
        <v>3076</v>
      </c>
      <c r="P410" s="29"/>
    </row>
    <row r="411" spans="1:16" ht="30" customHeight="1">
      <c r="A411" s="15">
        <v>184</v>
      </c>
      <c r="B411" s="59" t="s">
        <v>565</v>
      </c>
      <c r="C411" s="43" t="s">
        <v>566</v>
      </c>
      <c r="D411" s="418" t="s">
        <v>447</v>
      </c>
      <c r="E411" s="355">
        <v>15</v>
      </c>
      <c r="F411" s="59">
        <v>3109</v>
      </c>
      <c r="G411" s="59">
        <v>0</v>
      </c>
      <c r="H411" s="59">
        <v>0</v>
      </c>
      <c r="I411" s="59">
        <v>0</v>
      </c>
      <c r="J411" s="59">
        <v>0</v>
      </c>
      <c r="K411" s="59">
        <v>109</v>
      </c>
      <c r="L411" s="59">
        <v>0</v>
      </c>
      <c r="M411" s="59">
        <v>0</v>
      </c>
      <c r="N411" s="59">
        <v>0</v>
      </c>
      <c r="O411" s="59">
        <f t="shared" si="68"/>
        <v>3000</v>
      </c>
      <c r="P411" s="29"/>
    </row>
    <row r="412" spans="1:16" ht="30" customHeight="1">
      <c r="A412" s="15">
        <v>260</v>
      </c>
      <c r="B412" s="59" t="s">
        <v>907</v>
      </c>
      <c r="C412" s="43" t="s">
        <v>908</v>
      </c>
      <c r="D412" s="418" t="s">
        <v>2</v>
      </c>
      <c r="E412" s="355">
        <v>15</v>
      </c>
      <c r="F412" s="59">
        <v>2621</v>
      </c>
      <c r="G412" s="59">
        <v>0</v>
      </c>
      <c r="H412" s="59">
        <v>0</v>
      </c>
      <c r="I412" s="59">
        <v>0</v>
      </c>
      <c r="J412" s="59">
        <v>0</v>
      </c>
      <c r="K412" s="59">
        <v>21</v>
      </c>
      <c r="L412" s="59">
        <v>0</v>
      </c>
      <c r="M412" s="59">
        <v>500</v>
      </c>
      <c r="N412" s="59">
        <v>0</v>
      </c>
      <c r="O412" s="59">
        <f t="shared" si="68"/>
        <v>2100</v>
      </c>
      <c r="P412" s="29"/>
    </row>
    <row r="413" spans="1:16" ht="30" customHeight="1">
      <c r="A413" s="15">
        <v>291</v>
      </c>
      <c r="B413" s="59" t="s">
        <v>991</v>
      </c>
      <c r="C413" s="43" t="s">
        <v>992</v>
      </c>
      <c r="D413" s="418" t="s">
        <v>447</v>
      </c>
      <c r="E413" s="355">
        <v>15</v>
      </c>
      <c r="F413" s="59">
        <v>3333</v>
      </c>
      <c r="G413" s="59">
        <v>0</v>
      </c>
      <c r="H413" s="59">
        <v>0</v>
      </c>
      <c r="I413" s="59">
        <v>0</v>
      </c>
      <c r="J413" s="59">
        <v>0</v>
      </c>
      <c r="K413" s="59">
        <v>133</v>
      </c>
      <c r="L413" s="59">
        <v>0</v>
      </c>
      <c r="M413" s="59">
        <v>0</v>
      </c>
      <c r="N413" s="59">
        <v>0</v>
      </c>
      <c r="O413" s="59">
        <f t="shared" si="68"/>
        <v>3200</v>
      </c>
      <c r="P413" s="29"/>
    </row>
    <row r="414" spans="1:16" ht="15.75" customHeight="1">
      <c r="A414" s="626" t="s">
        <v>72</v>
      </c>
      <c r="B414" s="642"/>
      <c r="C414" s="643"/>
      <c r="D414" s="643"/>
      <c r="E414" s="644"/>
      <c r="F414" s="661">
        <f aca="true" t="shared" si="69" ref="F414:O414">SUM(F400:F413)</f>
        <v>41587</v>
      </c>
      <c r="G414" s="661">
        <f t="shared" si="69"/>
        <v>0</v>
      </c>
      <c r="H414" s="661">
        <f t="shared" si="69"/>
        <v>0</v>
      </c>
      <c r="I414" s="661">
        <f t="shared" si="69"/>
        <v>0</v>
      </c>
      <c r="J414" s="661">
        <f t="shared" si="69"/>
        <v>0</v>
      </c>
      <c r="K414" s="661">
        <f t="shared" si="69"/>
        <v>1695</v>
      </c>
      <c r="L414" s="661">
        <f t="shared" si="69"/>
        <v>265</v>
      </c>
      <c r="M414" s="661">
        <f t="shared" si="69"/>
        <v>800</v>
      </c>
      <c r="N414" s="661">
        <f t="shared" si="69"/>
        <v>0</v>
      </c>
      <c r="O414" s="661">
        <f t="shared" si="69"/>
        <v>39357</v>
      </c>
      <c r="P414" s="624"/>
    </row>
    <row r="415" spans="1:16" ht="15.75" customHeight="1">
      <c r="A415" s="101" t="s">
        <v>1091</v>
      </c>
      <c r="B415" s="74"/>
      <c r="C415" s="424"/>
      <c r="D415" s="75"/>
      <c r="E415" s="34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6"/>
    </row>
    <row r="416" spans="1:16" ht="30" customHeight="1">
      <c r="A416" s="122">
        <v>309</v>
      </c>
      <c r="B416" s="293" t="s">
        <v>1092</v>
      </c>
      <c r="C416" s="169" t="s">
        <v>1093</v>
      </c>
      <c r="D416" s="418" t="s">
        <v>346</v>
      </c>
      <c r="E416" s="355">
        <v>15</v>
      </c>
      <c r="F416" s="59">
        <v>2509</v>
      </c>
      <c r="G416" s="59">
        <v>1000</v>
      </c>
      <c r="H416" s="59">
        <v>0</v>
      </c>
      <c r="I416" s="59">
        <v>0</v>
      </c>
      <c r="J416" s="59">
        <v>0</v>
      </c>
      <c r="K416" s="59">
        <v>9</v>
      </c>
      <c r="L416" s="59">
        <v>0</v>
      </c>
      <c r="M416" s="59">
        <v>200</v>
      </c>
      <c r="N416" s="59">
        <v>0</v>
      </c>
      <c r="O416" s="132">
        <f>F416+G416+H416+J416-K416-M416+L416-N416</f>
        <v>3300</v>
      </c>
      <c r="P416" s="29"/>
    </row>
    <row r="417" spans="1:16" ht="15.75" customHeight="1">
      <c r="A417" s="618" t="s">
        <v>72</v>
      </c>
      <c r="B417" s="642"/>
      <c r="C417" s="632"/>
      <c r="D417" s="643"/>
      <c r="E417" s="644"/>
      <c r="F417" s="648">
        <f aca="true" t="shared" si="70" ref="F417:N417">SUM(F416:F416)</f>
        <v>2509</v>
      </c>
      <c r="G417" s="648">
        <f>SUM(G416:G416)</f>
        <v>1000</v>
      </c>
      <c r="H417" s="648">
        <f t="shared" si="70"/>
        <v>0</v>
      </c>
      <c r="I417" s="648">
        <f t="shared" si="70"/>
        <v>0</v>
      </c>
      <c r="J417" s="648">
        <f t="shared" si="70"/>
        <v>0</v>
      </c>
      <c r="K417" s="648">
        <f t="shared" si="70"/>
        <v>9</v>
      </c>
      <c r="L417" s="648">
        <f t="shared" si="70"/>
        <v>0</v>
      </c>
      <c r="M417" s="648">
        <f>SUM(M416:M416)</f>
        <v>200</v>
      </c>
      <c r="N417" s="648">
        <f t="shared" si="70"/>
        <v>0</v>
      </c>
      <c r="O417" s="648">
        <f>SUM(O416:O416)</f>
        <v>3300</v>
      </c>
      <c r="P417" s="624"/>
    </row>
    <row r="418" spans="1:16" ht="22.5" customHeight="1">
      <c r="A418" s="56"/>
      <c r="B418" s="52" t="s">
        <v>32</v>
      </c>
      <c r="C418" s="68"/>
      <c r="D418" s="68"/>
      <c r="E418" s="382"/>
      <c r="F418" s="69">
        <f>F414+F417</f>
        <v>44096</v>
      </c>
      <c r="G418" s="69">
        <f>G414+G417</f>
        <v>1000</v>
      </c>
      <c r="H418" s="69">
        <f aca="true" t="shared" si="71" ref="H418:N418">H414+H417</f>
        <v>0</v>
      </c>
      <c r="I418" s="69">
        <f t="shared" si="71"/>
        <v>0</v>
      </c>
      <c r="J418" s="69">
        <f t="shared" si="71"/>
        <v>0</v>
      </c>
      <c r="K418" s="69">
        <f t="shared" si="71"/>
        <v>1704</v>
      </c>
      <c r="L418" s="69">
        <f t="shared" si="71"/>
        <v>265</v>
      </c>
      <c r="M418" s="69">
        <f>M414+M417</f>
        <v>1000</v>
      </c>
      <c r="N418" s="69">
        <f t="shared" si="71"/>
        <v>0</v>
      </c>
      <c r="O418" s="69">
        <f>O414+O417</f>
        <v>42657</v>
      </c>
      <c r="P418" s="58"/>
    </row>
    <row r="419" spans="1:16" ht="22.5" customHeight="1">
      <c r="A419" s="459"/>
      <c r="B419" s="460"/>
      <c r="C419" s="460"/>
      <c r="D419" s="460"/>
      <c r="E419" s="460" t="s">
        <v>551</v>
      </c>
      <c r="F419" s="461"/>
      <c r="G419" s="460"/>
      <c r="H419" s="460"/>
      <c r="I419" s="460"/>
      <c r="J419" s="2"/>
      <c r="K419" s="465" t="s">
        <v>552</v>
      </c>
      <c r="L419" s="460"/>
      <c r="M419" s="460"/>
      <c r="O419" s="460" t="s">
        <v>552</v>
      </c>
      <c r="P419" s="462"/>
    </row>
    <row r="420" spans="1:19" s="104" customFormat="1" ht="14.25" customHeight="1">
      <c r="A420" s="459" t="s">
        <v>560</v>
      </c>
      <c r="B420" s="460"/>
      <c r="C420" s="460"/>
      <c r="D420" s="460" t="s">
        <v>848</v>
      </c>
      <c r="E420" s="460"/>
      <c r="F420" s="461"/>
      <c r="G420" s="460"/>
      <c r="H420" s="460"/>
      <c r="I420" s="460"/>
      <c r="K420" s="465" t="s">
        <v>645</v>
      </c>
      <c r="L420" s="460"/>
      <c r="M420" s="459"/>
      <c r="N420" s="460" t="s">
        <v>646</v>
      </c>
      <c r="O420" s="460"/>
      <c r="P420" s="463"/>
      <c r="Q420" s="107"/>
      <c r="R420" s="107"/>
      <c r="S420" s="107"/>
    </row>
    <row r="421" spans="1:16" ht="15" customHeight="1">
      <c r="A421" s="459"/>
      <c r="B421" s="460"/>
      <c r="C421" s="460"/>
      <c r="D421" s="460" t="s">
        <v>924</v>
      </c>
      <c r="E421" s="460"/>
      <c r="F421" s="461"/>
      <c r="G421" s="460"/>
      <c r="H421" s="460"/>
      <c r="I421" s="460"/>
      <c r="J421" s="2"/>
      <c r="K421" s="464" t="s">
        <v>549</v>
      </c>
      <c r="L421" s="460"/>
      <c r="M421" s="460"/>
      <c r="N421" s="460" t="s">
        <v>550</v>
      </c>
      <c r="O421" s="460"/>
      <c r="P421" s="462"/>
    </row>
    <row r="422" spans="1:16" ht="4.5" customHeight="1">
      <c r="A422" s="87"/>
      <c r="B422" s="88"/>
      <c r="C422" s="88"/>
      <c r="D422" s="88"/>
      <c r="E422" s="364"/>
      <c r="F422" s="88"/>
      <c r="G422" s="88"/>
      <c r="H422" s="88"/>
      <c r="I422" s="88"/>
      <c r="J422" s="88"/>
      <c r="K422" s="88"/>
      <c r="L422" s="88"/>
      <c r="M422" s="89"/>
      <c r="N422" s="88"/>
      <c r="O422" s="88"/>
      <c r="P422" s="90"/>
    </row>
    <row r="423" spans="1:16" ht="22.5" customHeight="1">
      <c r="A423" s="3" t="s">
        <v>0</v>
      </c>
      <c r="B423" s="33"/>
      <c r="C423" s="4"/>
      <c r="D423" s="172" t="s">
        <v>71</v>
      </c>
      <c r="E423" s="334"/>
      <c r="F423" s="55"/>
      <c r="G423" s="4"/>
      <c r="H423" s="4"/>
      <c r="I423" s="4"/>
      <c r="J423" s="4"/>
      <c r="K423" s="4"/>
      <c r="L423" s="4"/>
      <c r="M423" s="5"/>
      <c r="N423" s="4"/>
      <c r="O423" s="4"/>
      <c r="P423" s="27"/>
    </row>
    <row r="424" spans="1:16" ht="15" customHeight="1">
      <c r="A424" s="6"/>
      <c r="B424" s="98" t="s">
        <v>26</v>
      </c>
      <c r="C424" s="7"/>
      <c r="D424" s="7"/>
      <c r="E424" s="324"/>
      <c r="F424" s="7"/>
      <c r="G424" s="7"/>
      <c r="H424" s="7"/>
      <c r="I424" s="7"/>
      <c r="J424" s="8"/>
      <c r="K424" s="7"/>
      <c r="L424" s="7"/>
      <c r="M424" s="9"/>
      <c r="N424" s="7"/>
      <c r="O424" s="7"/>
      <c r="P424" s="410" t="s">
        <v>1298</v>
      </c>
    </row>
    <row r="425" spans="1:16" ht="16.5" customHeight="1">
      <c r="A425" s="10"/>
      <c r="B425" s="11"/>
      <c r="C425" s="11"/>
      <c r="D425" s="903" t="s">
        <v>1472</v>
      </c>
      <c r="E425" s="325"/>
      <c r="F425" s="12"/>
      <c r="G425" s="12"/>
      <c r="H425" s="12"/>
      <c r="I425" s="12"/>
      <c r="J425" s="12"/>
      <c r="K425" s="12"/>
      <c r="L425" s="12"/>
      <c r="M425" s="13"/>
      <c r="N425" s="12"/>
      <c r="O425" s="12"/>
      <c r="P425" s="28"/>
    </row>
    <row r="426" spans="1:19" s="70" customFormat="1" ht="24.75" customHeight="1">
      <c r="A426" s="249" t="s">
        <v>512</v>
      </c>
      <c r="B426" s="300" t="s">
        <v>513</v>
      </c>
      <c r="C426" s="300" t="s">
        <v>1</v>
      </c>
      <c r="D426" s="300" t="s">
        <v>511</v>
      </c>
      <c r="E426" s="386" t="s">
        <v>522</v>
      </c>
      <c r="F426" s="252" t="s">
        <v>507</v>
      </c>
      <c r="G426" s="252" t="s">
        <v>508</v>
      </c>
      <c r="H426" s="252" t="s">
        <v>16</v>
      </c>
      <c r="I426" s="252" t="s">
        <v>35</v>
      </c>
      <c r="J426" s="252" t="s">
        <v>409</v>
      </c>
      <c r="K426" s="252" t="s">
        <v>18</v>
      </c>
      <c r="L426" s="252" t="s">
        <v>19</v>
      </c>
      <c r="M426" s="252" t="s">
        <v>518</v>
      </c>
      <c r="N426" s="252" t="s">
        <v>31</v>
      </c>
      <c r="O426" s="252" t="s">
        <v>30</v>
      </c>
      <c r="P426" s="893" t="s">
        <v>20</v>
      </c>
      <c r="Q426" s="963"/>
      <c r="R426" s="963"/>
      <c r="S426" s="963"/>
    </row>
    <row r="427" spans="1:16" ht="30" customHeight="1">
      <c r="A427" s="894" t="s">
        <v>322</v>
      </c>
      <c r="B427" s="895"/>
      <c r="C427" s="839"/>
      <c r="D427" s="839"/>
      <c r="E427" s="840"/>
      <c r="F427" s="838"/>
      <c r="G427" s="838"/>
      <c r="H427" s="838"/>
      <c r="I427" s="838"/>
      <c r="J427" s="838"/>
      <c r="K427" s="838"/>
      <c r="L427" s="838"/>
      <c r="M427" s="838"/>
      <c r="N427" s="838"/>
      <c r="O427" s="838"/>
      <c r="P427" s="896"/>
    </row>
    <row r="428" spans="1:16" ht="39.75" customHeight="1">
      <c r="A428" s="766">
        <v>14</v>
      </c>
      <c r="B428" s="132" t="s">
        <v>1226</v>
      </c>
      <c r="C428" s="133" t="s">
        <v>1227</v>
      </c>
      <c r="D428" s="455" t="s">
        <v>1228</v>
      </c>
      <c r="E428" s="360">
        <v>15</v>
      </c>
      <c r="F428" s="132">
        <v>2268</v>
      </c>
      <c r="G428" s="132">
        <v>0</v>
      </c>
      <c r="H428" s="132">
        <v>0</v>
      </c>
      <c r="I428" s="132">
        <v>0</v>
      </c>
      <c r="J428" s="132">
        <v>0</v>
      </c>
      <c r="K428" s="132">
        <v>0</v>
      </c>
      <c r="L428" s="132">
        <v>32</v>
      </c>
      <c r="M428" s="132">
        <v>0</v>
      </c>
      <c r="N428" s="132">
        <v>0</v>
      </c>
      <c r="O428" s="132">
        <f>F428+G428+H428+J428-K428-M428+L428-N428</f>
        <v>2300</v>
      </c>
      <c r="P428" s="135"/>
    </row>
    <row r="429" spans="1:16" ht="39.75" customHeight="1">
      <c r="A429" s="766">
        <v>70</v>
      </c>
      <c r="B429" s="132" t="s">
        <v>1374</v>
      </c>
      <c r="C429" s="133" t="s">
        <v>1375</v>
      </c>
      <c r="D429" s="455" t="s">
        <v>911</v>
      </c>
      <c r="E429" s="360">
        <v>15</v>
      </c>
      <c r="F429" s="132">
        <v>2509</v>
      </c>
      <c r="G429" s="132">
        <v>0</v>
      </c>
      <c r="H429" s="132"/>
      <c r="I429" s="132">
        <v>0</v>
      </c>
      <c r="J429" s="132">
        <v>0</v>
      </c>
      <c r="K429" s="132">
        <v>9</v>
      </c>
      <c r="L429" s="132">
        <v>0</v>
      </c>
      <c r="M429" s="132">
        <v>0</v>
      </c>
      <c r="N429" s="132">
        <v>0</v>
      </c>
      <c r="O429" s="132">
        <f>F429+G429+H429+J429-K429-M429+L429-N429</f>
        <v>2500</v>
      </c>
      <c r="P429" s="135"/>
    </row>
    <row r="430" spans="1:16" ht="39.75" customHeight="1">
      <c r="A430" s="766">
        <v>134</v>
      </c>
      <c r="B430" s="132" t="s">
        <v>1475</v>
      </c>
      <c r="C430" s="133" t="s">
        <v>1476</v>
      </c>
      <c r="D430" s="455" t="s">
        <v>412</v>
      </c>
      <c r="E430" s="360">
        <v>15</v>
      </c>
      <c r="F430" s="132">
        <v>1697</v>
      </c>
      <c r="G430" s="132">
        <v>0</v>
      </c>
      <c r="H430" s="132"/>
      <c r="I430" s="132">
        <v>0</v>
      </c>
      <c r="J430" s="132">
        <v>0</v>
      </c>
      <c r="K430" s="132">
        <v>0</v>
      </c>
      <c r="L430" s="132">
        <v>103</v>
      </c>
      <c r="M430" s="132">
        <v>0</v>
      </c>
      <c r="N430" s="132">
        <v>0</v>
      </c>
      <c r="O430" s="132">
        <f>F430+G430+H430+J430-K430-M430+L430-N430</f>
        <v>1800</v>
      </c>
      <c r="P430" s="135"/>
    </row>
    <row r="431" spans="1:16" ht="39.75" customHeight="1">
      <c r="A431" s="766">
        <v>252</v>
      </c>
      <c r="B431" s="391" t="s">
        <v>909</v>
      </c>
      <c r="C431" s="133" t="s">
        <v>910</v>
      </c>
      <c r="D431" s="455" t="s">
        <v>911</v>
      </c>
      <c r="E431" s="360">
        <v>15</v>
      </c>
      <c r="F431" s="132">
        <v>4420</v>
      </c>
      <c r="G431" s="132">
        <v>0</v>
      </c>
      <c r="H431" s="132">
        <v>0</v>
      </c>
      <c r="I431" s="132">
        <v>0</v>
      </c>
      <c r="J431" s="132">
        <v>0</v>
      </c>
      <c r="K431" s="132">
        <v>420</v>
      </c>
      <c r="L431" s="132">
        <v>0</v>
      </c>
      <c r="M431" s="132">
        <v>0</v>
      </c>
      <c r="N431" s="132">
        <v>0</v>
      </c>
      <c r="O431" s="132">
        <f>F431+G431+H431+J431-K431-M431+L431-N431</f>
        <v>4000</v>
      </c>
      <c r="P431" s="135"/>
    </row>
    <row r="432" spans="1:19" s="205" customFormat="1" ht="19.5" customHeight="1">
      <c r="A432" s="598" t="s">
        <v>72</v>
      </c>
      <c r="B432" s="908"/>
      <c r="C432" s="908"/>
      <c r="D432" s="909"/>
      <c r="E432" s="910"/>
      <c r="F432" s="908">
        <f aca="true" t="shared" si="72" ref="F432:O432">SUM(F428:F431)</f>
        <v>10894</v>
      </c>
      <c r="G432" s="908">
        <f t="shared" si="72"/>
        <v>0</v>
      </c>
      <c r="H432" s="908">
        <f t="shared" si="72"/>
        <v>0</v>
      </c>
      <c r="I432" s="908">
        <f t="shared" si="72"/>
        <v>0</v>
      </c>
      <c r="J432" s="908">
        <f t="shared" si="72"/>
        <v>0</v>
      </c>
      <c r="K432" s="908">
        <f t="shared" si="72"/>
        <v>429</v>
      </c>
      <c r="L432" s="908">
        <f t="shared" si="72"/>
        <v>135</v>
      </c>
      <c r="M432" s="908">
        <f t="shared" si="72"/>
        <v>0</v>
      </c>
      <c r="N432" s="908">
        <f t="shared" si="72"/>
        <v>0</v>
      </c>
      <c r="O432" s="908">
        <f t="shared" si="72"/>
        <v>10600</v>
      </c>
      <c r="P432" s="911"/>
      <c r="Q432" s="965"/>
      <c r="R432" s="965"/>
      <c r="S432" s="965"/>
    </row>
    <row r="433" spans="1:16" ht="30" customHeight="1">
      <c r="A433" s="894" t="s">
        <v>12</v>
      </c>
      <c r="B433" s="895"/>
      <c r="C433" s="839"/>
      <c r="D433" s="900"/>
      <c r="E433" s="840"/>
      <c r="F433" s="838"/>
      <c r="G433" s="838"/>
      <c r="H433" s="838"/>
      <c r="I433" s="838"/>
      <c r="J433" s="838"/>
      <c r="K433" s="838"/>
      <c r="L433" s="838"/>
      <c r="M433" s="838"/>
      <c r="N433" s="838"/>
      <c r="O433" s="838"/>
      <c r="P433" s="896"/>
    </row>
    <row r="434" spans="1:16" ht="39.75" customHeight="1">
      <c r="A434" s="766">
        <v>12</v>
      </c>
      <c r="B434" s="132" t="s">
        <v>1237</v>
      </c>
      <c r="C434" s="133" t="s">
        <v>1238</v>
      </c>
      <c r="D434" s="455" t="s">
        <v>1239</v>
      </c>
      <c r="E434" s="360">
        <v>15</v>
      </c>
      <c r="F434" s="132">
        <v>3109</v>
      </c>
      <c r="G434" s="132">
        <v>0</v>
      </c>
      <c r="H434" s="132">
        <v>0</v>
      </c>
      <c r="I434" s="132">
        <v>0</v>
      </c>
      <c r="J434" s="132">
        <v>0</v>
      </c>
      <c r="K434" s="132">
        <v>109</v>
      </c>
      <c r="L434" s="132">
        <v>0</v>
      </c>
      <c r="M434" s="132">
        <v>0</v>
      </c>
      <c r="N434" s="132">
        <v>0</v>
      </c>
      <c r="O434" s="132">
        <f>F434+G434+H434+J434-K434-M434+L434-N434+I434</f>
        <v>3000</v>
      </c>
      <c r="P434" s="135"/>
    </row>
    <row r="435" spans="1:16" ht="39.75" customHeight="1">
      <c r="A435" s="766">
        <v>15</v>
      </c>
      <c r="B435" s="132" t="s">
        <v>543</v>
      </c>
      <c r="C435" s="266" t="s">
        <v>544</v>
      </c>
      <c r="D435" s="754" t="s">
        <v>13</v>
      </c>
      <c r="E435" s="360">
        <v>15</v>
      </c>
      <c r="F435" s="132">
        <v>2730</v>
      </c>
      <c r="G435" s="132">
        <v>0</v>
      </c>
      <c r="H435" s="132">
        <v>0</v>
      </c>
      <c r="I435" s="132">
        <v>300</v>
      </c>
      <c r="J435" s="132">
        <v>0</v>
      </c>
      <c r="K435" s="132">
        <v>48</v>
      </c>
      <c r="L435" s="132">
        <v>0</v>
      </c>
      <c r="M435" s="132">
        <v>0</v>
      </c>
      <c r="N435" s="132">
        <v>0</v>
      </c>
      <c r="O435" s="132">
        <f>F435+G435+H435+J435-K435-M435+L435-N435+I435</f>
        <v>2982</v>
      </c>
      <c r="P435" s="135"/>
    </row>
    <row r="436" spans="1:16" ht="39.75" customHeight="1">
      <c r="A436" s="766">
        <v>16</v>
      </c>
      <c r="B436" s="132" t="s">
        <v>1198</v>
      </c>
      <c r="C436" s="133" t="s">
        <v>1199</v>
      </c>
      <c r="D436" s="754" t="s">
        <v>13</v>
      </c>
      <c r="E436" s="360">
        <v>15</v>
      </c>
      <c r="F436" s="132">
        <v>2730</v>
      </c>
      <c r="G436" s="132">
        <v>0</v>
      </c>
      <c r="H436" s="132">
        <v>0</v>
      </c>
      <c r="I436" s="132">
        <v>300</v>
      </c>
      <c r="J436" s="132">
        <v>0</v>
      </c>
      <c r="K436" s="132">
        <v>48</v>
      </c>
      <c r="L436" s="132">
        <v>0</v>
      </c>
      <c r="M436" s="132">
        <v>0</v>
      </c>
      <c r="N436" s="132">
        <v>0</v>
      </c>
      <c r="O436" s="132">
        <f>F436+G436+H436+J436-K436-M436+L436-N436+I436</f>
        <v>2982</v>
      </c>
      <c r="P436" s="135"/>
    </row>
    <row r="437" spans="1:16" ht="39.75" customHeight="1">
      <c r="A437" s="766">
        <v>30</v>
      </c>
      <c r="B437" s="132" t="s">
        <v>1240</v>
      </c>
      <c r="C437" s="133" t="s">
        <v>1241</v>
      </c>
      <c r="D437" s="455" t="s">
        <v>1239</v>
      </c>
      <c r="E437" s="360">
        <v>15</v>
      </c>
      <c r="F437" s="132">
        <v>3109</v>
      </c>
      <c r="G437" s="132">
        <v>0</v>
      </c>
      <c r="H437" s="132">
        <v>0</v>
      </c>
      <c r="I437" s="132">
        <v>0</v>
      </c>
      <c r="J437" s="132">
        <v>0</v>
      </c>
      <c r="K437" s="132">
        <v>109</v>
      </c>
      <c r="L437" s="132">
        <v>0</v>
      </c>
      <c r="M437" s="132">
        <v>0</v>
      </c>
      <c r="N437" s="132">
        <v>0</v>
      </c>
      <c r="O437" s="132">
        <f>F437+G437+H437+J437-K437-M437+L437-N437+I437</f>
        <v>3000</v>
      </c>
      <c r="P437" s="135"/>
    </row>
    <row r="438" spans="1:16" ht="36.75" customHeight="1" hidden="1">
      <c r="A438" s="918"/>
      <c r="B438" s="919"/>
      <c r="C438" s="920"/>
      <c r="D438" s="921"/>
      <c r="E438" s="922"/>
      <c r="F438" s="919">
        <f aca="true" t="shared" si="73" ref="F438:O438">SUM(F434:F437)</f>
        <v>11678</v>
      </c>
      <c r="G438" s="919">
        <f t="shared" si="73"/>
        <v>0</v>
      </c>
      <c r="H438" s="919">
        <f t="shared" si="73"/>
        <v>0</v>
      </c>
      <c r="I438" s="924">
        <f t="shared" si="73"/>
        <v>600</v>
      </c>
      <c r="J438" s="919">
        <f t="shared" si="73"/>
        <v>0</v>
      </c>
      <c r="K438" s="919">
        <f t="shared" si="73"/>
        <v>314</v>
      </c>
      <c r="L438" s="919">
        <f t="shared" si="73"/>
        <v>0</v>
      </c>
      <c r="M438" s="919">
        <f t="shared" si="73"/>
        <v>0</v>
      </c>
      <c r="N438" s="919">
        <f t="shared" si="73"/>
        <v>0</v>
      </c>
      <c r="O438" s="919">
        <f t="shared" si="73"/>
        <v>11964</v>
      </c>
      <c r="P438" s="923"/>
    </row>
    <row r="439" spans="1:19" s="41" customFormat="1" ht="24" customHeight="1">
      <c r="A439" s="493"/>
      <c r="B439" s="912" t="s">
        <v>32</v>
      </c>
      <c r="C439" s="233"/>
      <c r="D439" s="233"/>
      <c r="E439" s="371"/>
      <c r="F439" s="233">
        <f aca="true" t="shared" si="74" ref="F439:O439">F432+F438</f>
        <v>22572</v>
      </c>
      <c r="G439" s="233">
        <f t="shared" si="74"/>
        <v>0</v>
      </c>
      <c r="H439" s="233">
        <f t="shared" si="74"/>
        <v>0</v>
      </c>
      <c r="I439" s="233">
        <f t="shared" si="74"/>
        <v>600</v>
      </c>
      <c r="J439" s="233">
        <f t="shared" si="74"/>
        <v>0</v>
      </c>
      <c r="K439" s="233">
        <f t="shared" si="74"/>
        <v>743</v>
      </c>
      <c r="L439" s="233">
        <f t="shared" si="74"/>
        <v>135</v>
      </c>
      <c r="M439" s="233">
        <f t="shared" si="74"/>
        <v>0</v>
      </c>
      <c r="N439" s="233">
        <f t="shared" si="74"/>
        <v>0</v>
      </c>
      <c r="O439" s="233">
        <f t="shared" si="74"/>
        <v>22564</v>
      </c>
      <c r="P439" s="913"/>
      <c r="Q439" s="85"/>
      <c r="R439" s="85"/>
      <c r="S439" s="85"/>
    </row>
    <row r="440" spans="1:19" s="916" customFormat="1" ht="42.75" customHeight="1">
      <c r="A440" s="459"/>
      <c r="B440" s="460"/>
      <c r="C440" s="460"/>
      <c r="D440" s="460" t="s">
        <v>925</v>
      </c>
      <c r="F440" s="461"/>
      <c r="G440" s="460"/>
      <c r="H440" s="460"/>
      <c r="I440" s="460"/>
      <c r="K440" s="474" t="s">
        <v>552</v>
      </c>
      <c r="L440" s="460"/>
      <c r="M440" s="460"/>
      <c r="O440" s="460" t="s">
        <v>552</v>
      </c>
      <c r="P440" s="917"/>
      <c r="Q440" s="966"/>
      <c r="R440" s="966"/>
      <c r="S440" s="966"/>
    </row>
    <row r="441" spans="1:19" s="916" customFormat="1" ht="15.75" customHeight="1">
      <c r="A441" s="459" t="s">
        <v>560</v>
      </c>
      <c r="B441" s="460"/>
      <c r="C441" s="460"/>
      <c r="D441" s="460" t="s">
        <v>848</v>
      </c>
      <c r="E441" s="460"/>
      <c r="F441" s="461"/>
      <c r="G441" s="460"/>
      <c r="H441" s="460"/>
      <c r="I441" s="460"/>
      <c r="K441" s="465" t="s">
        <v>645</v>
      </c>
      <c r="L441" s="460"/>
      <c r="M441" s="459"/>
      <c r="N441" s="460" t="s">
        <v>646</v>
      </c>
      <c r="O441" s="460"/>
      <c r="P441" s="460"/>
      <c r="Q441" s="966"/>
      <c r="R441" s="966"/>
      <c r="S441" s="966"/>
    </row>
    <row r="442" spans="1:19" s="498" customFormat="1" ht="14.25" customHeight="1">
      <c r="A442" s="459"/>
      <c r="B442" s="460"/>
      <c r="C442" s="460"/>
      <c r="D442" s="460" t="s">
        <v>853</v>
      </c>
      <c r="E442" s="460"/>
      <c r="F442" s="461"/>
      <c r="G442" s="460"/>
      <c r="H442" s="460"/>
      <c r="I442" s="460"/>
      <c r="K442" s="464" t="s">
        <v>549</v>
      </c>
      <c r="L442" s="460"/>
      <c r="M442" s="460"/>
      <c r="N442" s="460" t="s">
        <v>550</v>
      </c>
      <c r="O442" s="460"/>
      <c r="P442" s="917"/>
      <c r="Q442" s="683"/>
      <c r="R442" s="683"/>
      <c r="S442" s="683"/>
    </row>
    <row r="443" spans="1:16" ht="22.5" customHeight="1">
      <c r="A443" s="3" t="s">
        <v>0</v>
      </c>
      <c r="B443" s="33"/>
      <c r="C443" s="4"/>
      <c r="D443" s="172" t="s">
        <v>71</v>
      </c>
      <c r="E443" s="334"/>
      <c r="F443" s="55"/>
      <c r="G443" s="4"/>
      <c r="H443" s="4"/>
      <c r="I443" s="4"/>
      <c r="J443" s="4"/>
      <c r="K443" s="4"/>
      <c r="L443" s="4"/>
      <c r="M443" s="5"/>
      <c r="N443" s="4"/>
      <c r="O443" s="4"/>
      <c r="P443" s="27"/>
    </row>
    <row r="444" spans="1:16" ht="15" customHeight="1">
      <c r="A444" s="6"/>
      <c r="B444" s="98" t="s">
        <v>26</v>
      </c>
      <c r="C444" s="7"/>
      <c r="D444" s="7"/>
      <c r="E444" s="324"/>
      <c r="F444" s="7"/>
      <c r="G444" s="7"/>
      <c r="H444" s="7"/>
      <c r="I444" s="7"/>
      <c r="J444" s="8"/>
      <c r="K444" s="7"/>
      <c r="L444" s="7"/>
      <c r="M444" s="9"/>
      <c r="N444" s="7"/>
      <c r="O444" s="7"/>
      <c r="P444" s="410" t="s">
        <v>1299</v>
      </c>
    </row>
    <row r="445" spans="1:16" ht="16.5" customHeight="1">
      <c r="A445" s="10"/>
      <c r="B445" s="11"/>
      <c r="C445" s="11"/>
      <c r="D445" s="903" t="s">
        <v>1472</v>
      </c>
      <c r="E445" s="325"/>
      <c r="F445" s="12"/>
      <c r="G445" s="12"/>
      <c r="H445" s="12"/>
      <c r="I445" s="12"/>
      <c r="J445" s="12"/>
      <c r="K445" s="12"/>
      <c r="L445" s="12"/>
      <c r="M445" s="13"/>
      <c r="N445" s="12"/>
      <c r="O445" s="12"/>
      <c r="P445" s="28"/>
    </row>
    <row r="446" spans="1:19" s="70" customFormat="1" ht="24.75" customHeight="1">
      <c r="A446" s="249" t="s">
        <v>512</v>
      </c>
      <c r="B446" s="300" t="s">
        <v>513</v>
      </c>
      <c r="C446" s="300" t="s">
        <v>1</v>
      </c>
      <c r="D446" s="300" t="s">
        <v>511</v>
      </c>
      <c r="E446" s="386" t="s">
        <v>522</v>
      </c>
      <c r="F446" s="252" t="s">
        <v>507</v>
      </c>
      <c r="G446" s="252" t="s">
        <v>508</v>
      </c>
      <c r="H446" s="252" t="s">
        <v>16</v>
      </c>
      <c r="I446" s="252" t="s">
        <v>35</v>
      </c>
      <c r="J446" s="252" t="s">
        <v>409</v>
      </c>
      <c r="K446" s="252" t="s">
        <v>18</v>
      </c>
      <c r="L446" s="252" t="s">
        <v>19</v>
      </c>
      <c r="M446" s="252" t="s">
        <v>518</v>
      </c>
      <c r="N446" s="252" t="s">
        <v>31</v>
      </c>
      <c r="O446" s="252" t="s">
        <v>30</v>
      </c>
      <c r="P446" s="893" t="s">
        <v>20</v>
      </c>
      <c r="Q446" s="963"/>
      <c r="R446" s="963"/>
      <c r="S446" s="963"/>
    </row>
    <row r="447" spans="1:16" ht="30" customHeight="1">
      <c r="A447" s="894" t="s">
        <v>12</v>
      </c>
      <c r="B447" s="895"/>
      <c r="C447" s="839"/>
      <c r="D447" s="900"/>
      <c r="E447" s="840"/>
      <c r="F447" s="838"/>
      <c r="G447" s="838"/>
      <c r="H447" s="838"/>
      <c r="I447" s="838"/>
      <c r="J447" s="838"/>
      <c r="K447" s="838"/>
      <c r="L447" s="838"/>
      <c r="M447" s="838"/>
      <c r="N447" s="838"/>
      <c r="O447" s="838"/>
      <c r="P447" s="896"/>
    </row>
    <row r="448" spans="1:16" ht="42" customHeight="1">
      <c r="A448" s="766">
        <v>32</v>
      </c>
      <c r="B448" s="132" t="s">
        <v>1242</v>
      </c>
      <c r="C448" s="133" t="s">
        <v>1243</v>
      </c>
      <c r="D448" s="455" t="s">
        <v>1239</v>
      </c>
      <c r="E448" s="360">
        <v>15</v>
      </c>
      <c r="F448" s="132">
        <v>3109</v>
      </c>
      <c r="G448" s="132">
        <v>0</v>
      </c>
      <c r="H448" s="132">
        <v>0</v>
      </c>
      <c r="I448" s="132">
        <v>0</v>
      </c>
      <c r="J448" s="132">
        <v>0</v>
      </c>
      <c r="K448" s="132">
        <v>109</v>
      </c>
      <c r="L448" s="132">
        <v>0</v>
      </c>
      <c r="M448" s="132">
        <v>0</v>
      </c>
      <c r="N448" s="132">
        <v>0</v>
      </c>
      <c r="O448" s="132">
        <f>F448+G448+H448+J448-K448-M448+L448-N448+I448</f>
        <v>3000</v>
      </c>
      <c r="P448" s="135"/>
    </row>
    <row r="449" spans="1:16" ht="42" customHeight="1">
      <c r="A449" s="766">
        <v>40</v>
      </c>
      <c r="B449" s="132" t="s">
        <v>1408</v>
      </c>
      <c r="C449" s="133" t="s">
        <v>1257</v>
      </c>
      <c r="D449" s="455" t="s">
        <v>323</v>
      </c>
      <c r="E449" s="360">
        <v>15</v>
      </c>
      <c r="F449" s="132">
        <v>6348</v>
      </c>
      <c r="G449" s="132">
        <v>0</v>
      </c>
      <c r="H449" s="132">
        <v>0</v>
      </c>
      <c r="I449" s="132">
        <v>300</v>
      </c>
      <c r="J449" s="132">
        <v>0</v>
      </c>
      <c r="K449" s="132">
        <v>809</v>
      </c>
      <c r="L449" s="132">
        <v>0</v>
      </c>
      <c r="M449" s="132">
        <v>0</v>
      </c>
      <c r="N449" s="132">
        <v>0</v>
      </c>
      <c r="O449" s="132">
        <f aca="true" t="shared" si="75" ref="O449:O454">F449+G449+H449+J449-K449-M449+L449-N449+I449</f>
        <v>5839</v>
      </c>
      <c r="P449" s="135"/>
    </row>
    <row r="450" spans="1:16" ht="42" customHeight="1">
      <c r="A450" s="766">
        <v>46</v>
      </c>
      <c r="B450" s="879" t="s">
        <v>61</v>
      </c>
      <c r="C450" s="133" t="s">
        <v>490</v>
      </c>
      <c r="D450" s="455" t="s">
        <v>13</v>
      </c>
      <c r="E450" s="360">
        <v>15</v>
      </c>
      <c r="F450" s="132">
        <v>2730</v>
      </c>
      <c r="G450" s="132">
        <v>0</v>
      </c>
      <c r="H450" s="132">
        <v>0</v>
      </c>
      <c r="I450" s="132">
        <v>300</v>
      </c>
      <c r="J450" s="132">
        <v>0</v>
      </c>
      <c r="K450" s="132">
        <v>48</v>
      </c>
      <c r="L450" s="132">
        <v>0</v>
      </c>
      <c r="M450" s="132">
        <v>0</v>
      </c>
      <c r="N450" s="132">
        <v>0</v>
      </c>
      <c r="O450" s="132">
        <f t="shared" si="75"/>
        <v>2982</v>
      </c>
      <c r="P450" s="135"/>
    </row>
    <row r="451" spans="1:16" ht="42" customHeight="1">
      <c r="A451" s="766">
        <v>61</v>
      </c>
      <c r="B451" s="132" t="s">
        <v>1360</v>
      </c>
      <c r="C451" s="133" t="s">
        <v>1361</v>
      </c>
      <c r="D451" s="455" t="s">
        <v>323</v>
      </c>
      <c r="E451" s="360">
        <v>15</v>
      </c>
      <c r="F451" s="132">
        <v>6348</v>
      </c>
      <c r="G451" s="132">
        <v>0</v>
      </c>
      <c r="H451" s="132"/>
      <c r="I451" s="132">
        <v>300</v>
      </c>
      <c r="J451" s="132">
        <v>0</v>
      </c>
      <c r="K451" s="132">
        <v>809</v>
      </c>
      <c r="L451" s="132">
        <v>0</v>
      </c>
      <c r="M451" s="132">
        <v>0</v>
      </c>
      <c r="N451" s="132">
        <v>0</v>
      </c>
      <c r="O451" s="132">
        <f t="shared" si="75"/>
        <v>5839</v>
      </c>
      <c r="P451" s="135"/>
    </row>
    <row r="452" spans="1:16" ht="42" customHeight="1">
      <c r="A452" s="766">
        <v>84</v>
      </c>
      <c r="B452" s="132" t="s">
        <v>1399</v>
      </c>
      <c r="C452" s="133" t="s">
        <v>1400</v>
      </c>
      <c r="D452" s="455" t="s">
        <v>13</v>
      </c>
      <c r="E452" s="360">
        <v>15</v>
      </c>
      <c r="F452" s="132">
        <v>2730</v>
      </c>
      <c r="G452" s="132">
        <v>0</v>
      </c>
      <c r="H452" s="132"/>
      <c r="I452" s="132">
        <v>300</v>
      </c>
      <c r="J452" s="132">
        <v>0</v>
      </c>
      <c r="K452" s="132">
        <v>48</v>
      </c>
      <c r="L452" s="132">
        <v>0</v>
      </c>
      <c r="M452" s="132">
        <v>0</v>
      </c>
      <c r="N452" s="132">
        <v>0</v>
      </c>
      <c r="O452" s="132">
        <f t="shared" si="75"/>
        <v>2982</v>
      </c>
      <c r="P452" s="135"/>
    </row>
    <row r="453" spans="1:19" ht="42" customHeight="1">
      <c r="A453" s="766">
        <v>132</v>
      </c>
      <c r="B453" s="132" t="s">
        <v>1207</v>
      </c>
      <c r="C453" s="404" t="s">
        <v>1471</v>
      </c>
      <c r="D453" s="479" t="s">
        <v>1208</v>
      </c>
      <c r="E453" s="360">
        <v>15</v>
      </c>
      <c r="F453" s="132">
        <v>2167</v>
      </c>
      <c r="G453" s="132">
        <v>0</v>
      </c>
      <c r="H453" s="132">
        <v>0</v>
      </c>
      <c r="I453" s="132">
        <v>0</v>
      </c>
      <c r="J453" s="132">
        <v>0</v>
      </c>
      <c r="K453" s="132">
        <v>0</v>
      </c>
      <c r="L453" s="132">
        <v>57</v>
      </c>
      <c r="M453" s="132">
        <v>0</v>
      </c>
      <c r="N453" s="132">
        <v>0</v>
      </c>
      <c r="O453" s="132">
        <f t="shared" si="75"/>
        <v>2224</v>
      </c>
      <c r="P453" s="135"/>
      <c r="Q453" s="2"/>
      <c r="R453" s="2"/>
      <c r="S453" s="2"/>
    </row>
    <row r="454" spans="1:16" ht="42" customHeight="1">
      <c r="A454" s="766">
        <v>195</v>
      </c>
      <c r="B454" s="132" t="s">
        <v>590</v>
      </c>
      <c r="C454" s="133" t="s">
        <v>591</v>
      </c>
      <c r="D454" s="455" t="s">
        <v>592</v>
      </c>
      <c r="E454" s="360">
        <v>15</v>
      </c>
      <c r="F454" s="132">
        <v>2508</v>
      </c>
      <c r="G454" s="132">
        <v>0</v>
      </c>
      <c r="H454" s="132">
        <v>0</v>
      </c>
      <c r="I454" s="132">
        <v>300</v>
      </c>
      <c r="J454" s="132">
        <v>0</v>
      </c>
      <c r="K454" s="132">
        <v>9</v>
      </c>
      <c r="L454" s="132">
        <v>0</v>
      </c>
      <c r="M454" s="132">
        <v>0</v>
      </c>
      <c r="N454" s="132">
        <v>0</v>
      </c>
      <c r="O454" s="132">
        <f t="shared" si="75"/>
        <v>2799</v>
      </c>
      <c r="P454" s="135"/>
    </row>
    <row r="455" spans="1:16" ht="42" customHeight="1">
      <c r="A455" s="766">
        <v>253</v>
      </c>
      <c r="B455" s="132" t="s">
        <v>912</v>
      </c>
      <c r="C455" s="133" t="s">
        <v>913</v>
      </c>
      <c r="D455" s="455" t="s">
        <v>914</v>
      </c>
      <c r="E455" s="360">
        <v>15</v>
      </c>
      <c r="F455" s="132">
        <v>6348</v>
      </c>
      <c r="G455" s="132">
        <v>0</v>
      </c>
      <c r="H455" s="132">
        <v>0</v>
      </c>
      <c r="I455" s="132">
        <v>300</v>
      </c>
      <c r="J455" s="132">
        <v>0</v>
      </c>
      <c r="K455" s="132">
        <v>809</v>
      </c>
      <c r="L455" s="132">
        <v>0</v>
      </c>
      <c r="M455" s="132">
        <v>0</v>
      </c>
      <c r="N455" s="132">
        <v>0</v>
      </c>
      <c r="O455" s="132">
        <f>F455+G455+H455+J455-K455-M455+L455-N455+I455</f>
        <v>5839</v>
      </c>
      <c r="P455" s="135"/>
    </row>
    <row r="456" spans="1:19" s="23" customFormat="1" ht="24" customHeight="1">
      <c r="A456" s="663" t="s">
        <v>72</v>
      </c>
      <c r="B456" s="897"/>
      <c r="C456" s="898"/>
      <c r="D456" s="901"/>
      <c r="E456" s="899"/>
      <c r="F456" s="602">
        <f aca="true" t="shared" si="76" ref="F456:O456">F438+F457</f>
        <v>43966</v>
      </c>
      <c r="G456" s="602">
        <f t="shared" si="76"/>
        <v>0</v>
      </c>
      <c r="H456" s="602">
        <f t="shared" si="76"/>
        <v>0</v>
      </c>
      <c r="I456" s="602">
        <f t="shared" si="76"/>
        <v>2400</v>
      </c>
      <c r="J456" s="602">
        <f t="shared" si="76"/>
        <v>0</v>
      </c>
      <c r="K456" s="602">
        <f t="shared" si="76"/>
        <v>2955</v>
      </c>
      <c r="L456" s="602">
        <f t="shared" si="76"/>
        <v>57</v>
      </c>
      <c r="M456" s="602">
        <f t="shared" si="76"/>
        <v>0</v>
      </c>
      <c r="N456" s="602">
        <f t="shared" si="76"/>
        <v>0</v>
      </c>
      <c r="O456" s="602">
        <f t="shared" si="76"/>
        <v>43468</v>
      </c>
      <c r="P456" s="902"/>
      <c r="Q456" s="961"/>
      <c r="R456" s="961"/>
      <c r="S456" s="961"/>
    </row>
    <row r="457" spans="1:19" s="41" customFormat="1" ht="24" customHeight="1">
      <c r="A457" s="493"/>
      <c r="B457" s="912" t="s">
        <v>32</v>
      </c>
      <c r="C457" s="233"/>
      <c r="D457" s="233"/>
      <c r="E457" s="371"/>
      <c r="F457" s="233">
        <f aca="true" t="shared" si="77" ref="F457:O457">SUM(F448:F455)</f>
        <v>32288</v>
      </c>
      <c r="G457" s="233">
        <f t="shared" si="77"/>
        <v>0</v>
      </c>
      <c r="H457" s="233">
        <f t="shared" si="77"/>
        <v>0</v>
      </c>
      <c r="I457" s="233">
        <f t="shared" si="77"/>
        <v>1800</v>
      </c>
      <c r="J457" s="233">
        <f t="shared" si="77"/>
        <v>0</v>
      </c>
      <c r="K457" s="233">
        <f t="shared" si="77"/>
        <v>2641</v>
      </c>
      <c r="L457" s="233">
        <f t="shared" si="77"/>
        <v>57</v>
      </c>
      <c r="M457" s="233">
        <f t="shared" si="77"/>
        <v>0</v>
      </c>
      <c r="N457" s="233">
        <f t="shared" si="77"/>
        <v>0</v>
      </c>
      <c r="O457" s="233">
        <f t="shared" si="77"/>
        <v>31504</v>
      </c>
      <c r="P457" s="913"/>
      <c r="Q457" s="85"/>
      <c r="R457" s="85"/>
      <c r="S457" s="85"/>
    </row>
    <row r="458" spans="1:19" s="916" customFormat="1" ht="54" customHeight="1">
      <c r="A458" s="459"/>
      <c r="B458" s="460"/>
      <c r="C458" s="460"/>
      <c r="D458" s="460" t="s">
        <v>925</v>
      </c>
      <c r="F458" s="461"/>
      <c r="G458" s="460"/>
      <c r="H458" s="460"/>
      <c r="I458" s="460"/>
      <c r="K458" s="474" t="s">
        <v>552</v>
      </c>
      <c r="L458" s="460"/>
      <c r="M458" s="460"/>
      <c r="O458" s="460" t="s">
        <v>552</v>
      </c>
      <c r="P458" s="917"/>
      <c r="Q458" s="966"/>
      <c r="R458" s="966"/>
      <c r="S458" s="966"/>
    </row>
    <row r="459" spans="1:19" s="916" customFormat="1" ht="18" customHeight="1">
      <c r="A459" s="459" t="s">
        <v>560</v>
      </c>
      <c r="B459" s="460"/>
      <c r="C459" s="460"/>
      <c r="D459" s="460" t="s">
        <v>848</v>
      </c>
      <c r="E459" s="460"/>
      <c r="F459" s="461"/>
      <c r="G459" s="460"/>
      <c r="H459" s="460"/>
      <c r="I459" s="460"/>
      <c r="K459" s="465" t="s">
        <v>645</v>
      </c>
      <c r="L459" s="460"/>
      <c r="M459" s="459"/>
      <c r="N459" s="460" t="s">
        <v>646</v>
      </c>
      <c r="O459" s="460"/>
      <c r="P459" s="460"/>
      <c r="Q459" s="966"/>
      <c r="R459" s="966"/>
      <c r="S459" s="966"/>
    </row>
    <row r="460" spans="1:19" s="498" customFormat="1" ht="15.75" customHeight="1">
      <c r="A460" s="459"/>
      <c r="B460" s="460"/>
      <c r="C460" s="460"/>
      <c r="D460" s="460" t="s">
        <v>853</v>
      </c>
      <c r="E460" s="460"/>
      <c r="F460" s="461"/>
      <c r="G460" s="460"/>
      <c r="H460" s="460"/>
      <c r="I460" s="460"/>
      <c r="K460" s="464" t="s">
        <v>549</v>
      </c>
      <c r="L460" s="460"/>
      <c r="M460" s="460"/>
      <c r="N460" s="460" t="s">
        <v>550</v>
      </c>
      <c r="O460" s="460"/>
      <c r="P460" s="917"/>
      <c r="Q460" s="683"/>
      <c r="R460" s="683"/>
      <c r="S460" s="683"/>
    </row>
    <row r="461" spans="1:16" ht="55.5" customHeight="1">
      <c r="A461" s="3" t="s">
        <v>0</v>
      </c>
      <c r="B461" s="33"/>
      <c r="C461" s="4"/>
      <c r="D461" s="94" t="s">
        <v>71</v>
      </c>
      <c r="E461" s="334"/>
      <c r="F461" s="4"/>
      <c r="G461" s="4"/>
      <c r="H461" s="4"/>
      <c r="I461" s="4"/>
      <c r="J461" s="4"/>
      <c r="K461" s="4"/>
      <c r="L461" s="4"/>
      <c r="M461" s="5"/>
      <c r="N461" s="4"/>
      <c r="O461" s="4"/>
      <c r="P461" s="27"/>
    </row>
    <row r="462" spans="1:16" ht="40.5" customHeight="1">
      <c r="A462" s="6"/>
      <c r="B462" s="99" t="s">
        <v>27</v>
      </c>
      <c r="C462" s="7"/>
      <c r="D462" s="7"/>
      <c r="E462" s="324"/>
      <c r="F462" s="7"/>
      <c r="G462" s="7"/>
      <c r="H462" s="7"/>
      <c r="I462" s="7"/>
      <c r="J462" s="8"/>
      <c r="K462" s="7"/>
      <c r="L462" s="7"/>
      <c r="M462" s="9"/>
      <c r="N462" s="7"/>
      <c r="O462" s="7"/>
      <c r="P462" s="410" t="s">
        <v>1300</v>
      </c>
    </row>
    <row r="463" spans="1:16" ht="46.5" customHeight="1">
      <c r="A463" s="10"/>
      <c r="B463" s="44"/>
      <c r="C463" s="11"/>
      <c r="D463" s="96" t="s">
        <v>1472</v>
      </c>
      <c r="E463" s="325"/>
      <c r="F463" s="12"/>
      <c r="G463" s="12"/>
      <c r="H463" s="12"/>
      <c r="I463" s="12"/>
      <c r="J463" s="12"/>
      <c r="K463" s="12"/>
      <c r="L463" s="12"/>
      <c r="M463" s="13"/>
      <c r="N463" s="12"/>
      <c r="O463" s="12"/>
      <c r="P463" s="28"/>
    </row>
    <row r="464" spans="1:19" s="70" customFormat="1" ht="40.5" customHeight="1" thickBot="1">
      <c r="A464" s="46" t="s">
        <v>512</v>
      </c>
      <c r="B464" s="62" t="s">
        <v>513</v>
      </c>
      <c r="C464" s="62" t="s">
        <v>1</v>
      </c>
      <c r="D464" s="62" t="s">
        <v>511</v>
      </c>
      <c r="E464" s="346" t="s">
        <v>522</v>
      </c>
      <c r="F464" s="26" t="s">
        <v>507</v>
      </c>
      <c r="G464" s="26" t="s">
        <v>508</v>
      </c>
      <c r="H464" s="26" t="s">
        <v>16</v>
      </c>
      <c r="I464" s="26" t="s">
        <v>35</v>
      </c>
      <c r="J464" s="26" t="s">
        <v>409</v>
      </c>
      <c r="K464" s="26" t="s">
        <v>18</v>
      </c>
      <c r="L464" s="26" t="s">
        <v>19</v>
      </c>
      <c r="M464" s="26" t="s">
        <v>518</v>
      </c>
      <c r="N464" s="26" t="s">
        <v>31</v>
      </c>
      <c r="O464" s="26" t="s">
        <v>30</v>
      </c>
      <c r="P464" s="63" t="s">
        <v>20</v>
      </c>
      <c r="Q464" s="963"/>
      <c r="R464" s="963"/>
      <c r="S464" s="963"/>
    </row>
    <row r="465" spans="1:16" ht="34.5" customHeight="1" thickTop="1">
      <c r="A465" s="720" t="s">
        <v>333</v>
      </c>
      <c r="B465" s="721"/>
      <c r="C465" s="721"/>
      <c r="D465" s="721"/>
      <c r="E465" s="723"/>
      <c r="F465" s="721"/>
      <c r="G465" s="721"/>
      <c r="H465" s="721"/>
      <c r="I465" s="721"/>
      <c r="J465" s="721"/>
      <c r="K465" s="721"/>
      <c r="L465" s="721"/>
      <c r="M465" s="724"/>
      <c r="N465" s="721"/>
      <c r="O465" s="721"/>
      <c r="P465" s="725"/>
    </row>
    <row r="466" spans="1:16" ht="46.5" customHeight="1">
      <c r="A466" s="15">
        <v>217</v>
      </c>
      <c r="B466" s="59" t="s">
        <v>643</v>
      </c>
      <c r="C466" s="43" t="s">
        <v>644</v>
      </c>
      <c r="D466" s="43" t="s">
        <v>11</v>
      </c>
      <c r="E466" s="355">
        <v>15</v>
      </c>
      <c r="F466" s="59">
        <v>1703</v>
      </c>
      <c r="G466" s="59">
        <v>0</v>
      </c>
      <c r="H466" s="59">
        <v>0</v>
      </c>
      <c r="I466" s="59">
        <v>0</v>
      </c>
      <c r="J466" s="39">
        <v>0</v>
      </c>
      <c r="K466" s="59">
        <v>0</v>
      </c>
      <c r="L466" s="59">
        <v>103</v>
      </c>
      <c r="M466" s="59">
        <v>0</v>
      </c>
      <c r="N466" s="59">
        <v>0</v>
      </c>
      <c r="O466" s="59">
        <f>F466+G466+H466+J466-K466-M466+L466-N466</f>
        <v>1806</v>
      </c>
      <c r="P466" s="29"/>
    </row>
    <row r="467" spans="1:16" ht="46.5" customHeight="1">
      <c r="A467" s="15">
        <v>287</v>
      </c>
      <c r="B467" s="59" t="s">
        <v>334</v>
      </c>
      <c r="C467" s="43" t="s">
        <v>988</v>
      </c>
      <c r="D467" s="43" t="s">
        <v>11</v>
      </c>
      <c r="E467" s="355">
        <v>15</v>
      </c>
      <c r="F467" s="59">
        <v>524</v>
      </c>
      <c r="G467" s="59">
        <v>0</v>
      </c>
      <c r="H467" s="59">
        <v>0</v>
      </c>
      <c r="I467" s="59">
        <v>0</v>
      </c>
      <c r="J467" s="39">
        <v>0</v>
      </c>
      <c r="K467" s="59">
        <v>0</v>
      </c>
      <c r="L467" s="59">
        <v>178</v>
      </c>
      <c r="M467" s="59">
        <v>0</v>
      </c>
      <c r="N467" s="59">
        <v>0</v>
      </c>
      <c r="O467" s="59">
        <f>F467+G467+H467+J467-K467-M467+L467-N467</f>
        <v>702</v>
      </c>
      <c r="P467" s="29"/>
    </row>
    <row r="468" spans="1:16" ht="17.25" customHeight="1">
      <c r="A468" s="626" t="s">
        <v>72</v>
      </c>
      <c r="B468" s="642"/>
      <c r="C468" s="643"/>
      <c r="D468" s="643"/>
      <c r="E468" s="644"/>
      <c r="F468" s="648">
        <f aca="true" t="shared" si="78" ref="F468:O468">SUM(F466:F467)</f>
        <v>2227</v>
      </c>
      <c r="G468" s="648">
        <f t="shared" si="78"/>
        <v>0</v>
      </c>
      <c r="H468" s="648">
        <f t="shared" si="78"/>
        <v>0</v>
      </c>
      <c r="I468" s="648">
        <f t="shared" si="78"/>
        <v>0</v>
      </c>
      <c r="J468" s="648">
        <f t="shared" si="78"/>
        <v>0</v>
      </c>
      <c r="K468" s="648">
        <f t="shared" si="78"/>
        <v>0</v>
      </c>
      <c r="L468" s="648">
        <f t="shared" si="78"/>
        <v>281</v>
      </c>
      <c r="M468" s="648">
        <f t="shared" si="78"/>
        <v>0</v>
      </c>
      <c r="N468" s="648">
        <f t="shared" si="78"/>
        <v>0</v>
      </c>
      <c r="O468" s="648">
        <f t="shared" si="78"/>
        <v>2508</v>
      </c>
      <c r="P468" s="624"/>
    </row>
    <row r="469" spans="1:16" ht="33.75" customHeight="1">
      <c r="A469" s="720" t="s">
        <v>62</v>
      </c>
      <c r="B469" s="823"/>
      <c r="C469" s="824"/>
      <c r="D469" s="824"/>
      <c r="E469" s="825"/>
      <c r="F469" s="823"/>
      <c r="G469" s="823"/>
      <c r="H469" s="823"/>
      <c r="I469" s="823"/>
      <c r="J469" s="823"/>
      <c r="K469" s="823"/>
      <c r="L469" s="823"/>
      <c r="M469" s="823"/>
      <c r="N469" s="823"/>
      <c r="O469" s="823"/>
      <c r="P469" s="725"/>
    </row>
    <row r="470" spans="1:16" ht="45.75" customHeight="1">
      <c r="A470" s="15">
        <v>98</v>
      </c>
      <c r="B470" s="59" t="s">
        <v>50</v>
      </c>
      <c r="C470" s="43" t="s">
        <v>491</v>
      </c>
      <c r="D470" s="418" t="s">
        <v>56</v>
      </c>
      <c r="E470" s="355">
        <v>15</v>
      </c>
      <c r="F470" s="59">
        <v>2184</v>
      </c>
      <c r="G470" s="59">
        <v>0</v>
      </c>
      <c r="H470" s="59">
        <v>0</v>
      </c>
      <c r="I470" s="59">
        <v>0</v>
      </c>
      <c r="J470" s="59">
        <v>0</v>
      </c>
      <c r="K470" s="59">
        <v>0</v>
      </c>
      <c r="L470" s="59">
        <v>55</v>
      </c>
      <c r="M470" s="67">
        <v>0</v>
      </c>
      <c r="N470" s="59">
        <v>0</v>
      </c>
      <c r="O470" s="59">
        <f>F470+G470+H470+J470-K470-M470+L470-N470</f>
        <v>2239</v>
      </c>
      <c r="P470" s="29"/>
    </row>
    <row r="471" spans="1:16" ht="45.75" customHeight="1">
      <c r="A471" s="15">
        <v>264</v>
      </c>
      <c r="B471" s="59" t="s">
        <v>931</v>
      </c>
      <c r="C471" s="43" t="s">
        <v>932</v>
      </c>
      <c r="D471" s="418" t="s">
        <v>541</v>
      </c>
      <c r="E471" s="355">
        <v>15</v>
      </c>
      <c r="F471" s="59">
        <v>3820</v>
      </c>
      <c r="G471" s="59">
        <v>0</v>
      </c>
      <c r="H471" s="59">
        <v>0</v>
      </c>
      <c r="I471" s="59">
        <v>0</v>
      </c>
      <c r="J471" s="59">
        <v>0</v>
      </c>
      <c r="K471" s="59">
        <v>320</v>
      </c>
      <c r="L471" s="59">
        <v>0</v>
      </c>
      <c r="M471" s="67">
        <v>0</v>
      </c>
      <c r="N471" s="59">
        <v>0</v>
      </c>
      <c r="O471" s="59">
        <f>F471+G471+H471+J471-K471-M471+L471-N471</f>
        <v>3500</v>
      </c>
      <c r="P471" s="29"/>
    </row>
    <row r="472" spans="1:16" ht="17.25" customHeight="1">
      <c r="A472" s="626" t="s">
        <v>72</v>
      </c>
      <c r="B472" s="642"/>
      <c r="C472" s="643"/>
      <c r="D472" s="643"/>
      <c r="E472" s="644"/>
      <c r="F472" s="645">
        <f aca="true" t="shared" si="79" ref="F472:O472">SUM(F470:F471)</f>
        <v>6004</v>
      </c>
      <c r="G472" s="645">
        <f t="shared" si="79"/>
        <v>0</v>
      </c>
      <c r="H472" s="645">
        <f t="shared" si="79"/>
        <v>0</v>
      </c>
      <c r="I472" s="645">
        <f t="shared" si="79"/>
        <v>0</v>
      </c>
      <c r="J472" s="645">
        <f t="shared" si="79"/>
        <v>0</v>
      </c>
      <c r="K472" s="645">
        <f t="shared" si="79"/>
        <v>320</v>
      </c>
      <c r="L472" s="645">
        <f t="shared" si="79"/>
        <v>55</v>
      </c>
      <c r="M472" s="645">
        <f t="shared" si="79"/>
        <v>0</v>
      </c>
      <c r="N472" s="645">
        <f t="shared" si="79"/>
        <v>0</v>
      </c>
      <c r="O472" s="645">
        <f t="shared" si="79"/>
        <v>5739</v>
      </c>
      <c r="P472" s="624"/>
    </row>
    <row r="473" spans="1:16" ht="30" customHeight="1">
      <c r="A473" s="56"/>
      <c r="B473" s="52" t="s">
        <v>32</v>
      </c>
      <c r="C473" s="68"/>
      <c r="D473" s="68"/>
      <c r="E473" s="382"/>
      <c r="F473" s="69">
        <f aca="true" t="shared" si="80" ref="F473:O473">F468+F472</f>
        <v>8231</v>
      </c>
      <c r="G473" s="69">
        <f t="shared" si="80"/>
        <v>0</v>
      </c>
      <c r="H473" s="69">
        <f t="shared" si="80"/>
        <v>0</v>
      </c>
      <c r="I473" s="69">
        <f t="shared" si="80"/>
        <v>0</v>
      </c>
      <c r="J473" s="69">
        <f t="shared" si="80"/>
        <v>0</v>
      </c>
      <c r="K473" s="69">
        <f t="shared" si="80"/>
        <v>320</v>
      </c>
      <c r="L473" s="69">
        <f t="shared" si="80"/>
        <v>336</v>
      </c>
      <c r="M473" s="69">
        <f t="shared" si="80"/>
        <v>0</v>
      </c>
      <c r="N473" s="69">
        <f t="shared" si="80"/>
        <v>0</v>
      </c>
      <c r="O473" s="69">
        <f t="shared" si="80"/>
        <v>8247</v>
      </c>
      <c r="P473" s="58"/>
    </row>
    <row r="478" spans="1:19" s="104" customFormat="1" ht="20.25">
      <c r="A478" s="459"/>
      <c r="B478" s="460"/>
      <c r="C478" s="460"/>
      <c r="D478" s="460"/>
      <c r="E478" s="460" t="s">
        <v>551</v>
      </c>
      <c r="F478" s="461"/>
      <c r="G478" s="460"/>
      <c r="H478" s="460"/>
      <c r="I478" s="460"/>
      <c r="K478" s="465" t="s">
        <v>552</v>
      </c>
      <c r="L478" s="465"/>
      <c r="M478" s="460"/>
      <c r="O478" s="460"/>
      <c r="P478" s="460" t="s">
        <v>552</v>
      </c>
      <c r="Q478" s="107"/>
      <c r="R478" s="107"/>
      <c r="S478" s="107"/>
    </row>
    <row r="479" spans="1:19" s="104" customFormat="1" ht="21.75">
      <c r="A479" s="459"/>
      <c r="B479" s="460"/>
      <c r="C479" s="460"/>
      <c r="D479" s="460"/>
      <c r="E479" s="460"/>
      <c r="F479" s="461"/>
      <c r="G479" s="460"/>
      <c r="H479" s="460"/>
      <c r="I479" s="460"/>
      <c r="K479" s="465"/>
      <c r="L479" s="495"/>
      <c r="M479" s="459"/>
      <c r="N479" s="460"/>
      <c r="O479" s="460"/>
      <c r="P479" s="463"/>
      <c r="Q479" s="107"/>
      <c r="R479" s="107"/>
      <c r="S479" s="107"/>
    </row>
    <row r="480" spans="1:19" s="104" customFormat="1" ht="21.75">
      <c r="A480" s="459" t="s">
        <v>560</v>
      </c>
      <c r="B480" s="460"/>
      <c r="C480" s="460"/>
      <c r="D480" s="460" t="s">
        <v>848</v>
      </c>
      <c r="E480" s="460"/>
      <c r="F480" s="461"/>
      <c r="G480" s="460"/>
      <c r="H480" s="460"/>
      <c r="I480" s="460"/>
      <c r="K480" s="465" t="s">
        <v>645</v>
      </c>
      <c r="L480" s="495"/>
      <c r="M480" s="459"/>
      <c r="N480" s="460"/>
      <c r="O480" s="460" t="s">
        <v>646</v>
      </c>
      <c r="P480" s="463"/>
      <c r="Q480" s="107"/>
      <c r="R480" s="107"/>
      <c r="S480" s="107"/>
    </row>
    <row r="481" spans="1:19" s="104" customFormat="1" ht="21.75">
      <c r="A481" s="459"/>
      <c r="B481" s="460"/>
      <c r="C481" s="460"/>
      <c r="D481" s="460"/>
      <c r="E481" s="465" t="s">
        <v>849</v>
      </c>
      <c r="F481" s="461"/>
      <c r="G481" s="460"/>
      <c r="H481" s="460"/>
      <c r="I481" s="460"/>
      <c r="K481" s="464" t="s">
        <v>549</v>
      </c>
      <c r="L481" s="464"/>
      <c r="M481" s="460"/>
      <c r="N481" s="460"/>
      <c r="O481" s="460" t="s">
        <v>550</v>
      </c>
      <c r="P481" s="462"/>
      <c r="Q481" s="107"/>
      <c r="R481" s="107"/>
      <c r="S481" s="107"/>
    </row>
    <row r="482" spans="1:16" ht="33.75">
      <c r="A482" s="3" t="s">
        <v>0</v>
      </c>
      <c r="B482" s="33"/>
      <c r="C482" s="4"/>
      <c r="D482" s="94" t="s">
        <v>71</v>
      </c>
      <c r="E482" s="334"/>
      <c r="F482" s="4"/>
      <c r="G482" s="4"/>
      <c r="H482" s="4"/>
      <c r="I482" s="4"/>
      <c r="J482" s="4"/>
      <c r="K482" s="4"/>
      <c r="L482" s="4"/>
      <c r="M482" s="5"/>
      <c r="N482" s="4"/>
      <c r="O482" s="4"/>
      <c r="P482" s="27"/>
    </row>
    <row r="483" spans="1:16" ht="26.25" customHeight="1">
      <c r="A483" s="6"/>
      <c r="B483" s="98" t="s">
        <v>63</v>
      </c>
      <c r="C483" s="7"/>
      <c r="D483" s="7"/>
      <c r="E483" s="324"/>
      <c r="F483" s="7"/>
      <c r="G483" s="7"/>
      <c r="H483" s="7"/>
      <c r="I483" s="7"/>
      <c r="J483" s="8"/>
      <c r="K483" s="7"/>
      <c r="L483" s="7"/>
      <c r="M483" s="9"/>
      <c r="N483" s="7"/>
      <c r="O483" s="7"/>
      <c r="P483" s="410" t="s">
        <v>1301</v>
      </c>
    </row>
    <row r="484" spans="1:16" ht="28.5" customHeight="1">
      <c r="A484" s="10"/>
      <c r="B484" s="11"/>
      <c r="C484" s="11"/>
      <c r="D484" s="96" t="s">
        <v>1472</v>
      </c>
      <c r="E484" s="325"/>
      <c r="F484" s="12"/>
      <c r="G484" s="12"/>
      <c r="H484" s="12"/>
      <c r="I484" s="12"/>
      <c r="J484" s="12"/>
      <c r="K484" s="12"/>
      <c r="L484" s="12"/>
      <c r="M484" s="13"/>
      <c r="N484" s="12"/>
      <c r="O484" s="12"/>
      <c r="P484" s="28"/>
    </row>
    <row r="485" spans="1:19" s="70" customFormat="1" ht="35.25" customHeight="1" thickBot="1">
      <c r="A485" s="46" t="s">
        <v>512</v>
      </c>
      <c r="B485" s="62" t="s">
        <v>513</v>
      </c>
      <c r="C485" s="62" t="s">
        <v>1</v>
      </c>
      <c r="D485" s="62" t="s">
        <v>511</v>
      </c>
      <c r="E485" s="346" t="s">
        <v>522</v>
      </c>
      <c r="F485" s="26" t="s">
        <v>507</v>
      </c>
      <c r="G485" s="26" t="s">
        <v>508</v>
      </c>
      <c r="H485" s="26" t="s">
        <v>16</v>
      </c>
      <c r="I485" s="26" t="s">
        <v>35</v>
      </c>
      <c r="J485" s="26" t="s">
        <v>409</v>
      </c>
      <c r="K485" s="26" t="s">
        <v>18</v>
      </c>
      <c r="L485" s="26" t="s">
        <v>19</v>
      </c>
      <c r="M485" s="26" t="s">
        <v>518</v>
      </c>
      <c r="N485" s="26" t="s">
        <v>31</v>
      </c>
      <c r="O485" s="26" t="s">
        <v>30</v>
      </c>
      <c r="P485" s="63" t="s">
        <v>20</v>
      </c>
      <c r="Q485" s="963"/>
      <c r="R485" s="963"/>
      <c r="S485" s="963"/>
    </row>
    <row r="486" spans="1:16" ht="28.5" customHeight="1" thickTop="1">
      <c r="A486" s="843" t="s">
        <v>64</v>
      </c>
      <c r="B486" s="721"/>
      <c r="C486" s="721"/>
      <c r="D486" s="721"/>
      <c r="E486" s="723"/>
      <c r="F486" s="721"/>
      <c r="G486" s="721"/>
      <c r="H486" s="721"/>
      <c r="I486" s="721"/>
      <c r="J486" s="721"/>
      <c r="K486" s="721"/>
      <c r="L486" s="721"/>
      <c r="M486" s="724"/>
      <c r="N486" s="721"/>
      <c r="O486" s="721"/>
      <c r="P486" s="725"/>
    </row>
    <row r="487" spans="1:16" ht="43.5" customHeight="1">
      <c r="A487" s="15">
        <v>34</v>
      </c>
      <c r="B487" s="59" t="s">
        <v>54</v>
      </c>
      <c r="C487" s="43" t="s">
        <v>492</v>
      </c>
      <c r="D487" s="418" t="s">
        <v>56</v>
      </c>
      <c r="E487" s="355">
        <v>15</v>
      </c>
      <c r="F487" s="59">
        <v>4013</v>
      </c>
      <c r="G487" s="59">
        <v>0</v>
      </c>
      <c r="H487" s="59">
        <v>0</v>
      </c>
      <c r="I487" s="59">
        <v>0</v>
      </c>
      <c r="J487" s="59">
        <v>0</v>
      </c>
      <c r="K487" s="59">
        <v>351</v>
      </c>
      <c r="L487" s="59">
        <v>0</v>
      </c>
      <c r="M487" s="59">
        <v>0</v>
      </c>
      <c r="N487" s="59">
        <v>0</v>
      </c>
      <c r="O487" s="132">
        <f>F487+G487+H487+J487-K487-M487+L487-N487</f>
        <v>3662</v>
      </c>
      <c r="P487" s="29"/>
    </row>
    <row r="488" spans="1:16" ht="18">
      <c r="A488" s="626" t="s">
        <v>72</v>
      </c>
      <c r="B488" s="642"/>
      <c r="C488" s="643"/>
      <c r="D488" s="647"/>
      <c r="E488" s="644"/>
      <c r="F488" s="645">
        <f aca="true" t="shared" si="81" ref="F488:O488">SUM(F487:F487)</f>
        <v>4013</v>
      </c>
      <c r="G488" s="645">
        <f t="shared" si="81"/>
        <v>0</v>
      </c>
      <c r="H488" s="645">
        <f t="shared" si="81"/>
        <v>0</v>
      </c>
      <c r="I488" s="645">
        <f t="shared" si="81"/>
        <v>0</v>
      </c>
      <c r="J488" s="645">
        <f t="shared" si="81"/>
        <v>0</v>
      </c>
      <c r="K488" s="645">
        <f t="shared" si="81"/>
        <v>351</v>
      </c>
      <c r="L488" s="645">
        <f t="shared" si="81"/>
        <v>0</v>
      </c>
      <c r="M488" s="645">
        <f t="shared" si="81"/>
        <v>0</v>
      </c>
      <c r="N488" s="645">
        <f t="shared" si="81"/>
        <v>0</v>
      </c>
      <c r="O488" s="645">
        <f t="shared" si="81"/>
        <v>3662</v>
      </c>
      <c r="P488" s="624"/>
    </row>
    <row r="489" spans="1:16" ht="28.5" customHeight="1">
      <c r="A489" s="843" t="s">
        <v>14</v>
      </c>
      <c r="B489" s="823"/>
      <c r="C489" s="824"/>
      <c r="D489" s="842"/>
      <c r="E489" s="825"/>
      <c r="F489" s="823"/>
      <c r="G489" s="823"/>
      <c r="H489" s="823"/>
      <c r="I489" s="823"/>
      <c r="J489" s="823"/>
      <c r="K489" s="823"/>
      <c r="L489" s="823"/>
      <c r="M489" s="823"/>
      <c r="N489" s="823"/>
      <c r="O489" s="823"/>
      <c r="P489" s="725"/>
    </row>
    <row r="490" spans="1:16" ht="43.5" customHeight="1">
      <c r="A490" s="15">
        <v>87</v>
      </c>
      <c r="B490" s="59" t="s">
        <v>52</v>
      </c>
      <c r="C490" s="43" t="s">
        <v>493</v>
      </c>
      <c r="D490" s="418" t="s">
        <v>53</v>
      </c>
      <c r="E490" s="355">
        <v>15</v>
      </c>
      <c r="F490" s="59">
        <v>2007</v>
      </c>
      <c r="G490" s="59">
        <v>0</v>
      </c>
      <c r="H490" s="59">
        <v>0</v>
      </c>
      <c r="I490" s="59">
        <v>0</v>
      </c>
      <c r="J490" s="59">
        <v>0</v>
      </c>
      <c r="K490" s="59">
        <v>0</v>
      </c>
      <c r="L490" s="59">
        <v>71</v>
      </c>
      <c r="M490" s="59">
        <v>0</v>
      </c>
      <c r="N490" s="59">
        <v>0</v>
      </c>
      <c r="O490" s="59">
        <f>F490+G490+H490+J490-K490-M490+L490-N490</f>
        <v>2078</v>
      </c>
      <c r="P490" s="43"/>
    </row>
    <row r="491" spans="1:16" ht="43.5" customHeight="1">
      <c r="A491" s="15">
        <v>232</v>
      </c>
      <c r="B491" s="59" t="s">
        <v>815</v>
      </c>
      <c r="C491" s="43" t="s">
        <v>822</v>
      </c>
      <c r="D491" s="418" t="s">
        <v>1185</v>
      </c>
      <c r="E491" s="355">
        <v>15</v>
      </c>
      <c r="F491" s="59">
        <v>4420</v>
      </c>
      <c r="G491" s="59">
        <v>0</v>
      </c>
      <c r="H491" s="59">
        <v>0</v>
      </c>
      <c r="I491" s="59">
        <v>0</v>
      </c>
      <c r="J491" s="59">
        <v>0</v>
      </c>
      <c r="K491" s="59">
        <v>420</v>
      </c>
      <c r="L491" s="59">
        <v>0</v>
      </c>
      <c r="M491" s="59">
        <v>0</v>
      </c>
      <c r="N491" s="59">
        <v>0</v>
      </c>
      <c r="O491" s="59">
        <f>F491+G491+H491+J491-K491-M491+L491-N491</f>
        <v>4000</v>
      </c>
      <c r="P491" s="29"/>
    </row>
    <row r="492" spans="1:16" ht="43.5" customHeight="1">
      <c r="A492" s="15">
        <v>241</v>
      </c>
      <c r="B492" s="59" t="s">
        <v>855</v>
      </c>
      <c r="C492" s="43" t="s">
        <v>856</v>
      </c>
      <c r="D492" s="418" t="s">
        <v>857</v>
      </c>
      <c r="E492" s="355">
        <v>15</v>
      </c>
      <c r="F492" s="59">
        <v>4569</v>
      </c>
      <c r="G492" s="59">
        <v>0</v>
      </c>
      <c r="H492" s="59">
        <v>0</v>
      </c>
      <c r="I492" s="59">
        <v>0</v>
      </c>
      <c r="J492" s="59">
        <v>0</v>
      </c>
      <c r="K492" s="59">
        <v>446</v>
      </c>
      <c r="L492" s="59">
        <v>0</v>
      </c>
      <c r="M492" s="59">
        <v>0</v>
      </c>
      <c r="N492" s="59">
        <v>0</v>
      </c>
      <c r="O492" s="59">
        <f>F492+G492+H492+J492-K492-M492+L492-N492</f>
        <v>4123</v>
      </c>
      <c r="P492" s="29"/>
    </row>
    <row r="493" spans="1:16" ht="18">
      <c r="A493" s="626" t="s">
        <v>72</v>
      </c>
      <c r="B493" s="628"/>
      <c r="C493" s="643"/>
      <c r="D493" s="643"/>
      <c r="E493" s="644"/>
      <c r="F493" s="648">
        <f aca="true" t="shared" si="82" ref="F493:N493">SUM(F490:F492)</f>
        <v>10996</v>
      </c>
      <c r="G493" s="648">
        <f t="shared" si="82"/>
        <v>0</v>
      </c>
      <c r="H493" s="648">
        <f t="shared" si="82"/>
        <v>0</v>
      </c>
      <c r="I493" s="648">
        <f t="shared" si="82"/>
        <v>0</v>
      </c>
      <c r="J493" s="648">
        <f t="shared" si="82"/>
        <v>0</v>
      </c>
      <c r="K493" s="648">
        <f t="shared" si="82"/>
        <v>866</v>
      </c>
      <c r="L493" s="648">
        <f t="shared" si="82"/>
        <v>71</v>
      </c>
      <c r="M493" s="648">
        <f>SUM(M490:M492)</f>
        <v>0</v>
      </c>
      <c r="N493" s="648">
        <f t="shared" si="82"/>
        <v>0</v>
      </c>
      <c r="O493" s="648">
        <f>SUM(O490:O492)</f>
        <v>10201</v>
      </c>
      <c r="P493" s="624"/>
    </row>
    <row r="494" spans="1:19" s="23" customFormat="1" ht="27.75" customHeight="1">
      <c r="A494" s="56"/>
      <c r="B494" s="52" t="s">
        <v>32</v>
      </c>
      <c r="C494" s="57"/>
      <c r="D494" s="57"/>
      <c r="E494" s="345"/>
      <c r="F494" s="71">
        <f aca="true" t="shared" si="83" ref="F494:N494">F488+F493</f>
        <v>15009</v>
      </c>
      <c r="G494" s="71">
        <f t="shared" si="83"/>
        <v>0</v>
      </c>
      <c r="H494" s="71">
        <f t="shared" si="83"/>
        <v>0</v>
      </c>
      <c r="I494" s="71">
        <f t="shared" si="83"/>
        <v>0</v>
      </c>
      <c r="J494" s="71">
        <f t="shared" si="83"/>
        <v>0</v>
      </c>
      <c r="K494" s="71">
        <f t="shared" si="83"/>
        <v>1217</v>
      </c>
      <c r="L494" s="71">
        <f t="shared" si="83"/>
        <v>71</v>
      </c>
      <c r="M494" s="71">
        <f>M488+M493</f>
        <v>0</v>
      </c>
      <c r="N494" s="71">
        <f t="shared" si="83"/>
        <v>0</v>
      </c>
      <c r="O494" s="71">
        <f>O488+O493</f>
        <v>13863</v>
      </c>
      <c r="P494" s="58"/>
      <c r="Q494" s="961"/>
      <c r="R494" s="961"/>
      <c r="S494" s="961"/>
    </row>
    <row r="495" spans="1:16" ht="61.5" customHeight="1">
      <c r="A495" s="24"/>
      <c r="B495" s="8"/>
      <c r="C495" s="8"/>
      <c r="D495" s="8"/>
      <c r="E495" s="324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1"/>
    </row>
    <row r="496" spans="1:16" ht="18.75">
      <c r="A496" s="459"/>
      <c r="B496" s="460"/>
      <c r="C496" s="460"/>
      <c r="D496" s="460" t="s">
        <v>551</v>
      </c>
      <c r="E496" s="2"/>
      <c r="F496" s="461"/>
      <c r="G496" s="460"/>
      <c r="H496" s="460"/>
      <c r="I496" s="460"/>
      <c r="K496" s="465" t="s">
        <v>552</v>
      </c>
      <c r="L496" s="460"/>
      <c r="M496" s="460"/>
      <c r="O496" s="460" t="s">
        <v>552</v>
      </c>
      <c r="P496" s="462"/>
    </row>
    <row r="497" spans="1:19" s="104" customFormat="1" ht="21.75">
      <c r="A497" s="459"/>
      <c r="B497" s="460"/>
      <c r="C497" s="460"/>
      <c r="D497" s="460"/>
      <c r="E497" s="460"/>
      <c r="F497" s="461"/>
      <c r="G497" s="460"/>
      <c r="H497" s="460"/>
      <c r="I497" s="460"/>
      <c r="K497" s="465"/>
      <c r="L497" s="460"/>
      <c r="M497" s="459"/>
      <c r="N497" s="460"/>
      <c r="O497" s="460"/>
      <c r="P497" s="463"/>
      <c r="Q497" s="107"/>
      <c r="R497" s="107"/>
      <c r="S497" s="107"/>
    </row>
    <row r="498" spans="1:19" s="104" customFormat="1" ht="21.75">
      <c r="A498" s="459" t="s">
        <v>560</v>
      </c>
      <c r="B498" s="460"/>
      <c r="C498" s="460"/>
      <c r="D498" s="465" t="s">
        <v>848</v>
      </c>
      <c r="E498" s="460"/>
      <c r="F498" s="461"/>
      <c r="G498" s="460"/>
      <c r="H498" s="460"/>
      <c r="I498" s="460"/>
      <c r="K498" s="465" t="s">
        <v>645</v>
      </c>
      <c r="L498" s="460"/>
      <c r="M498" s="459"/>
      <c r="N498" s="460" t="s">
        <v>646</v>
      </c>
      <c r="O498" s="460"/>
      <c r="P498" s="463"/>
      <c r="Q498" s="107"/>
      <c r="R498" s="107"/>
      <c r="S498" s="107"/>
    </row>
    <row r="499" spans="1:16" ht="18.75">
      <c r="A499" s="459"/>
      <c r="B499" s="460"/>
      <c r="C499" s="460"/>
      <c r="D499" s="465" t="s">
        <v>849</v>
      </c>
      <c r="E499" s="460"/>
      <c r="F499" s="461"/>
      <c r="G499" s="460"/>
      <c r="H499" s="460"/>
      <c r="I499" s="460"/>
      <c r="K499" s="464" t="s">
        <v>549</v>
      </c>
      <c r="L499" s="460"/>
      <c r="M499" s="460"/>
      <c r="N499" s="460" t="s">
        <v>550</v>
      </c>
      <c r="O499" s="460"/>
      <c r="P499" s="462"/>
    </row>
    <row r="500" spans="1:16" ht="4.5" customHeight="1">
      <c r="A500" s="87"/>
      <c r="B500" s="88"/>
      <c r="C500" s="88"/>
      <c r="D500" s="88"/>
      <c r="E500" s="364"/>
      <c r="F500" s="88"/>
      <c r="G500" s="88"/>
      <c r="H500" s="88"/>
      <c r="I500" s="88"/>
      <c r="J500" s="88"/>
      <c r="K500" s="88"/>
      <c r="L500" s="88"/>
      <c r="M500" s="89"/>
      <c r="N500" s="88"/>
      <c r="O500" s="88"/>
      <c r="P500" s="90"/>
    </row>
    <row r="501" spans="1:16" ht="33" customHeight="1">
      <c r="A501" s="3" t="s">
        <v>0</v>
      </c>
      <c r="B501" s="20"/>
      <c r="C501" s="4"/>
      <c r="D501" s="95" t="s">
        <v>71</v>
      </c>
      <c r="E501" s="334"/>
      <c r="F501" s="4"/>
      <c r="G501" s="4"/>
      <c r="H501" s="4"/>
      <c r="I501" s="4"/>
      <c r="J501" s="4"/>
      <c r="K501" s="4"/>
      <c r="L501" s="4"/>
      <c r="M501" s="5"/>
      <c r="N501" s="4"/>
      <c r="O501" s="4"/>
      <c r="P501" s="27"/>
    </row>
    <row r="502" spans="1:16" ht="32.25" customHeight="1">
      <c r="A502" s="6"/>
      <c r="B502" s="98" t="s">
        <v>65</v>
      </c>
      <c r="C502" s="7"/>
      <c r="D502" s="7"/>
      <c r="E502" s="324"/>
      <c r="F502" s="7"/>
      <c r="G502" s="7"/>
      <c r="H502" s="7"/>
      <c r="I502" s="7"/>
      <c r="J502" s="8"/>
      <c r="K502" s="7"/>
      <c r="L502" s="7"/>
      <c r="M502" s="9"/>
      <c r="N502" s="7"/>
      <c r="O502" s="7"/>
      <c r="P502" s="410" t="s">
        <v>1302</v>
      </c>
    </row>
    <row r="503" spans="1:16" ht="21.75" customHeight="1">
      <c r="A503" s="10"/>
      <c r="B503" s="44"/>
      <c r="C503" s="11"/>
      <c r="D503" s="96" t="s">
        <v>1472</v>
      </c>
      <c r="E503" s="325"/>
      <c r="F503" s="12"/>
      <c r="G503" s="12"/>
      <c r="H503" s="12"/>
      <c r="I503" s="12"/>
      <c r="J503" s="12"/>
      <c r="K503" s="12"/>
      <c r="L503" s="12"/>
      <c r="M503" s="13"/>
      <c r="N503" s="12"/>
      <c r="O503" s="12"/>
      <c r="P503" s="28"/>
    </row>
    <row r="504" spans="1:19" s="70" customFormat="1" ht="30.75" customHeight="1" thickBot="1">
      <c r="A504" s="46" t="s">
        <v>512</v>
      </c>
      <c r="B504" s="62" t="s">
        <v>513</v>
      </c>
      <c r="C504" s="62" t="s">
        <v>1</v>
      </c>
      <c r="D504" s="62" t="s">
        <v>511</v>
      </c>
      <c r="E504" s="346" t="s">
        <v>522</v>
      </c>
      <c r="F504" s="26" t="s">
        <v>507</v>
      </c>
      <c r="G504" s="26" t="s">
        <v>508</v>
      </c>
      <c r="H504" s="26" t="s">
        <v>34</v>
      </c>
      <c r="I504" s="26" t="s">
        <v>35</v>
      </c>
      <c r="J504" s="26" t="s">
        <v>409</v>
      </c>
      <c r="K504" s="26" t="s">
        <v>18</v>
      </c>
      <c r="L504" s="26" t="s">
        <v>19</v>
      </c>
      <c r="M504" s="26" t="s">
        <v>518</v>
      </c>
      <c r="N504" s="26" t="s">
        <v>31</v>
      </c>
      <c r="O504" s="26" t="s">
        <v>30</v>
      </c>
      <c r="P504" s="63" t="s">
        <v>20</v>
      </c>
      <c r="Q504" s="963"/>
      <c r="R504" s="963"/>
      <c r="S504" s="963"/>
    </row>
    <row r="505" spans="1:16" ht="23.25" customHeight="1" thickTop="1">
      <c r="A505" s="720" t="s">
        <v>66</v>
      </c>
      <c r="B505" s="823"/>
      <c r="C505" s="824"/>
      <c r="D505" s="824"/>
      <c r="E505" s="825"/>
      <c r="F505" s="823"/>
      <c r="G505" s="823"/>
      <c r="H505" s="823"/>
      <c r="I505" s="823"/>
      <c r="J505" s="823"/>
      <c r="K505" s="823"/>
      <c r="L505" s="823"/>
      <c r="M505" s="823"/>
      <c r="N505" s="823"/>
      <c r="O505" s="823"/>
      <c r="P505" s="844"/>
    </row>
    <row r="506" spans="1:16" ht="45" customHeight="1">
      <c r="A506" s="15">
        <v>62</v>
      </c>
      <c r="B506" s="59" t="s">
        <v>45</v>
      </c>
      <c r="C506" s="43" t="s">
        <v>494</v>
      </c>
      <c r="D506" s="418" t="s">
        <v>15</v>
      </c>
      <c r="E506" s="355">
        <v>15</v>
      </c>
      <c r="F506" s="59">
        <v>2730</v>
      </c>
      <c r="G506" s="59">
        <v>0</v>
      </c>
      <c r="H506" s="59">
        <v>0</v>
      </c>
      <c r="I506" s="59">
        <v>300</v>
      </c>
      <c r="J506" s="59">
        <v>0</v>
      </c>
      <c r="K506" s="59">
        <v>48</v>
      </c>
      <c r="L506" s="59">
        <v>0</v>
      </c>
      <c r="M506" s="39">
        <v>0</v>
      </c>
      <c r="N506" s="59">
        <v>0</v>
      </c>
      <c r="O506" s="14">
        <f aca="true" t="shared" si="84" ref="O506:O513">F506+G506+H506+J506-K506-M506+L506-N506+I506</f>
        <v>2982</v>
      </c>
      <c r="P506" s="32"/>
    </row>
    <row r="507" spans="1:16" ht="45" customHeight="1">
      <c r="A507" s="15">
        <v>121</v>
      </c>
      <c r="B507" s="59" t="s">
        <v>1451</v>
      </c>
      <c r="C507" s="43" t="s">
        <v>1452</v>
      </c>
      <c r="D507" s="418" t="s">
        <v>15</v>
      </c>
      <c r="E507" s="355">
        <v>15</v>
      </c>
      <c r="F507" s="59">
        <v>2730</v>
      </c>
      <c r="G507" s="59">
        <v>0</v>
      </c>
      <c r="H507" s="59"/>
      <c r="I507" s="59">
        <v>300</v>
      </c>
      <c r="J507" s="59">
        <v>0</v>
      </c>
      <c r="K507" s="59">
        <v>48</v>
      </c>
      <c r="L507" s="59">
        <v>0</v>
      </c>
      <c r="M507" s="39">
        <v>0</v>
      </c>
      <c r="N507" s="59">
        <v>0</v>
      </c>
      <c r="O507" s="14">
        <f t="shared" si="84"/>
        <v>2982</v>
      </c>
      <c r="P507" s="32"/>
    </row>
    <row r="508" spans="1:16" ht="45" customHeight="1">
      <c r="A508" s="15">
        <v>133</v>
      </c>
      <c r="B508" s="59" t="s">
        <v>67</v>
      </c>
      <c r="C508" s="43" t="s">
        <v>495</v>
      </c>
      <c r="D508" s="418" t="s">
        <v>15</v>
      </c>
      <c r="E508" s="355">
        <v>15</v>
      </c>
      <c r="F508" s="59">
        <v>2730</v>
      </c>
      <c r="G508" s="59">
        <v>0</v>
      </c>
      <c r="H508" s="59">
        <v>0</v>
      </c>
      <c r="I508" s="59">
        <v>300</v>
      </c>
      <c r="J508" s="59">
        <v>0</v>
      </c>
      <c r="K508" s="59">
        <v>48</v>
      </c>
      <c r="L508" s="59">
        <v>0</v>
      </c>
      <c r="M508" s="59">
        <v>0</v>
      </c>
      <c r="N508" s="59">
        <v>0</v>
      </c>
      <c r="O508" s="14">
        <f t="shared" si="84"/>
        <v>2982</v>
      </c>
      <c r="P508" s="32"/>
    </row>
    <row r="509" spans="1:16" ht="45" customHeight="1">
      <c r="A509" s="15">
        <v>203</v>
      </c>
      <c r="B509" s="14" t="s">
        <v>597</v>
      </c>
      <c r="C509" s="43" t="s">
        <v>598</v>
      </c>
      <c r="D509" s="418" t="s">
        <v>599</v>
      </c>
      <c r="E509" s="355">
        <v>15</v>
      </c>
      <c r="F509" s="59">
        <v>2509</v>
      </c>
      <c r="G509" s="59">
        <v>0</v>
      </c>
      <c r="H509" s="59">
        <v>0</v>
      </c>
      <c r="I509" s="59">
        <v>0</v>
      </c>
      <c r="J509" s="59">
        <v>0</v>
      </c>
      <c r="K509" s="59">
        <v>9</v>
      </c>
      <c r="L509" s="59">
        <v>0</v>
      </c>
      <c r="M509" s="59">
        <v>0</v>
      </c>
      <c r="N509" s="59">
        <v>0</v>
      </c>
      <c r="O509" s="14">
        <f t="shared" si="84"/>
        <v>2500</v>
      </c>
      <c r="P509" s="32"/>
    </row>
    <row r="510" spans="1:16" ht="45" customHeight="1">
      <c r="A510" s="15">
        <v>210</v>
      </c>
      <c r="B510" s="59" t="s">
        <v>606</v>
      </c>
      <c r="C510" s="43" t="s">
        <v>607</v>
      </c>
      <c r="D510" s="418" t="s">
        <v>15</v>
      </c>
      <c r="E510" s="355">
        <v>15</v>
      </c>
      <c r="F510" s="59">
        <v>2730</v>
      </c>
      <c r="G510" s="59">
        <v>0</v>
      </c>
      <c r="H510" s="59">
        <v>0</v>
      </c>
      <c r="I510" s="59">
        <v>0</v>
      </c>
      <c r="J510" s="59">
        <v>0</v>
      </c>
      <c r="K510" s="59">
        <v>48</v>
      </c>
      <c r="L510" s="59">
        <v>0</v>
      </c>
      <c r="M510" s="59">
        <v>0</v>
      </c>
      <c r="N510" s="59">
        <v>0</v>
      </c>
      <c r="O510" s="14">
        <f t="shared" si="84"/>
        <v>2682</v>
      </c>
      <c r="P510" s="32"/>
    </row>
    <row r="511" spans="1:16" ht="45" customHeight="1">
      <c r="A511" s="15">
        <v>261</v>
      </c>
      <c r="B511" s="59" t="s">
        <v>919</v>
      </c>
      <c r="C511" s="43" t="s">
        <v>920</v>
      </c>
      <c r="D511" s="418" t="s">
        <v>599</v>
      </c>
      <c r="E511" s="355">
        <v>15</v>
      </c>
      <c r="F511" s="59">
        <v>2509</v>
      </c>
      <c r="G511" s="59">
        <v>0</v>
      </c>
      <c r="H511" s="59">
        <v>0</v>
      </c>
      <c r="I511" s="59">
        <v>0</v>
      </c>
      <c r="J511" s="59">
        <v>0</v>
      </c>
      <c r="K511" s="59">
        <v>9</v>
      </c>
      <c r="L511" s="59">
        <v>0</v>
      </c>
      <c r="M511" s="59">
        <v>0</v>
      </c>
      <c r="N511" s="59">
        <v>0</v>
      </c>
      <c r="O511" s="14">
        <f t="shared" si="84"/>
        <v>2500</v>
      </c>
      <c r="P511" s="32"/>
    </row>
    <row r="512" spans="1:16" ht="45" customHeight="1">
      <c r="A512" s="15">
        <v>262</v>
      </c>
      <c r="B512" s="59" t="s">
        <v>921</v>
      </c>
      <c r="C512" s="43" t="s">
        <v>922</v>
      </c>
      <c r="D512" s="418" t="s">
        <v>599</v>
      </c>
      <c r="E512" s="355">
        <v>15</v>
      </c>
      <c r="F512" s="59">
        <v>2509</v>
      </c>
      <c r="G512" s="59">
        <v>0</v>
      </c>
      <c r="H512" s="59">
        <v>0</v>
      </c>
      <c r="I512" s="59">
        <v>0</v>
      </c>
      <c r="J512" s="59">
        <v>0</v>
      </c>
      <c r="K512" s="59">
        <v>9</v>
      </c>
      <c r="L512" s="59">
        <v>0</v>
      </c>
      <c r="M512" s="59">
        <v>0</v>
      </c>
      <c r="N512" s="59">
        <v>0</v>
      </c>
      <c r="O512" s="14">
        <f t="shared" si="84"/>
        <v>2500</v>
      </c>
      <c r="P512" s="32"/>
    </row>
    <row r="513" spans="1:16" ht="45" customHeight="1">
      <c r="A513" s="15">
        <v>315</v>
      </c>
      <c r="B513" s="59" t="s">
        <v>576</v>
      </c>
      <c r="C513" s="169" t="s">
        <v>577</v>
      </c>
      <c r="D513" s="418" t="s">
        <v>15</v>
      </c>
      <c r="E513" s="355">
        <v>15</v>
      </c>
      <c r="F513" s="59">
        <v>3194</v>
      </c>
      <c r="G513" s="59">
        <v>0</v>
      </c>
      <c r="H513" s="39">
        <v>0</v>
      </c>
      <c r="I513" s="59">
        <v>300</v>
      </c>
      <c r="J513" s="59">
        <v>0</v>
      </c>
      <c r="K513" s="59">
        <v>118</v>
      </c>
      <c r="L513" s="59">
        <v>0</v>
      </c>
      <c r="M513" s="39">
        <v>0</v>
      </c>
      <c r="N513" s="59">
        <v>0</v>
      </c>
      <c r="O513" s="14">
        <f t="shared" si="84"/>
        <v>3376</v>
      </c>
      <c r="P513" s="32"/>
    </row>
    <row r="514" spans="1:16" ht="18">
      <c r="A514" s="626" t="s">
        <v>72</v>
      </c>
      <c r="B514" s="642"/>
      <c r="C514" s="643"/>
      <c r="D514" s="643"/>
      <c r="E514" s="644"/>
      <c r="F514" s="648">
        <f>SUM(F506:F513)</f>
        <v>21641</v>
      </c>
      <c r="G514" s="648">
        <f aca="true" t="shared" si="85" ref="G514:O514">SUM(G506:G513)</f>
        <v>0</v>
      </c>
      <c r="H514" s="648">
        <f t="shared" si="85"/>
        <v>0</v>
      </c>
      <c r="I514" s="648">
        <f t="shared" si="85"/>
        <v>1200</v>
      </c>
      <c r="J514" s="648">
        <f t="shared" si="85"/>
        <v>0</v>
      </c>
      <c r="K514" s="648">
        <f t="shared" si="85"/>
        <v>337</v>
      </c>
      <c r="L514" s="648">
        <f t="shared" si="85"/>
        <v>0</v>
      </c>
      <c r="M514" s="648">
        <f t="shared" si="85"/>
        <v>0</v>
      </c>
      <c r="N514" s="648">
        <f t="shared" si="85"/>
        <v>0</v>
      </c>
      <c r="O514" s="648">
        <f t="shared" si="85"/>
        <v>22504</v>
      </c>
      <c r="P514" s="646"/>
    </row>
    <row r="515" spans="1:16" ht="33" customHeight="1">
      <c r="A515" s="56"/>
      <c r="B515" s="52" t="s">
        <v>32</v>
      </c>
      <c r="C515" s="57"/>
      <c r="D515" s="57"/>
      <c r="E515" s="345"/>
      <c r="F515" s="69">
        <f>F514</f>
        <v>21641</v>
      </c>
      <c r="G515" s="69">
        <f aca="true" t="shared" si="86" ref="G515:M515">G514</f>
        <v>0</v>
      </c>
      <c r="H515" s="69">
        <f t="shared" si="86"/>
        <v>0</v>
      </c>
      <c r="I515" s="69">
        <f t="shared" si="86"/>
        <v>1200</v>
      </c>
      <c r="J515" s="69">
        <f t="shared" si="86"/>
        <v>0</v>
      </c>
      <c r="K515" s="69">
        <f>K514</f>
        <v>337</v>
      </c>
      <c r="L515" s="69">
        <f>L514</f>
        <v>0</v>
      </c>
      <c r="M515" s="69">
        <f t="shared" si="86"/>
        <v>0</v>
      </c>
      <c r="N515" s="69">
        <f>N514</f>
        <v>0</v>
      </c>
      <c r="O515" s="69">
        <f>O514</f>
        <v>22504</v>
      </c>
      <c r="P515" s="58"/>
    </row>
    <row r="516" spans="2:19" s="104" customFormat="1" ht="50.25" customHeight="1">
      <c r="B516" s="459"/>
      <c r="C516" s="460"/>
      <c r="D516" s="460"/>
      <c r="E516" s="460" t="s">
        <v>551</v>
      </c>
      <c r="G516" s="461"/>
      <c r="H516" s="460"/>
      <c r="I516" s="460"/>
      <c r="J516" s="460"/>
      <c r="K516" s="976" t="s">
        <v>552</v>
      </c>
      <c r="L516" s="976"/>
      <c r="M516" s="460"/>
      <c r="N516" s="460"/>
      <c r="O516" s="460" t="s">
        <v>552</v>
      </c>
      <c r="P516" s="460"/>
      <c r="Q516" s="749"/>
      <c r="R516" s="107"/>
      <c r="S516" s="107"/>
    </row>
    <row r="517" spans="2:19" s="104" customFormat="1" ht="5.25" customHeight="1">
      <c r="B517" s="459"/>
      <c r="C517" s="460"/>
      <c r="D517" s="460"/>
      <c r="E517" s="460"/>
      <c r="F517" s="460"/>
      <c r="G517" s="461"/>
      <c r="H517" s="460"/>
      <c r="I517" s="460"/>
      <c r="J517" s="460"/>
      <c r="K517" s="460"/>
      <c r="L517" s="459"/>
      <c r="M517" s="460"/>
      <c r="N517" s="460"/>
      <c r="O517" s="460"/>
      <c r="P517" s="460"/>
      <c r="Q517" s="967"/>
      <c r="R517" s="107"/>
      <c r="S517" s="107"/>
    </row>
    <row r="518" spans="2:17" ht="18.75">
      <c r="B518" s="459" t="s">
        <v>560</v>
      </c>
      <c r="C518" s="460"/>
      <c r="D518" s="460"/>
      <c r="E518" s="465" t="s">
        <v>848</v>
      </c>
      <c r="F518" s="460"/>
      <c r="G518" s="461"/>
      <c r="H518" s="460"/>
      <c r="I518" s="460"/>
      <c r="J518" s="460"/>
      <c r="K518" s="460" t="s">
        <v>645</v>
      </c>
      <c r="L518" s="459"/>
      <c r="M518" s="460"/>
      <c r="O518" s="460" t="s">
        <v>646</v>
      </c>
      <c r="P518" s="460"/>
      <c r="Q518" s="967"/>
    </row>
    <row r="519" spans="2:17" ht="18.75">
      <c r="B519" s="459"/>
      <c r="C519" s="460"/>
      <c r="D519" s="460"/>
      <c r="E519" s="465" t="s">
        <v>849</v>
      </c>
      <c r="F519" s="460"/>
      <c r="G519" s="461"/>
      <c r="H519" s="460"/>
      <c r="I519" s="460"/>
      <c r="J519" s="460"/>
      <c r="K519" s="977" t="s">
        <v>549</v>
      </c>
      <c r="L519" s="977"/>
      <c r="M519" s="460"/>
      <c r="O519" s="460" t="s">
        <v>550</v>
      </c>
      <c r="P519" s="460"/>
      <c r="Q519" s="749"/>
    </row>
    <row r="521" spans="1:16" ht="54" customHeight="1">
      <c r="A521" s="3" t="s">
        <v>0</v>
      </c>
      <c r="B521" s="33"/>
      <c r="C521" s="4"/>
      <c r="D521" s="94" t="s">
        <v>71</v>
      </c>
      <c r="E521" s="334"/>
      <c r="F521" s="4"/>
      <c r="G521" s="4"/>
      <c r="H521" s="4"/>
      <c r="I521" s="4"/>
      <c r="J521" s="4"/>
      <c r="K521" s="4"/>
      <c r="L521" s="4"/>
      <c r="M521" s="5"/>
      <c r="N521" s="4"/>
      <c r="O521" s="4"/>
      <c r="P521" s="27"/>
    </row>
    <row r="522" spans="1:16" ht="18.75">
      <c r="A522" s="6"/>
      <c r="B522" s="98" t="s">
        <v>28</v>
      </c>
      <c r="C522" s="7"/>
      <c r="D522" s="7"/>
      <c r="E522" s="324"/>
      <c r="F522" s="7"/>
      <c r="G522" s="7"/>
      <c r="H522" s="7"/>
      <c r="I522" s="7"/>
      <c r="J522" s="8"/>
      <c r="K522" s="7"/>
      <c r="L522" s="7"/>
      <c r="M522" s="9"/>
      <c r="N522" s="7"/>
      <c r="O522" s="7"/>
      <c r="P522" s="410" t="s">
        <v>1303</v>
      </c>
    </row>
    <row r="523" spans="1:16" ht="24.75">
      <c r="A523" s="10"/>
      <c r="B523" s="44"/>
      <c r="C523" s="11"/>
      <c r="D523" s="96" t="s">
        <v>1472</v>
      </c>
      <c r="E523" s="325"/>
      <c r="F523" s="12"/>
      <c r="G523" s="12"/>
      <c r="H523" s="12"/>
      <c r="I523" s="12"/>
      <c r="J523" s="12"/>
      <c r="K523" s="12"/>
      <c r="L523" s="12"/>
      <c r="M523" s="13"/>
      <c r="N523" s="12"/>
      <c r="O523" s="12"/>
      <c r="P523" s="28"/>
    </row>
    <row r="524" spans="1:19" s="70" customFormat="1" ht="33.75" customHeight="1" thickBot="1">
      <c r="A524" s="46" t="s">
        <v>512</v>
      </c>
      <c r="B524" s="62" t="s">
        <v>513</v>
      </c>
      <c r="C524" s="62" t="s">
        <v>1</v>
      </c>
      <c r="D524" s="62" t="s">
        <v>511</v>
      </c>
      <c r="E524" s="346" t="s">
        <v>522</v>
      </c>
      <c r="F524" s="26" t="s">
        <v>507</v>
      </c>
      <c r="G524" s="26" t="s">
        <v>508</v>
      </c>
      <c r="H524" s="26" t="s">
        <v>16</v>
      </c>
      <c r="I524" s="26" t="s">
        <v>35</v>
      </c>
      <c r="J524" s="26" t="s">
        <v>409</v>
      </c>
      <c r="K524" s="26" t="s">
        <v>18</v>
      </c>
      <c r="L524" s="26" t="s">
        <v>19</v>
      </c>
      <c r="M524" s="26" t="s">
        <v>518</v>
      </c>
      <c r="N524" s="26" t="s">
        <v>31</v>
      </c>
      <c r="O524" s="26" t="s">
        <v>30</v>
      </c>
      <c r="P524" s="63" t="s">
        <v>20</v>
      </c>
      <c r="Q524" s="963"/>
      <c r="R524" s="963"/>
      <c r="S524" s="963"/>
    </row>
    <row r="525" spans="1:16" ht="35.25" customHeight="1" thickTop="1">
      <c r="A525" s="720" t="s">
        <v>68</v>
      </c>
      <c r="B525" s="721"/>
      <c r="C525" s="721"/>
      <c r="D525" s="721"/>
      <c r="E525" s="723"/>
      <c r="F525" s="721"/>
      <c r="G525" s="721"/>
      <c r="H525" s="721"/>
      <c r="I525" s="721"/>
      <c r="J525" s="721"/>
      <c r="K525" s="721"/>
      <c r="L525" s="721"/>
      <c r="M525" s="724"/>
      <c r="N525" s="721"/>
      <c r="O525" s="721"/>
      <c r="P525" s="725"/>
    </row>
    <row r="526" spans="1:16" ht="51.75" customHeight="1">
      <c r="A526" s="15">
        <v>18</v>
      </c>
      <c r="B526" s="59" t="s">
        <v>1229</v>
      </c>
      <c r="C526" s="169" t="s">
        <v>1230</v>
      </c>
      <c r="D526" s="458" t="s">
        <v>1231</v>
      </c>
      <c r="E526" s="384">
        <v>15</v>
      </c>
      <c r="F526" s="59">
        <v>8205</v>
      </c>
      <c r="G526" s="59">
        <v>0</v>
      </c>
      <c r="H526" s="59">
        <v>0</v>
      </c>
      <c r="I526" s="59">
        <v>0</v>
      </c>
      <c r="J526" s="59">
        <v>0</v>
      </c>
      <c r="K526" s="59">
        <v>1205</v>
      </c>
      <c r="L526" s="59">
        <v>0</v>
      </c>
      <c r="M526" s="59">
        <v>0</v>
      </c>
      <c r="N526" s="59">
        <v>0</v>
      </c>
      <c r="O526" s="59">
        <f>F526+G526+H526+J526-K526-M526+L526-N526</f>
        <v>7000</v>
      </c>
      <c r="P526" s="43"/>
    </row>
    <row r="527" spans="1:16" ht="51.75" customHeight="1">
      <c r="A527" s="15">
        <v>28</v>
      </c>
      <c r="B527" s="65" t="s">
        <v>410</v>
      </c>
      <c r="C527" s="169" t="s">
        <v>1470</v>
      </c>
      <c r="D527" s="458" t="s">
        <v>411</v>
      </c>
      <c r="E527" s="384">
        <v>15</v>
      </c>
      <c r="F527" s="59">
        <v>3874</v>
      </c>
      <c r="G527" s="59">
        <v>0</v>
      </c>
      <c r="H527" s="59">
        <v>0</v>
      </c>
      <c r="I527" s="59">
        <v>0</v>
      </c>
      <c r="J527" s="59">
        <v>0</v>
      </c>
      <c r="K527" s="59">
        <v>329</v>
      </c>
      <c r="L527" s="59">
        <v>0</v>
      </c>
      <c r="M527" s="59">
        <v>0</v>
      </c>
      <c r="N527" s="59">
        <v>0</v>
      </c>
      <c r="O527" s="59">
        <f>F527+G527+H527+J527-K527-M527+L527-N527</f>
        <v>3545</v>
      </c>
      <c r="P527" s="43"/>
    </row>
    <row r="528" spans="1:16" ht="51.75" customHeight="1">
      <c r="A528" s="15">
        <v>293</v>
      </c>
      <c r="B528" s="59" t="s">
        <v>999</v>
      </c>
      <c r="C528" s="43" t="s">
        <v>1000</v>
      </c>
      <c r="D528" s="418" t="s">
        <v>553</v>
      </c>
      <c r="E528" s="384">
        <v>15</v>
      </c>
      <c r="F528" s="59">
        <v>3109</v>
      </c>
      <c r="G528" s="59">
        <v>0</v>
      </c>
      <c r="H528" s="59">
        <v>0</v>
      </c>
      <c r="I528" s="59">
        <v>0</v>
      </c>
      <c r="J528" s="59">
        <v>0</v>
      </c>
      <c r="K528" s="59">
        <v>109</v>
      </c>
      <c r="L528" s="59">
        <v>0</v>
      </c>
      <c r="M528" s="59">
        <v>0</v>
      </c>
      <c r="N528" s="59">
        <v>0</v>
      </c>
      <c r="O528" s="59">
        <f>F528+G528+H528+J528-K528-M528+L528-N528</f>
        <v>3000</v>
      </c>
      <c r="P528" s="43"/>
    </row>
    <row r="529" spans="1:16" ht="27.75" customHeight="1">
      <c r="A529" s="626" t="s">
        <v>72</v>
      </c>
      <c r="B529" s="627"/>
      <c r="C529" s="628"/>
      <c r="D529" s="628"/>
      <c r="E529" s="629"/>
      <c r="F529" s="630">
        <f aca="true" t="shared" si="87" ref="F529:O529">SUM(F526:F528)</f>
        <v>15188</v>
      </c>
      <c r="G529" s="630">
        <f t="shared" si="87"/>
        <v>0</v>
      </c>
      <c r="H529" s="630">
        <f t="shared" si="87"/>
        <v>0</v>
      </c>
      <c r="I529" s="630">
        <f t="shared" si="87"/>
        <v>0</v>
      </c>
      <c r="J529" s="630">
        <f t="shared" si="87"/>
        <v>0</v>
      </c>
      <c r="K529" s="630">
        <f t="shared" si="87"/>
        <v>1643</v>
      </c>
      <c r="L529" s="630">
        <f t="shared" si="87"/>
        <v>0</v>
      </c>
      <c r="M529" s="630">
        <f t="shared" si="87"/>
        <v>0</v>
      </c>
      <c r="N529" s="630">
        <f t="shared" si="87"/>
        <v>0</v>
      </c>
      <c r="O529" s="630">
        <f t="shared" si="87"/>
        <v>13545</v>
      </c>
      <c r="P529" s="627"/>
    </row>
    <row r="530" spans="1:16" s="37" customFormat="1" ht="18">
      <c r="A530" s="24"/>
      <c r="B530" s="72"/>
      <c r="C530" s="8"/>
      <c r="D530" s="8"/>
      <c r="E530" s="324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31"/>
    </row>
    <row r="531" spans="1:16" s="37" customFormat="1" ht="18">
      <c r="A531" s="24"/>
      <c r="B531" s="72"/>
      <c r="C531" s="8"/>
      <c r="D531" s="8"/>
      <c r="E531" s="324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31"/>
    </row>
    <row r="532" spans="1:16" s="37" customFormat="1" ht="18.75">
      <c r="A532" s="459"/>
      <c r="B532" s="460"/>
      <c r="C532" s="460"/>
      <c r="D532" s="460" t="s">
        <v>551</v>
      </c>
      <c r="F532" s="461"/>
      <c r="G532" s="460"/>
      <c r="H532" s="460"/>
      <c r="I532" s="460"/>
      <c r="K532" s="465" t="s">
        <v>552</v>
      </c>
      <c r="L532" s="465"/>
      <c r="M532" s="460"/>
      <c r="O532" s="460" t="s">
        <v>552</v>
      </c>
      <c r="P532" s="462"/>
    </row>
    <row r="533" spans="1:16" s="37" customFormat="1" ht="18.75">
      <c r="A533" s="459"/>
      <c r="B533" s="460"/>
      <c r="C533" s="460"/>
      <c r="D533" s="460"/>
      <c r="E533" s="460"/>
      <c r="F533" s="461"/>
      <c r="G533" s="460"/>
      <c r="H533" s="460"/>
      <c r="I533" s="460"/>
      <c r="K533" s="465"/>
      <c r="L533" s="495"/>
      <c r="M533" s="459"/>
      <c r="N533" s="460"/>
      <c r="O533" s="460"/>
      <c r="P533" s="463"/>
    </row>
    <row r="534" spans="1:19" s="104" customFormat="1" ht="21.75">
      <c r="A534" s="459" t="s">
        <v>560</v>
      </c>
      <c r="B534" s="460"/>
      <c r="C534" s="460"/>
      <c r="D534" s="465" t="s">
        <v>848</v>
      </c>
      <c r="E534" s="460"/>
      <c r="F534" s="461"/>
      <c r="G534" s="460"/>
      <c r="H534" s="460"/>
      <c r="I534" s="460"/>
      <c r="K534" s="465" t="s">
        <v>645</v>
      </c>
      <c r="L534" s="495"/>
      <c r="M534" s="459"/>
      <c r="N534" s="460" t="s">
        <v>646</v>
      </c>
      <c r="O534" s="460"/>
      <c r="P534" s="463"/>
      <c r="Q534" s="107"/>
      <c r="R534" s="107"/>
      <c r="S534" s="107"/>
    </row>
    <row r="535" spans="1:19" s="104" customFormat="1" ht="21.75">
      <c r="A535" s="459"/>
      <c r="B535" s="460"/>
      <c r="C535" s="460"/>
      <c r="D535" s="465" t="s">
        <v>849</v>
      </c>
      <c r="E535" s="460"/>
      <c r="F535" s="461"/>
      <c r="G535" s="460"/>
      <c r="H535" s="460"/>
      <c r="I535" s="460"/>
      <c r="K535" s="464" t="s">
        <v>549</v>
      </c>
      <c r="L535" s="464"/>
      <c r="M535" s="460"/>
      <c r="N535" s="460" t="s">
        <v>550</v>
      </c>
      <c r="O535" s="460"/>
      <c r="P535" s="462"/>
      <c r="Q535" s="107"/>
      <c r="R535" s="107"/>
      <c r="S535" s="107"/>
    </row>
    <row r="536" spans="2:19" s="104" customFormat="1" ht="20.25">
      <c r="B536" s="106"/>
      <c r="C536" s="106"/>
      <c r="D536" s="106"/>
      <c r="E536" s="387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7"/>
      <c r="R536" s="107"/>
      <c r="S536" s="107"/>
    </row>
    <row r="537" spans="1:16" ht="41.25" customHeight="1">
      <c r="A537" s="3" t="s">
        <v>0</v>
      </c>
      <c r="B537" s="172" t="s">
        <v>874</v>
      </c>
      <c r="C537" s="20"/>
      <c r="D537" s="33"/>
      <c r="E537" s="323"/>
      <c r="F537" s="4"/>
      <c r="G537" s="4"/>
      <c r="H537" s="4"/>
      <c r="I537" s="4"/>
      <c r="J537" s="4"/>
      <c r="K537" s="4"/>
      <c r="L537" s="4"/>
      <c r="M537" s="5"/>
      <c r="N537" s="4"/>
      <c r="O537" s="4"/>
      <c r="P537" s="27"/>
    </row>
    <row r="538" spans="1:16" ht="24" customHeight="1">
      <c r="A538" s="6"/>
      <c r="B538" s="99" t="s">
        <v>413</v>
      </c>
      <c r="C538" s="7"/>
      <c r="D538" s="7"/>
      <c r="E538" s="324"/>
      <c r="F538" s="7"/>
      <c r="G538" s="7"/>
      <c r="H538" s="7"/>
      <c r="I538" s="7"/>
      <c r="J538" s="8"/>
      <c r="K538" s="7"/>
      <c r="L538" s="7"/>
      <c r="M538" s="9"/>
      <c r="N538" s="7"/>
      <c r="O538" s="7"/>
      <c r="P538" s="410" t="s">
        <v>1304</v>
      </c>
    </row>
    <row r="539" spans="1:16" ht="24" customHeight="1">
      <c r="A539" s="10"/>
      <c r="B539" s="44"/>
      <c r="C539" s="11"/>
      <c r="D539" s="96" t="s">
        <v>1472</v>
      </c>
      <c r="E539" s="325"/>
      <c r="F539" s="12"/>
      <c r="G539" s="12"/>
      <c r="H539" s="12"/>
      <c r="I539" s="12"/>
      <c r="J539" s="12"/>
      <c r="K539" s="12"/>
      <c r="L539" s="12"/>
      <c r="M539" s="13"/>
      <c r="N539" s="12"/>
      <c r="O539" s="12"/>
      <c r="P539" s="28"/>
    </row>
    <row r="540" spans="1:19" s="70" customFormat="1" ht="42.75" customHeight="1" thickBot="1">
      <c r="A540" s="46" t="s">
        <v>512</v>
      </c>
      <c r="B540" s="62" t="s">
        <v>513</v>
      </c>
      <c r="C540" s="62" t="s">
        <v>1</v>
      </c>
      <c r="D540" s="62" t="s">
        <v>511</v>
      </c>
      <c r="E540" s="346" t="s">
        <v>522</v>
      </c>
      <c r="F540" s="26" t="s">
        <v>507</v>
      </c>
      <c r="G540" s="26" t="s">
        <v>508</v>
      </c>
      <c r="H540" s="26" t="s">
        <v>16</v>
      </c>
      <c r="I540" s="26" t="s">
        <v>35</v>
      </c>
      <c r="J540" s="26" t="s">
        <v>409</v>
      </c>
      <c r="K540" s="26" t="s">
        <v>18</v>
      </c>
      <c r="L540" s="26" t="s">
        <v>19</v>
      </c>
      <c r="M540" s="26" t="s">
        <v>518</v>
      </c>
      <c r="N540" s="26" t="s">
        <v>31</v>
      </c>
      <c r="O540" s="26" t="s">
        <v>30</v>
      </c>
      <c r="P540" s="63" t="s">
        <v>20</v>
      </c>
      <c r="Q540" s="963"/>
      <c r="R540" s="963"/>
      <c r="S540" s="963"/>
    </row>
    <row r="541" spans="1:16" ht="33.75" customHeight="1" thickTop="1">
      <c r="A541" s="720" t="s">
        <v>459</v>
      </c>
      <c r="B541" s="823"/>
      <c r="C541" s="824"/>
      <c r="D541" s="824"/>
      <c r="E541" s="825"/>
      <c r="F541" s="823"/>
      <c r="G541" s="823"/>
      <c r="H541" s="823"/>
      <c r="I541" s="823"/>
      <c r="J541" s="823"/>
      <c r="K541" s="823"/>
      <c r="L541" s="823"/>
      <c r="M541" s="823"/>
      <c r="N541" s="823"/>
      <c r="O541" s="823"/>
      <c r="P541" s="725"/>
    </row>
    <row r="542" spans="1:16" ht="46.5" customHeight="1">
      <c r="A542" s="15">
        <v>45</v>
      </c>
      <c r="B542" s="59" t="s">
        <v>1278</v>
      </c>
      <c r="C542" s="43" t="s">
        <v>1279</v>
      </c>
      <c r="D542" s="418" t="s">
        <v>1280</v>
      </c>
      <c r="E542" s="355">
        <v>15</v>
      </c>
      <c r="F542" s="59">
        <v>575</v>
      </c>
      <c r="G542" s="59">
        <v>0</v>
      </c>
      <c r="H542" s="59">
        <v>0</v>
      </c>
      <c r="I542" s="59">
        <v>0</v>
      </c>
      <c r="J542" s="59">
        <v>0</v>
      </c>
      <c r="K542" s="59">
        <v>0</v>
      </c>
      <c r="L542" s="59">
        <v>175</v>
      </c>
      <c r="M542" s="67">
        <v>0</v>
      </c>
      <c r="N542" s="59">
        <v>0</v>
      </c>
      <c r="O542" s="59">
        <f>F542+G542+H542+J542-K542-M542+L542-N542</f>
        <v>750</v>
      </c>
      <c r="P542" s="29"/>
    </row>
    <row r="543" spans="1:16" ht="46.5" customHeight="1">
      <c r="A543" s="15">
        <v>238</v>
      </c>
      <c r="B543" s="59" t="s">
        <v>816</v>
      </c>
      <c r="C543" s="43" t="s">
        <v>817</v>
      </c>
      <c r="D543" s="418" t="s">
        <v>529</v>
      </c>
      <c r="E543" s="355">
        <v>15</v>
      </c>
      <c r="F543" s="59">
        <v>3109</v>
      </c>
      <c r="G543" s="59">
        <v>0</v>
      </c>
      <c r="H543" s="59">
        <v>0</v>
      </c>
      <c r="I543" s="59">
        <v>0</v>
      </c>
      <c r="J543" s="59">
        <v>0</v>
      </c>
      <c r="K543" s="59">
        <v>109</v>
      </c>
      <c r="L543" s="59">
        <v>0</v>
      </c>
      <c r="M543" s="67">
        <v>0</v>
      </c>
      <c r="N543" s="59">
        <v>0</v>
      </c>
      <c r="O543" s="59">
        <f>F543+G543+H543+J543-K543-M543+L543-N543</f>
        <v>3000</v>
      </c>
      <c r="P543" s="29"/>
    </row>
    <row r="544" spans="1:16" ht="46.5" customHeight="1">
      <c r="A544" s="15">
        <v>302</v>
      </c>
      <c r="B544" s="59" t="s">
        <v>1095</v>
      </c>
      <c r="C544" s="43" t="s">
        <v>1096</v>
      </c>
      <c r="D544" s="418" t="s">
        <v>529</v>
      </c>
      <c r="E544" s="355">
        <v>15</v>
      </c>
      <c r="F544" s="59">
        <v>3820</v>
      </c>
      <c r="G544" s="59">
        <v>0</v>
      </c>
      <c r="H544" s="59">
        <v>0</v>
      </c>
      <c r="I544" s="59">
        <v>0</v>
      </c>
      <c r="J544" s="59">
        <v>0</v>
      </c>
      <c r="K544" s="59">
        <v>320</v>
      </c>
      <c r="L544" s="59">
        <v>0</v>
      </c>
      <c r="M544" s="67">
        <v>0</v>
      </c>
      <c r="N544" s="59">
        <v>0</v>
      </c>
      <c r="O544" s="59">
        <f>F544+G544+H544+J544-K544-M544+L544-N544</f>
        <v>3500</v>
      </c>
      <c r="P544" s="29"/>
    </row>
    <row r="545" spans="1:16" ht="18">
      <c r="A545" s="626" t="s">
        <v>72</v>
      </c>
      <c r="B545" s="642"/>
      <c r="C545" s="643"/>
      <c r="D545" s="643"/>
      <c r="E545" s="644"/>
      <c r="F545" s="645">
        <f aca="true" t="shared" si="88" ref="F545:N545">SUM(F542:F544)</f>
        <v>7504</v>
      </c>
      <c r="G545" s="645">
        <f t="shared" si="88"/>
        <v>0</v>
      </c>
      <c r="H545" s="645">
        <f>SUM(H542:H544)</f>
        <v>0</v>
      </c>
      <c r="I545" s="645">
        <f t="shared" si="88"/>
        <v>0</v>
      </c>
      <c r="J545" s="645">
        <f t="shared" si="88"/>
        <v>0</v>
      </c>
      <c r="K545" s="645">
        <f t="shared" si="88"/>
        <v>429</v>
      </c>
      <c r="L545" s="645">
        <f t="shared" si="88"/>
        <v>175</v>
      </c>
      <c r="M545" s="645">
        <f t="shared" si="88"/>
        <v>0</v>
      </c>
      <c r="N545" s="645">
        <f t="shared" si="88"/>
        <v>0</v>
      </c>
      <c r="O545" s="645">
        <f>SUM(O542:O544)</f>
        <v>7250</v>
      </c>
      <c r="P545" s="624"/>
    </row>
    <row r="546" spans="1:16" ht="26.25" customHeight="1">
      <c r="A546" s="56"/>
      <c r="B546" s="52" t="s">
        <v>32</v>
      </c>
      <c r="C546" s="68"/>
      <c r="D546" s="68"/>
      <c r="E546" s="382"/>
      <c r="F546" s="69">
        <f>F545</f>
        <v>7504</v>
      </c>
      <c r="G546" s="69">
        <f aca="true" t="shared" si="89" ref="G546:M546">G545</f>
        <v>0</v>
      </c>
      <c r="H546" s="69">
        <f>H545</f>
        <v>0</v>
      </c>
      <c r="I546" s="69">
        <f t="shared" si="89"/>
        <v>0</v>
      </c>
      <c r="J546" s="69">
        <f t="shared" si="89"/>
        <v>0</v>
      </c>
      <c r="K546" s="69">
        <f>K545</f>
        <v>429</v>
      </c>
      <c r="L546" s="69">
        <f>L545</f>
        <v>175</v>
      </c>
      <c r="M546" s="69">
        <f t="shared" si="89"/>
        <v>0</v>
      </c>
      <c r="N546" s="69">
        <f>N545</f>
        <v>0</v>
      </c>
      <c r="O546" s="69">
        <f>O545</f>
        <v>7250</v>
      </c>
      <c r="P546" s="58"/>
    </row>
    <row r="548" spans="1:16" s="37" customFormat="1" ht="18.75">
      <c r="A548" s="459"/>
      <c r="B548" s="460"/>
      <c r="C548" s="460"/>
      <c r="D548" s="460" t="s">
        <v>551</v>
      </c>
      <c r="F548" s="461"/>
      <c r="G548" s="460"/>
      <c r="H548" s="460"/>
      <c r="I548" s="460"/>
      <c r="K548" s="465" t="s">
        <v>552</v>
      </c>
      <c r="L548" s="465"/>
      <c r="M548" s="460"/>
      <c r="O548" s="460" t="s">
        <v>552</v>
      </c>
      <c r="P548" s="462"/>
    </row>
    <row r="549" spans="1:16" s="37" customFormat="1" ht="18.75">
      <c r="A549" s="459"/>
      <c r="B549" s="460"/>
      <c r="C549" s="460"/>
      <c r="D549" s="460"/>
      <c r="E549" s="460"/>
      <c r="F549" s="461"/>
      <c r="G549" s="460"/>
      <c r="H549" s="460"/>
      <c r="I549" s="460"/>
      <c r="K549" s="465"/>
      <c r="L549" s="495"/>
      <c r="M549" s="459"/>
      <c r="N549" s="460"/>
      <c r="O549" s="460"/>
      <c r="P549" s="463"/>
    </row>
    <row r="550" spans="1:19" s="104" customFormat="1" ht="21.75">
      <c r="A550" s="459" t="s">
        <v>560</v>
      </c>
      <c r="B550" s="460"/>
      <c r="C550" s="460"/>
      <c r="D550" s="465" t="s">
        <v>848</v>
      </c>
      <c r="E550" s="460"/>
      <c r="F550" s="461"/>
      <c r="G550" s="460"/>
      <c r="H550" s="460"/>
      <c r="I550" s="460"/>
      <c r="K550" s="465" t="s">
        <v>645</v>
      </c>
      <c r="L550" s="495"/>
      <c r="M550" s="459"/>
      <c r="N550" s="460" t="s">
        <v>646</v>
      </c>
      <c r="O550" s="460"/>
      <c r="P550" s="463"/>
      <c r="Q550" s="107"/>
      <c r="R550" s="107"/>
      <c r="S550" s="107"/>
    </row>
    <row r="551" spans="1:19" s="104" customFormat="1" ht="21.75">
      <c r="A551" s="459"/>
      <c r="B551" s="460"/>
      <c r="C551" s="460"/>
      <c r="D551" s="465" t="s">
        <v>849</v>
      </c>
      <c r="E551" s="460"/>
      <c r="F551" s="461"/>
      <c r="G551" s="460"/>
      <c r="H551" s="460"/>
      <c r="I551" s="460"/>
      <c r="K551" s="464" t="s">
        <v>549</v>
      </c>
      <c r="L551" s="464"/>
      <c r="M551" s="460"/>
      <c r="N551" s="460" t="s">
        <v>550</v>
      </c>
      <c r="O551" s="460"/>
      <c r="P551" s="462"/>
      <c r="Q551" s="107"/>
      <c r="R551" s="107"/>
      <c r="S551" s="107"/>
    </row>
    <row r="552" spans="1:16" s="37" customFormat="1" ht="18">
      <c r="A552" s="24"/>
      <c r="B552" s="72"/>
      <c r="C552" s="8"/>
      <c r="D552" s="8"/>
      <c r="E552" s="324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31"/>
    </row>
    <row r="553" spans="1:16" ht="49.5" customHeight="1">
      <c r="A553" s="187" t="s">
        <v>0</v>
      </c>
      <c r="B553" s="33"/>
      <c r="C553" s="429"/>
      <c r="D553" s="94" t="s">
        <v>1159</v>
      </c>
      <c r="E553" s="33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27"/>
    </row>
    <row r="554" spans="1:16" ht="20.25">
      <c r="A554" s="6"/>
      <c r="B554" s="97" t="s">
        <v>771</v>
      </c>
      <c r="C554" s="421"/>
      <c r="D554" s="7"/>
      <c r="E554" s="324"/>
      <c r="F554" s="7"/>
      <c r="G554" s="7"/>
      <c r="H554" s="7"/>
      <c r="I554" s="7"/>
      <c r="J554" s="8"/>
      <c r="K554" s="7"/>
      <c r="L554" s="7"/>
      <c r="M554" s="8"/>
      <c r="N554" s="7"/>
      <c r="O554" s="7"/>
      <c r="P554" s="410" t="s">
        <v>1305</v>
      </c>
    </row>
    <row r="555" spans="1:19" s="222" customFormat="1" ht="27.75" customHeight="1">
      <c r="A555" s="691"/>
      <c r="B555" s="44"/>
      <c r="C555" s="422"/>
      <c r="D555" s="96" t="s">
        <v>1472</v>
      </c>
      <c r="E555" s="325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28"/>
      <c r="Q555" s="968"/>
      <c r="R555" s="968"/>
      <c r="S555" s="968"/>
    </row>
    <row r="556" spans="1:16" ht="38.25" customHeight="1">
      <c r="A556" s="215" t="s">
        <v>512</v>
      </c>
      <c r="B556" s="216" t="s">
        <v>513</v>
      </c>
      <c r="C556" s="433" t="s">
        <v>1</v>
      </c>
      <c r="D556" s="216" t="s">
        <v>511</v>
      </c>
      <c r="E556" s="381" t="s">
        <v>522</v>
      </c>
      <c r="F556" s="243" t="s">
        <v>507</v>
      </c>
      <c r="G556" s="243" t="s">
        <v>508</v>
      </c>
      <c r="H556" s="243" t="s">
        <v>34</v>
      </c>
      <c r="I556" s="243" t="s">
        <v>35</v>
      </c>
      <c r="J556" s="707" t="s">
        <v>509</v>
      </c>
      <c r="K556" s="243" t="s">
        <v>18</v>
      </c>
      <c r="L556" s="243" t="s">
        <v>19</v>
      </c>
      <c r="M556" s="243" t="s">
        <v>518</v>
      </c>
      <c r="N556" s="243" t="s">
        <v>31</v>
      </c>
      <c r="O556" s="243" t="s">
        <v>514</v>
      </c>
      <c r="P556" s="263" t="s">
        <v>20</v>
      </c>
    </row>
    <row r="557" spans="1:16" ht="35.25" customHeight="1">
      <c r="A557" s="103" t="s">
        <v>732</v>
      </c>
      <c r="B557" s="77"/>
      <c r="C557" s="424"/>
      <c r="D557" s="77"/>
      <c r="E557" s="34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6"/>
    </row>
    <row r="558" spans="1:16" ht="48" customHeight="1">
      <c r="A558" s="15">
        <v>314</v>
      </c>
      <c r="B558" s="14" t="s">
        <v>1161</v>
      </c>
      <c r="C558" s="695" t="s">
        <v>1160</v>
      </c>
      <c r="D558" s="43" t="s">
        <v>56</v>
      </c>
      <c r="E558" s="355">
        <v>15</v>
      </c>
      <c r="F558" s="59">
        <v>2205</v>
      </c>
      <c r="G558" s="59">
        <v>0</v>
      </c>
      <c r="H558" s="59">
        <v>0</v>
      </c>
      <c r="I558" s="59">
        <v>0</v>
      </c>
      <c r="J558" s="59">
        <v>0</v>
      </c>
      <c r="K558" s="59">
        <v>0</v>
      </c>
      <c r="L558" s="59">
        <v>39</v>
      </c>
      <c r="M558" s="59">
        <v>0</v>
      </c>
      <c r="N558" s="59">
        <v>0</v>
      </c>
      <c r="O558" s="132">
        <f>F558+G558+H558+J558-K558-M558+L558-N558</f>
        <v>2244</v>
      </c>
      <c r="P558" s="59"/>
    </row>
    <row r="559" spans="1:16" s="37" customFormat="1" ht="32.25" customHeight="1">
      <c r="A559" s="184" t="s">
        <v>72</v>
      </c>
      <c r="B559" s="692"/>
      <c r="C559" s="430"/>
      <c r="D559" s="53"/>
      <c r="E559" s="348"/>
      <c r="F559" s="71">
        <f aca="true" t="shared" si="90" ref="F559:O559">SUM(F558:F558)</f>
        <v>2205</v>
      </c>
      <c r="G559" s="71">
        <f t="shared" si="90"/>
        <v>0</v>
      </c>
      <c r="H559" s="71">
        <f t="shared" si="90"/>
        <v>0</v>
      </c>
      <c r="I559" s="71">
        <f t="shared" si="90"/>
        <v>0</v>
      </c>
      <c r="J559" s="71">
        <f t="shared" si="90"/>
        <v>0</v>
      </c>
      <c r="K559" s="71">
        <f t="shared" si="90"/>
        <v>0</v>
      </c>
      <c r="L559" s="71">
        <f t="shared" si="90"/>
        <v>39</v>
      </c>
      <c r="M559" s="71">
        <f t="shared" si="90"/>
        <v>0</v>
      </c>
      <c r="N559" s="71">
        <f t="shared" si="90"/>
        <v>0</v>
      </c>
      <c r="O559" s="71">
        <f t="shared" si="90"/>
        <v>2244</v>
      </c>
      <c r="P559" s="71"/>
    </row>
    <row r="560" spans="1:16" s="37" customFormat="1" ht="18">
      <c r="A560" s="24"/>
      <c r="B560" s="72"/>
      <c r="C560" s="8"/>
      <c r="D560" s="8"/>
      <c r="E560" s="324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31"/>
    </row>
    <row r="561" spans="1:16" s="85" customFormat="1" ht="31.5" customHeight="1">
      <c r="A561" s="512"/>
      <c r="B561" s="513" t="s">
        <v>37</v>
      </c>
      <c r="C561" s="514"/>
      <c r="D561" s="515"/>
      <c r="E561" s="516"/>
      <c r="F561" s="751">
        <f aca="true" t="shared" si="91" ref="F561:O561">F9+F43+F72+F108+F132+F151+F177+F200+F226+F243+F265+F287+F316+F341+F367+F391+F418+F439+F457+F473+F494+F515+F529+F546+F559</f>
        <v>570422</v>
      </c>
      <c r="G561" s="751">
        <f t="shared" si="91"/>
        <v>17180</v>
      </c>
      <c r="H561" s="751">
        <f t="shared" si="91"/>
        <v>0</v>
      </c>
      <c r="I561" s="751">
        <f t="shared" si="91"/>
        <v>3600</v>
      </c>
      <c r="J561" s="751">
        <f t="shared" si="91"/>
        <v>0</v>
      </c>
      <c r="K561" s="751">
        <f t="shared" si="91"/>
        <v>26531</v>
      </c>
      <c r="L561" s="751">
        <f t="shared" si="91"/>
        <v>8095</v>
      </c>
      <c r="M561" s="751">
        <f t="shared" si="91"/>
        <v>5800</v>
      </c>
      <c r="N561" s="751">
        <f t="shared" si="91"/>
        <v>0</v>
      </c>
      <c r="O561" s="751">
        <f t="shared" si="91"/>
        <v>566966</v>
      </c>
      <c r="P561" s="517"/>
    </row>
    <row r="562" spans="1:16" s="37" customFormat="1" ht="18">
      <c r="A562" s="21"/>
      <c r="B562" s="8"/>
      <c r="C562" s="8"/>
      <c r="D562" s="8"/>
      <c r="E562" s="324"/>
      <c r="F562" s="8"/>
      <c r="G562" s="8"/>
      <c r="H562" s="8"/>
      <c r="I562" s="8"/>
      <c r="J562" s="8"/>
      <c r="K562" s="8"/>
      <c r="L562" s="8"/>
      <c r="M562" s="22"/>
      <c r="N562" s="8"/>
      <c r="O562" s="8"/>
      <c r="P562" s="31"/>
    </row>
    <row r="566" spans="1:16" ht="18.75">
      <c r="A566" s="459"/>
      <c r="B566" s="460"/>
      <c r="C566" s="460"/>
      <c r="D566" s="460" t="s">
        <v>551</v>
      </c>
      <c r="F566" s="461"/>
      <c r="G566" s="460"/>
      <c r="H566" s="460"/>
      <c r="I566" s="460"/>
      <c r="K566" s="474" t="s">
        <v>552</v>
      </c>
      <c r="L566" s="976"/>
      <c r="M566" s="976"/>
      <c r="N566" s="2"/>
      <c r="O566" s="460" t="s">
        <v>552</v>
      </c>
      <c r="P566" s="462"/>
    </row>
    <row r="567" spans="1:16" ht="18.75">
      <c r="A567" s="459"/>
      <c r="B567" s="460"/>
      <c r="C567" s="460"/>
      <c r="D567" s="460"/>
      <c r="E567" s="460"/>
      <c r="F567" s="461"/>
      <c r="G567" s="460"/>
      <c r="H567" s="460"/>
      <c r="I567" s="460"/>
      <c r="J567" s="460"/>
      <c r="K567" s="459"/>
      <c r="L567" s="460"/>
      <c r="M567" s="459"/>
      <c r="N567" s="460"/>
      <c r="O567" s="460"/>
      <c r="P567" s="463"/>
    </row>
    <row r="568" spans="1:19" s="104" customFormat="1" ht="21.75">
      <c r="A568" s="459" t="s">
        <v>560</v>
      </c>
      <c r="B568" s="460"/>
      <c r="C568" s="460"/>
      <c r="D568" s="465" t="s">
        <v>848</v>
      </c>
      <c r="E568" s="460"/>
      <c r="F568" s="461"/>
      <c r="G568" s="460"/>
      <c r="H568" s="460"/>
      <c r="I568" s="976" t="s">
        <v>645</v>
      </c>
      <c r="J568" s="976"/>
      <c r="K568" s="976"/>
      <c r="L568" s="976"/>
      <c r="M568" s="459"/>
      <c r="N568" s="460" t="s">
        <v>646</v>
      </c>
      <c r="O568" s="460"/>
      <c r="P568" s="463"/>
      <c r="Q568" s="107"/>
      <c r="R568" s="107"/>
      <c r="S568" s="107"/>
    </row>
    <row r="569" spans="1:19" s="104" customFormat="1" ht="21.75">
      <c r="A569" s="459"/>
      <c r="B569" s="460"/>
      <c r="C569" s="460"/>
      <c r="D569" s="465" t="s">
        <v>849</v>
      </c>
      <c r="E569" s="460"/>
      <c r="F569" s="461"/>
      <c r="G569" s="460"/>
      <c r="H569" s="460"/>
      <c r="I569" s="460"/>
      <c r="J569" s="481" t="s">
        <v>549</v>
      </c>
      <c r="K569" s="481"/>
      <c r="L569" s="464"/>
      <c r="M569" s="460"/>
      <c r="N569" s="460" t="s">
        <v>550</v>
      </c>
      <c r="O569" s="460"/>
      <c r="P569" s="462"/>
      <c r="Q569" s="107"/>
      <c r="R569" s="107"/>
      <c r="S569" s="107"/>
    </row>
    <row r="571" spans="2:19" s="41" customFormat="1" ht="21.75" customHeight="1">
      <c r="B571" s="737" t="s">
        <v>594</v>
      </c>
      <c r="C571" s="738"/>
      <c r="D571" s="738"/>
      <c r="E571" s="739"/>
      <c r="F571" s="738">
        <f aca="true" t="shared" si="92" ref="F571:O571">F9+F43+F72+F108+F132+F151+F177+F200+F226+F265+F287+F316+F341+F367+F391+F418+F473+F494+F529+F546+F559</f>
        <v>476999</v>
      </c>
      <c r="G571" s="738">
        <f t="shared" si="92"/>
        <v>17180</v>
      </c>
      <c r="H571" s="738">
        <f t="shared" si="92"/>
        <v>0</v>
      </c>
      <c r="I571" s="738">
        <f t="shared" si="92"/>
        <v>0</v>
      </c>
      <c r="J571" s="738">
        <f t="shared" si="92"/>
        <v>0</v>
      </c>
      <c r="K571" s="738">
        <f t="shared" si="92"/>
        <v>20726</v>
      </c>
      <c r="L571" s="738">
        <f t="shared" si="92"/>
        <v>7834</v>
      </c>
      <c r="M571" s="738">
        <f t="shared" si="92"/>
        <v>4800</v>
      </c>
      <c r="N571" s="738">
        <f t="shared" si="92"/>
        <v>0</v>
      </c>
      <c r="O571" s="738">
        <f t="shared" si="92"/>
        <v>476487</v>
      </c>
      <c r="P571" s="92" t="s">
        <v>602</v>
      </c>
      <c r="Q571" s="85"/>
      <c r="R571" s="85"/>
      <c r="S571" s="85"/>
    </row>
    <row r="572" spans="2:16" ht="24" customHeight="1">
      <c r="B572" s="171" t="s">
        <v>593</v>
      </c>
      <c r="C572" s="170"/>
      <c r="D572" s="170"/>
      <c r="E572" s="389"/>
      <c r="F572" s="170">
        <f aca="true" t="shared" si="93" ref="F572:O572">F243+F439+F457+F515</f>
        <v>93423</v>
      </c>
      <c r="G572" s="170">
        <f t="shared" si="93"/>
        <v>0</v>
      </c>
      <c r="H572" s="170">
        <f t="shared" si="93"/>
        <v>0</v>
      </c>
      <c r="I572" s="170">
        <f t="shared" si="93"/>
        <v>3600</v>
      </c>
      <c r="J572" s="170">
        <f t="shared" si="93"/>
        <v>0</v>
      </c>
      <c r="K572" s="170">
        <f t="shared" si="93"/>
        <v>5805</v>
      </c>
      <c r="L572" s="170">
        <f t="shared" si="93"/>
        <v>261</v>
      </c>
      <c r="M572" s="170">
        <f t="shared" si="93"/>
        <v>1000</v>
      </c>
      <c r="N572" s="170">
        <f t="shared" si="93"/>
        <v>0</v>
      </c>
      <c r="O572" s="170">
        <f t="shared" si="93"/>
        <v>90479</v>
      </c>
      <c r="P572" s="91" t="s">
        <v>601</v>
      </c>
    </row>
    <row r="574" spans="2:15" ht="18">
      <c r="B574" s="1" t="s">
        <v>69</v>
      </c>
      <c r="F574" s="1">
        <f>F571+F572</f>
        <v>570422</v>
      </c>
      <c r="G574" s="1">
        <f>G571+G572</f>
        <v>17180</v>
      </c>
      <c r="H574" s="1">
        <f>H571+H572</f>
        <v>0</v>
      </c>
      <c r="I574" s="1">
        <f aca="true" t="shared" si="94" ref="I574:N574">I571+I572</f>
        <v>3600</v>
      </c>
      <c r="J574" s="1">
        <f>J571+J572</f>
        <v>0</v>
      </c>
      <c r="K574" s="1">
        <f>K571+K572</f>
        <v>26531</v>
      </c>
      <c r="L574" s="1">
        <f t="shared" si="94"/>
        <v>8095</v>
      </c>
      <c r="M574" s="1">
        <f>M571+M572</f>
        <v>5800</v>
      </c>
      <c r="N574" s="1">
        <f t="shared" si="94"/>
        <v>0</v>
      </c>
      <c r="O574" s="1">
        <f>O571+O572</f>
        <v>566966</v>
      </c>
    </row>
    <row r="575" ht="18">
      <c r="M575" s="1"/>
    </row>
    <row r="577" ht="18">
      <c r="G577" s="883">
        <f>F561+G561+I561+J561</f>
        <v>591202</v>
      </c>
    </row>
    <row r="578" ht="18">
      <c r="O578" s="931"/>
    </row>
  </sheetData>
  <sheetProtection selectLockedCells="1" selectUnlockedCells="1"/>
  <mergeCells count="4">
    <mergeCell ref="K516:L516"/>
    <mergeCell ref="K519:L519"/>
    <mergeCell ref="L566:M566"/>
    <mergeCell ref="I568:L568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8" max="255" man="1"/>
    <brk id="46" max="255" man="1"/>
    <brk id="75" max="255" man="1"/>
    <brk id="111" max="255" man="1"/>
    <brk id="136" max="255" man="1"/>
    <brk id="157" max="255" man="1"/>
    <brk id="180" max="255" man="1"/>
    <brk id="203" max="255" man="1"/>
    <brk id="230" max="255" man="1"/>
    <brk id="250" max="255" man="1"/>
    <brk id="270" max="255" man="1"/>
    <brk id="293" max="255" man="1"/>
    <brk id="320" max="255" man="1"/>
    <brk id="344" max="255" man="1"/>
    <brk id="370" max="255" man="1"/>
    <brk id="394" max="255" man="1"/>
    <brk id="422" max="255" man="1"/>
    <brk id="442" max="255" man="1"/>
    <brk id="460" max="255" man="1"/>
    <brk id="481" max="255" man="1"/>
    <brk id="500" max="255" man="1"/>
    <brk id="520" max="255" man="1"/>
    <brk id="536" max="255" man="1"/>
    <brk id="552" max="255" man="1"/>
    <brk id="5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30">
      <selection activeCell="F43" sqref="F43"/>
    </sheetView>
  </sheetViews>
  <sheetFormatPr defaultColWidth="11.421875" defaultRowHeight="12.75"/>
  <cols>
    <col min="1" max="1" width="8.00390625" style="0" customWidth="1"/>
    <col min="2" max="2" width="29.140625" style="168" customWidth="1"/>
    <col min="3" max="3" width="11.7109375" style="168" customWidth="1"/>
    <col min="4" max="4" width="12.00390625" style="168" customWidth="1"/>
    <col min="5" max="6" width="10.421875" style="168" customWidth="1"/>
    <col min="7" max="7" width="17.7109375" style="168" customWidth="1"/>
    <col min="8" max="8" width="37.00390625" style="168" customWidth="1"/>
    <col min="9" max="9" width="11.421875" style="2" customWidth="1"/>
    <col min="10" max="85" width="11.421875" style="37" customWidth="1"/>
  </cols>
  <sheetData>
    <row r="1" spans="1:8" ht="27" customHeight="1">
      <c r="A1" s="978" t="s">
        <v>371</v>
      </c>
      <c r="B1" s="979"/>
      <c r="C1" s="979"/>
      <c r="D1" s="979"/>
      <c r="E1" s="979"/>
      <c r="F1" s="979"/>
      <c r="G1" s="979"/>
      <c r="H1" s="980"/>
    </row>
    <row r="2" spans="1:8" ht="21.75">
      <c r="A2" s="915" t="s">
        <v>1472</v>
      </c>
      <c r="B2" s="153"/>
      <c r="C2" s="153"/>
      <c r="D2" s="153"/>
      <c r="E2" s="153"/>
      <c r="F2" s="153"/>
      <c r="G2" s="153"/>
      <c r="H2" s="907" t="s">
        <v>1253</v>
      </c>
    </row>
    <row r="3" spans="1:85" s="157" customFormat="1" ht="25.5" customHeight="1">
      <c r="A3" s="154" t="s">
        <v>0</v>
      </c>
      <c r="B3" s="63" t="s">
        <v>513</v>
      </c>
      <c r="C3" s="63" t="s">
        <v>1</v>
      </c>
      <c r="D3" s="63" t="s">
        <v>507</v>
      </c>
      <c r="E3" s="63" t="s">
        <v>518</v>
      </c>
      <c r="F3" s="63" t="s">
        <v>372</v>
      </c>
      <c r="G3" s="63" t="s">
        <v>373</v>
      </c>
      <c r="H3" s="63" t="s">
        <v>20</v>
      </c>
      <c r="I3" s="155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</row>
    <row r="4" spans="1:85" s="160" customFormat="1" ht="18" customHeight="1">
      <c r="A4" s="671" t="s">
        <v>374</v>
      </c>
      <c r="B4" s="672"/>
      <c r="C4" s="673"/>
      <c r="D4" s="672"/>
      <c r="E4" s="672"/>
      <c r="F4" s="672"/>
      <c r="G4" s="672"/>
      <c r="H4" s="672"/>
      <c r="I4" s="41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</row>
    <row r="5" spans="1:85" s="160" customFormat="1" ht="36.75" customHeight="1">
      <c r="A5" s="161" t="s">
        <v>375</v>
      </c>
      <c r="B5" s="158" t="s">
        <v>376</v>
      </c>
      <c r="C5" s="159" t="s">
        <v>377</v>
      </c>
      <c r="D5" s="158">
        <v>1503</v>
      </c>
      <c r="E5" s="158">
        <v>0</v>
      </c>
      <c r="F5" s="158">
        <v>0</v>
      </c>
      <c r="G5" s="158">
        <f aca="true" t="shared" si="0" ref="G5:G16">D5-E5-F5</f>
        <v>1503</v>
      </c>
      <c r="H5" s="158"/>
      <c r="I5" s="41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</row>
    <row r="6" spans="1:85" s="160" customFormat="1" ht="36.75" customHeight="1">
      <c r="A6" s="161" t="s">
        <v>378</v>
      </c>
      <c r="B6" s="158" t="s">
        <v>379</v>
      </c>
      <c r="C6" s="159" t="s">
        <v>380</v>
      </c>
      <c r="D6" s="158">
        <v>1827</v>
      </c>
      <c r="E6" s="158">
        <v>0</v>
      </c>
      <c r="F6" s="158">
        <v>0</v>
      </c>
      <c r="G6" s="158">
        <f t="shared" si="0"/>
        <v>1827</v>
      </c>
      <c r="H6" s="158"/>
      <c r="I6" s="41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</row>
    <row r="7" spans="1:85" s="160" customFormat="1" ht="36.75" customHeight="1">
      <c r="A7" s="161" t="s">
        <v>381</v>
      </c>
      <c r="B7" s="158" t="s">
        <v>382</v>
      </c>
      <c r="C7" s="159" t="s">
        <v>383</v>
      </c>
      <c r="D7" s="158">
        <v>1461</v>
      </c>
      <c r="E7" s="158">
        <v>0</v>
      </c>
      <c r="F7" s="158">
        <v>0</v>
      </c>
      <c r="G7" s="158">
        <f t="shared" si="0"/>
        <v>1461</v>
      </c>
      <c r="H7" s="158"/>
      <c r="I7" s="41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s="160" customFormat="1" ht="36.75" customHeight="1">
      <c r="A8" s="161" t="s">
        <v>384</v>
      </c>
      <c r="B8" s="158" t="s">
        <v>385</v>
      </c>
      <c r="C8" s="159" t="s">
        <v>386</v>
      </c>
      <c r="D8" s="158">
        <v>1827</v>
      </c>
      <c r="E8" s="158">
        <v>0</v>
      </c>
      <c r="F8" s="158">
        <v>0</v>
      </c>
      <c r="G8" s="158">
        <f t="shared" si="0"/>
        <v>1827</v>
      </c>
      <c r="H8" s="158"/>
      <c r="I8" s="41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</row>
    <row r="9" spans="1:85" s="160" customFormat="1" ht="36.75" customHeight="1">
      <c r="A9" s="617" t="s">
        <v>387</v>
      </c>
      <c r="B9" s="158" t="s">
        <v>388</v>
      </c>
      <c r="C9" s="159" t="s">
        <v>389</v>
      </c>
      <c r="D9" s="158">
        <v>890</v>
      </c>
      <c r="E9" s="158">
        <v>0</v>
      </c>
      <c r="F9" s="158">
        <v>0</v>
      </c>
      <c r="G9" s="158">
        <f t="shared" si="0"/>
        <v>890</v>
      </c>
      <c r="H9" s="158"/>
      <c r="I9" s="41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</row>
    <row r="10" spans="1:85" s="160" customFormat="1" ht="36.75" customHeight="1">
      <c r="A10" s="617" t="s">
        <v>390</v>
      </c>
      <c r="B10" s="158" t="s">
        <v>391</v>
      </c>
      <c r="C10" s="159" t="s">
        <v>392</v>
      </c>
      <c r="D10" s="158">
        <v>1147</v>
      </c>
      <c r="E10" s="158">
        <v>0</v>
      </c>
      <c r="F10" s="158">
        <v>0</v>
      </c>
      <c r="G10" s="158">
        <f t="shared" si="0"/>
        <v>1147</v>
      </c>
      <c r="H10" s="158"/>
      <c r="I10" s="41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</row>
    <row r="11" spans="1:85" s="160" customFormat="1" ht="36.75" customHeight="1">
      <c r="A11" s="617" t="s">
        <v>393</v>
      </c>
      <c r="B11" s="158" t="s">
        <v>394</v>
      </c>
      <c r="C11" s="159" t="s">
        <v>395</v>
      </c>
      <c r="D11" s="158">
        <v>2184</v>
      </c>
      <c r="E11" s="158">
        <v>0</v>
      </c>
      <c r="F11" s="158">
        <v>0</v>
      </c>
      <c r="G11" s="158">
        <f t="shared" si="0"/>
        <v>2184</v>
      </c>
      <c r="H11" s="158"/>
      <c r="I11" s="41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</row>
    <row r="12" spans="1:85" s="160" customFormat="1" ht="36.75" customHeight="1">
      <c r="A12" s="617" t="s">
        <v>396</v>
      </c>
      <c r="B12" s="158" t="s">
        <v>397</v>
      </c>
      <c r="C12" s="159" t="s">
        <v>398</v>
      </c>
      <c r="D12" s="158">
        <v>890</v>
      </c>
      <c r="E12" s="158">
        <v>0</v>
      </c>
      <c r="F12" s="158">
        <v>0</v>
      </c>
      <c r="G12" s="158">
        <f t="shared" si="0"/>
        <v>890</v>
      </c>
      <c r="H12" s="158"/>
      <c r="I12" s="41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</row>
    <row r="13" spans="1:85" s="160" customFormat="1" ht="36.75" customHeight="1">
      <c r="A13" s="617" t="s">
        <v>399</v>
      </c>
      <c r="B13" s="158" t="s">
        <v>400</v>
      </c>
      <c r="C13" s="159" t="s">
        <v>401</v>
      </c>
      <c r="D13" s="158">
        <v>1160</v>
      </c>
      <c r="E13" s="158">
        <v>0</v>
      </c>
      <c r="F13" s="158">
        <v>0</v>
      </c>
      <c r="G13" s="158">
        <f t="shared" si="0"/>
        <v>1160</v>
      </c>
      <c r="H13" s="36"/>
      <c r="I13" s="41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</row>
    <row r="14" spans="1:85" s="160" customFormat="1" ht="36.75" customHeight="1">
      <c r="A14" s="497" t="s">
        <v>572</v>
      </c>
      <c r="B14" s="158" t="s">
        <v>573</v>
      </c>
      <c r="C14" s="490" t="s">
        <v>574</v>
      </c>
      <c r="D14" s="158">
        <v>2555</v>
      </c>
      <c r="E14" s="158">
        <v>500</v>
      </c>
      <c r="F14" s="158">
        <v>0</v>
      </c>
      <c r="G14" s="158">
        <f>D14-E14-F14</f>
        <v>2055</v>
      </c>
      <c r="H14" s="36"/>
      <c r="I14" s="41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</row>
    <row r="15" spans="1:85" s="160" customFormat="1" ht="36.75" customHeight="1">
      <c r="A15" s="497" t="s">
        <v>623</v>
      </c>
      <c r="B15" s="158" t="s">
        <v>48</v>
      </c>
      <c r="C15" s="616" t="s">
        <v>613</v>
      </c>
      <c r="D15" s="158">
        <v>2322</v>
      </c>
      <c r="E15" s="158">
        <v>0</v>
      </c>
      <c r="F15" s="158">
        <v>0</v>
      </c>
      <c r="G15" s="158">
        <f t="shared" si="0"/>
        <v>2322</v>
      </c>
      <c r="H15" s="36"/>
      <c r="I15" s="41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</row>
    <row r="16" spans="1:85" s="160" customFormat="1" ht="36.75" customHeight="1">
      <c r="A16" s="497" t="s">
        <v>624</v>
      </c>
      <c r="B16" s="158" t="s">
        <v>614</v>
      </c>
      <c r="C16" s="490" t="s">
        <v>615</v>
      </c>
      <c r="D16" s="158">
        <v>2580</v>
      </c>
      <c r="E16" s="158">
        <v>0</v>
      </c>
      <c r="F16" s="158">
        <v>0</v>
      </c>
      <c r="G16" s="158">
        <f t="shared" si="0"/>
        <v>2580</v>
      </c>
      <c r="H16" s="36"/>
      <c r="I16" s="41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</row>
    <row r="17" spans="1:85" s="160" customFormat="1" ht="19.5" customHeight="1">
      <c r="A17" s="162" t="s">
        <v>32</v>
      </c>
      <c r="B17" s="163"/>
      <c r="C17" s="164"/>
      <c r="D17" s="57">
        <f>SUM(D5:D16)</f>
        <v>20346</v>
      </c>
      <c r="E17" s="57">
        <f>SUM(E5:E16)</f>
        <v>500</v>
      </c>
      <c r="F17" s="57">
        <f>SUM(F5:F16)</f>
        <v>0</v>
      </c>
      <c r="G17" s="57">
        <f>SUM(G5:G16)</f>
        <v>19846</v>
      </c>
      <c r="H17" s="152"/>
      <c r="I17" s="41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</row>
    <row r="18" spans="1:85" s="160" customFormat="1" ht="10.5" customHeight="1">
      <c r="A18" s="165"/>
      <c r="B18" s="166"/>
      <c r="C18" s="166"/>
      <c r="D18" s="166"/>
      <c r="E18" s="166"/>
      <c r="F18" s="166"/>
      <c r="G18" s="166"/>
      <c r="H18" s="167"/>
      <c r="I18" s="41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</row>
    <row r="19" spans="1:9" ht="12" customHeight="1">
      <c r="A19" s="459"/>
      <c r="B19" s="460"/>
      <c r="C19" s="465" t="s">
        <v>551</v>
      </c>
      <c r="D19" s="465"/>
      <c r="E19" s="460"/>
      <c r="F19" s="465" t="s">
        <v>552</v>
      </c>
      <c r="H19" s="465" t="s">
        <v>552</v>
      </c>
      <c r="I19" s="460"/>
    </row>
    <row r="20" spans="1:9" ht="14.25">
      <c r="A20" s="459" t="s">
        <v>560</v>
      </c>
      <c r="B20" s="460"/>
      <c r="C20" s="465" t="s">
        <v>848</v>
      </c>
      <c r="D20" s="465"/>
      <c r="E20" s="460"/>
      <c r="F20" s="465" t="s">
        <v>645</v>
      </c>
      <c r="H20" s="465" t="s">
        <v>646</v>
      </c>
      <c r="I20" s="460"/>
    </row>
    <row r="21" spans="1:9" s="37" customFormat="1" ht="14.25">
      <c r="A21" s="459"/>
      <c r="B21" s="460"/>
      <c r="C21" s="465" t="s">
        <v>849</v>
      </c>
      <c r="D21" s="465"/>
      <c r="E21" s="460"/>
      <c r="F21" s="464" t="s">
        <v>549</v>
      </c>
      <c r="H21" s="465" t="s">
        <v>550</v>
      </c>
      <c r="I21" s="460"/>
    </row>
    <row r="22" spans="1:8" ht="27" customHeight="1">
      <c r="A22" s="978" t="s">
        <v>371</v>
      </c>
      <c r="B22" s="979"/>
      <c r="C22" s="979"/>
      <c r="D22" s="979"/>
      <c r="E22" s="979"/>
      <c r="F22" s="979"/>
      <c r="G22" s="979"/>
      <c r="H22" s="980"/>
    </row>
    <row r="23" spans="1:8" ht="21.75">
      <c r="A23" s="915" t="s">
        <v>1472</v>
      </c>
      <c r="B23" s="153"/>
      <c r="C23" s="153"/>
      <c r="D23" s="153"/>
      <c r="E23" s="153"/>
      <c r="F23" s="153"/>
      <c r="G23" s="153"/>
      <c r="H23" s="907" t="s">
        <v>1254</v>
      </c>
    </row>
    <row r="24" spans="1:85" s="157" customFormat="1" ht="25.5" customHeight="1">
      <c r="A24" s="154" t="s">
        <v>0</v>
      </c>
      <c r="B24" s="63" t="s">
        <v>513</v>
      </c>
      <c r="C24" s="63" t="s">
        <v>1</v>
      </c>
      <c r="D24" s="63" t="s">
        <v>507</v>
      </c>
      <c r="E24" s="63" t="s">
        <v>518</v>
      </c>
      <c r="F24" s="63" t="s">
        <v>372</v>
      </c>
      <c r="G24" s="63" t="s">
        <v>373</v>
      </c>
      <c r="H24" s="63" t="s">
        <v>20</v>
      </c>
      <c r="I24" s="155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</row>
    <row r="25" spans="1:85" s="160" customFormat="1" ht="38.25" customHeight="1">
      <c r="A25" s="497" t="s">
        <v>625</v>
      </c>
      <c r="B25" s="158" t="s">
        <v>616</v>
      </c>
      <c r="C25" s="616" t="s">
        <v>617</v>
      </c>
      <c r="D25" s="158">
        <v>1805</v>
      </c>
      <c r="E25" s="158">
        <v>0</v>
      </c>
      <c r="F25" s="158">
        <v>0</v>
      </c>
      <c r="G25" s="158">
        <f aca="true" t="shared" si="1" ref="G25:G30">D25-E25-F25</f>
        <v>1805</v>
      </c>
      <c r="H25" s="36"/>
      <c r="I25" s="41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</row>
    <row r="26" spans="1:85" s="160" customFormat="1" ht="38.25" customHeight="1">
      <c r="A26" s="497" t="s">
        <v>626</v>
      </c>
      <c r="B26" s="158" t="s">
        <v>158</v>
      </c>
      <c r="C26" s="490" t="s">
        <v>618</v>
      </c>
      <c r="D26" s="158">
        <v>2185</v>
      </c>
      <c r="E26" s="158">
        <v>0</v>
      </c>
      <c r="F26" s="158">
        <v>0</v>
      </c>
      <c r="G26" s="158">
        <f t="shared" si="1"/>
        <v>2185</v>
      </c>
      <c r="H26" s="36"/>
      <c r="I26" s="41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</row>
    <row r="27" spans="1:85" s="160" customFormat="1" ht="38.25" customHeight="1">
      <c r="A27" s="497" t="s">
        <v>627</v>
      </c>
      <c r="B27" s="158" t="s">
        <v>619</v>
      </c>
      <c r="C27" s="490" t="s">
        <v>620</v>
      </c>
      <c r="D27" s="158">
        <v>1880</v>
      </c>
      <c r="E27" s="158">
        <v>0</v>
      </c>
      <c r="F27" s="158">
        <v>0</v>
      </c>
      <c r="G27" s="158">
        <f t="shared" si="1"/>
        <v>1880</v>
      </c>
      <c r="H27" s="36"/>
      <c r="I27" s="41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</row>
    <row r="28" spans="1:85" s="160" customFormat="1" ht="38.25" customHeight="1">
      <c r="A28" s="497" t="s">
        <v>628</v>
      </c>
      <c r="B28" s="158" t="s">
        <v>621</v>
      </c>
      <c r="C28" s="490" t="s">
        <v>622</v>
      </c>
      <c r="D28" s="158">
        <v>3585</v>
      </c>
      <c r="E28" s="158">
        <v>0</v>
      </c>
      <c r="F28" s="158">
        <v>0</v>
      </c>
      <c r="G28" s="158">
        <f t="shared" si="1"/>
        <v>3585</v>
      </c>
      <c r="H28" s="36"/>
      <c r="I28" s="41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</row>
    <row r="29" spans="1:85" s="160" customFormat="1" ht="36.75" customHeight="1">
      <c r="A29" s="497" t="s">
        <v>1281</v>
      </c>
      <c r="B29" s="158" t="s">
        <v>304</v>
      </c>
      <c r="C29" s="490" t="s">
        <v>1282</v>
      </c>
      <c r="D29" s="158">
        <v>2585</v>
      </c>
      <c r="E29" s="158">
        <v>0</v>
      </c>
      <c r="F29" s="158">
        <v>0</v>
      </c>
      <c r="G29" s="158">
        <f t="shared" si="1"/>
        <v>2585</v>
      </c>
      <c r="H29" s="36"/>
      <c r="I29" s="41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</row>
    <row r="30" spans="1:85" s="160" customFormat="1" ht="36.75" customHeight="1">
      <c r="A30" s="497" t="s">
        <v>1398</v>
      </c>
      <c r="B30" s="939" t="s">
        <v>1401</v>
      </c>
      <c r="C30" s="940" t="s">
        <v>1128</v>
      </c>
      <c r="D30" s="939">
        <v>1513</v>
      </c>
      <c r="E30" s="939">
        <v>0</v>
      </c>
      <c r="F30" s="939">
        <v>0</v>
      </c>
      <c r="G30" s="939">
        <f t="shared" si="1"/>
        <v>1513</v>
      </c>
      <c r="H30" s="941"/>
      <c r="I30" s="41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</row>
    <row r="31" spans="1:85" s="157" customFormat="1" ht="24" customHeight="1" hidden="1">
      <c r="A31" s="154"/>
      <c r="B31" s="63"/>
      <c r="C31" s="63"/>
      <c r="D31" s="63">
        <f>SUM(D25:D30)</f>
        <v>13553</v>
      </c>
      <c r="E31" s="63">
        <f>SUM(E25:E30)</f>
        <v>0</v>
      </c>
      <c r="F31" s="63">
        <f>SUM(F25:F30)</f>
        <v>0</v>
      </c>
      <c r="G31" s="63">
        <f>SUM(G25:G30)</f>
        <v>13553</v>
      </c>
      <c r="H31" s="63"/>
      <c r="I31" s="155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</row>
    <row r="32" spans="1:85" s="160" customFormat="1" ht="19.5" customHeight="1">
      <c r="A32" s="162" t="s">
        <v>77</v>
      </c>
      <c r="B32" s="163"/>
      <c r="C32" s="164"/>
      <c r="D32" s="57">
        <f>D17+D31</f>
        <v>33899</v>
      </c>
      <c r="E32" s="57">
        <f>E17+E31</f>
        <v>500</v>
      </c>
      <c r="F32" s="57">
        <f>F17+F31</f>
        <v>0</v>
      </c>
      <c r="G32" s="57">
        <f>G17+G31</f>
        <v>33399</v>
      </c>
      <c r="H32" s="152"/>
      <c r="I32" s="41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</row>
    <row r="33" spans="1:85" s="160" customFormat="1" ht="29.25" customHeight="1">
      <c r="A33" s="671" t="s">
        <v>1248</v>
      </c>
      <c r="B33" s="672"/>
      <c r="C33" s="673"/>
      <c r="D33" s="672"/>
      <c r="E33" s="672"/>
      <c r="F33" s="672"/>
      <c r="G33" s="672"/>
      <c r="H33" s="672"/>
      <c r="I33" s="41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</row>
    <row r="34" spans="1:85" s="160" customFormat="1" ht="39" customHeight="1">
      <c r="A34" s="161">
        <v>26</v>
      </c>
      <c r="B34" s="158" t="s">
        <v>1249</v>
      </c>
      <c r="C34" s="616" t="s">
        <v>1250</v>
      </c>
      <c r="D34" s="158">
        <v>3982</v>
      </c>
      <c r="E34" s="158">
        <v>0</v>
      </c>
      <c r="F34" s="158">
        <v>0</v>
      </c>
      <c r="G34" s="158">
        <f>D34-E34-F34</f>
        <v>3982</v>
      </c>
      <c r="H34" s="158"/>
      <c r="I34" s="41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</row>
    <row r="35" spans="1:85" s="160" customFormat="1" ht="39" customHeight="1">
      <c r="A35" s="161">
        <v>27</v>
      </c>
      <c r="B35" s="158" t="s">
        <v>1251</v>
      </c>
      <c r="C35" s="616" t="s">
        <v>1252</v>
      </c>
      <c r="D35" s="158">
        <v>3170</v>
      </c>
      <c r="E35" s="158">
        <v>0</v>
      </c>
      <c r="F35" s="158">
        <v>0</v>
      </c>
      <c r="G35" s="158">
        <f>D35-E35-F35</f>
        <v>3170</v>
      </c>
      <c r="H35" s="158"/>
      <c r="I35" s="41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</row>
    <row r="36" spans="1:85" s="160" customFormat="1" ht="28.5" customHeight="1">
      <c r="A36" s="162" t="s">
        <v>77</v>
      </c>
      <c r="B36" s="163"/>
      <c r="C36" s="164"/>
      <c r="D36" s="57">
        <f>D34+D35</f>
        <v>7152</v>
      </c>
      <c r="E36" s="57">
        <f>E34+E35</f>
        <v>0</v>
      </c>
      <c r="F36" s="57">
        <f>F34+F35</f>
        <v>0</v>
      </c>
      <c r="G36" s="57">
        <f>G34+G35</f>
        <v>7152</v>
      </c>
      <c r="H36" s="152"/>
      <c r="I36" s="41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</row>
    <row r="37" spans="1:85" s="160" customFormat="1" ht="10.5" customHeight="1">
      <c r="A37" s="165"/>
      <c r="B37" s="166"/>
      <c r="C37" s="166"/>
      <c r="D37" s="166"/>
      <c r="E37" s="166"/>
      <c r="F37" s="166"/>
      <c r="G37" s="166"/>
      <c r="H37" s="167"/>
      <c r="I37" s="41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</row>
    <row r="38" spans="1:85" s="160" customFormat="1" ht="26.25" customHeight="1">
      <c r="A38" s="905" t="s">
        <v>36</v>
      </c>
      <c r="B38" s="906"/>
      <c r="C38" s="906"/>
      <c r="D38" s="906">
        <f>D32+D36</f>
        <v>41051</v>
      </c>
      <c r="E38" s="906">
        <f>E32+E36</f>
        <v>500</v>
      </c>
      <c r="F38" s="906">
        <f>F32+F36</f>
        <v>0</v>
      </c>
      <c r="G38" s="906">
        <f>G32+G36</f>
        <v>40551</v>
      </c>
      <c r="H38" s="892"/>
      <c r="I38" s="41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</row>
    <row r="39" spans="1:9" ht="42.75" customHeight="1">
      <c r="A39" s="459"/>
      <c r="B39" s="460"/>
      <c r="C39" s="465" t="s">
        <v>551</v>
      </c>
      <c r="D39" s="465"/>
      <c r="E39" s="460"/>
      <c r="F39" s="465" t="s">
        <v>552</v>
      </c>
      <c r="H39" s="465" t="s">
        <v>552</v>
      </c>
      <c r="I39" s="460"/>
    </row>
    <row r="40" spans="1:9" ht="14.25">
      <c r="A40" s="459" t="s">
        <v>560</v>
      </c>
      <c r="B40" s="460"/>
      <c r="C40" s="465" t="s">
        <v>848</v>
      </c>
      <c r="D40" s="465"/>
      <c r="E40" s="460"/>
      <c r="F40" s="465" t="s">
        <v>645</v>
      </c>
      <c r="H40" s="465" t="s">
        <v>646</v>
      </c>
      <c r="I40" s="460"/>
    </row>
    <row r="41" spans="1:9" s="37" customFormat="1" ht="14.25">
      <c r="A41" s="459"/>
      <c r="B41" s="460"/>
      <c r="C41" s="465" t="s">
        <v>849</v>
      </c>
      <c r="D41" s="465"/>
      <c r="E41" s="460"/>
      <c r="F41" s="464" t="s">
        <v>549</v>
      </c>
      <c r="H41" s="465" t="s">
        <v>550</v>
      </c>
      <c r="I41" s="460"/>
    </row>
    <row r="42" spans="2:8" s="37" customFormat="1" ht="12.75">
      <c r="B42" s="8"/>
      <c r="C42" s="8"/>
      <c r="D42" s="8"/>
      <c r="E42" s="8"/>
      <c r="F42" s="8"/>
      <c r="G42" s="8"/>
      <c r="H42" s="8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2:8" s="37" customFormat="1" ht="12.75">
      <c r="B45" s="8"/>
      <c r="C45" s="8"/>
      <c r="D45" s="8"/>
      <c r="E45" s="8"/>
      <c r="F45" s="8"/>
      <c r="G45" s="8"/>
      <c r="H45" s="8"/>
    </row>
    <row r="46" spans="2:8" s="37" customFormat="1" ht="12.75">
      <c r="B46" s="8"/>
      <c r="C46" s="8"/>
      <c r="D46" s="8"/>
      <c r="E46" s="8"/>
      <c r="F46" s="8"/>
      <c r="G46" s="8"/>
      <c r="H46" s="8"/>
    </row>
    <row r="47" spans="2:8" s="37" customFormat="1" ht="12.75">
      <c r="B47" s="8"/>
      <c r="C47" s="8"/>
      <c r="D47" s="8"/>
      <c r="E47" s="8"/>
      <c r="F47" s="8"/>
      <c r="G47" s="8"/>
      <c r="H47" s="8"/>
    </row>
    <row r="48" spans="2:8" s="37" customFormat="1" ht="12.75">
      <c r="B48" s="8"/>
      <c r="C48" s="8"/>
      <c r="D48" s="8"/>
      <c r="E48" s="8"/>
      <c r="F48" s="8"/>
      <c r="G48" s="8"/>
      <c r="H48" s="8"/>
    </row>
    <row r="49" spans="2:8" s="37" customFormat="1" ht="12.75">
      <c r="B49" s="8"/>
      <c r="C49" s="8"/>
      <c r="D49" s="8"/>
      <c r="E49" s="8"/>
      <c r="F49" s="8"/>
      <c r="G49" s="8"/>
      <c r="H49" s="8"/>
    </row>
    <row r="50" spans="2:8" s="37" customFormat="1" ht="12.75">
      <c r="B50" s="8"/>
      <c r="C50" s="8"/>
      <c r="D50" s="8"/>
      <c r="E50" s="8"/>
      <c r="F50" s="8"/>
      <c r="G50" s="8"/>
      <c r="H50" s="8"/>
    </row>
    <row r="51" spans="2:8" s="37" customFormat="1" ht="12.75">
      <c r="B51" s="8"/>
      <c r="C51" s="8"/>
      <c r="D51" s="8"/>
      <c r="E51" s="8"/>
      <c r="F51" s="8"/>
      <c r="G51" s="8"/>
      <c r="H51" s="8"/>
    </row>
    <row r="52" spans="2:8" s="37" customFormat="1" ht="12.75">
      <c r="B52" s="8"/>
      <c r="C52" s="8"/>
      <c r="D52" s="8"/>
      <c r="E52" s="8"/>
      <c r="F52" s="8"/>
      <c r="G52" s="8"/>
      <c r="H52" s="8"/>
    </row>
    <row r="53" spans="2:8" s="37" customFormat="1" ht="12.75">
      <c r="B53" s="8"/>
      <c r="C53" s="8"/>
      <c r="D53" s="8"/>
      <c r="E53" s="8"/>
      <c r="F53" s="8"/>
      <c r="G53" s="8"/>
      <c r="H53" s="8"/>
    </row>
    <row r="54" spans="2:8" s="37" customFormat="1" ht="12.75">
      <c r="B54" s="8"/>
      <c r="C54" s="8"/>
      <c r="D54" s="8"/>
      <c r="E54" s="8"/>
      <c r="F54" s="8"/>
      <c r="G54" s="8"/>
      <c r="H54" s="8"/>
    </row>
    <row r="55" spans="2:8" s="37" customFormat="1" ht="12.75">
      <c r="B55" s="8"/>
      <c r="C55" s="8"/>
      <c r="D55" s="8"/>
      <c r="E55" s="8"/>
      <c r="F55" s="8"/>
      <c r="G55" s="8"/>
      <c r="H55" s="8"/>
    </row>
    <row r="56" spans="2:8" s="37" customFormat="1" ht="12.75">
      <c r="B56" s="8"/>
      <c r="C56" s="8"/>
      <c r="D56" s="8"/>
      <c r="E56" s="8"/>
      <c r="F56" s="8"/>
      <c r="G56" s="8"/>
      <c r="H56" s="8"/>
    </row>
    <row r="57" spans="2:8" s="37" customFormat="1" ht="12.75">
      <c r="B57" s="8"/>
      <c r="C57" s="8"/>
      <c r="D57" s="8"/>
      <c r="E57" s="8"/>
      <c r="F57" s="8"/>
      <c r="G57" s="8"/>
      <c r="H57" s="8"/>
    </row>
    <row r="58" spans="2:8" s="37" customFormat="1" ht="12.75">
      <c r="B58" s="8"/>
      <c r="C58" s="8"/>
      <c r="D58" s="8"/>
      <c r="E58" s="8"/>
      <c r="F58" s="8"/>
      <c r="G58" s="8"/>
      <c r="H58" s="8"/>
    </row>
    <row r="59" spans="2:8" s="37" customFormat="1" ht="12.75">
      <c r="B59" s="8"/>
      <c r="C59" s="8"/>
      <c r="D59" s="8"/>
      <c r="E59" s="8"/>
      <c r="F59" s="8"/>
      <c r="G59" s="8"/>
      <c r="H59" s="8"/>
    </row>
    <row r="60" spans="2:8" s="37" customFormat="1" ht="12.75">
      <c r="B60" s="8"/>
      <c r="C60" s="8"/>
      <c r="D60" s="8"/>
      <c r="E60" s="8"/>
      <c r="F60" s="8"/>
      <c r="G60" s="8"/>
      <c r="H60" s="8"/>
    </row>
    <row r="61" spans="2:8" s="37" customFormat="1" ht="12.75">
      <c r="B61" s="8"/>
      <c r="C61" s="8"/>
      <c r="D61" s="8"/>
      <c r="E61" s="8"/>
      <c r="F61" s="8"/>
      <c r="G61" s="8"/>
      <c r="H61" s="8"/>
    </row>
    <row r="62" spans="2:8" s="37" customFormat="1" ht="12.75">
      <c r="B62" s="8"/>
      <c r="C62" s="8"/>
      <c r="D62" s="8"/>
      <c r="E62" s="8"/>
      <c r="F62" s="8"/>
      <c r="G62" s="8"/>
      <c r="H62" s="8"/>
    </row>
    <row r="63" spans="2:8" s="37" customFormat="1" ht="12.75">
      <c r="B63" s="8"/>
      <c r="C63" s="8"/>
      <c r="D63" s="8"/>
      <c r="E63" s="8"/>
      <c r="F63" s="8"/>
      <c r="G63" s="8"/>
      <c r="H63" s="8"/>
    </row>
    <row r="64" spans="2:8" s="37" customFormat="1" ht="12.75">
      <c r="B64" s="8"/>
      <c r="C64" s="8"/>
      <c r="D64" s="8"/>
      <c r="E64" s="8"/>
      <c r="F64" s="8"/>
      <c r="G64" s="8"/>
      <c r="H64" s="8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2">
    <mergeCell ref="A1:H1"/>
    <mergeCell ref="A22:H2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L58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29.421875" style="0" customWidth="1"/>
    <col min="2" max="2" width="11.421875" style="955" customWidth="1"/>
    <col min="3" max="3" width="16.57421875" style="955" customWidth="1"/>
    <col min="4" max="4" width="5.28125" style="0" customWidth="1"/>
    <col min="5" max="5" width="13.8515625" style="758" bestFit="1" customWidth="1"/>
    <col min="6" max="8" width="11.57421875" style="758" bestFit="1" customWidth="1"/>
    <col min="9" max="9" width="12.28125" style="758" bestFit="1" customWidth="1"/>
    <col min="10" max="11" width="11.57421875" style="758" bestFit="1" customWidth="1"/>
    <col min="12" max="12" width="13.8515625" style="758" bestFit="1" customWidth="1"/>
  </cols>
  <sheetData>
    <row r="1" spans="1:12" s="853" customFormat="1" ht="35.25" customHeight="1">
      <c r="A1" s="851"/>
      <c r="B1" s="981" t="s">
        <v>1139</v>
      </c>
      <c r="C1" s="982"/>
      <c r="D1" s="982"/>
      <c r="E1" s="982"/>
      <c r="F1" s="982"/>
      <c r="G1" s="982"/>
      <c r="H1" s="982"/>
      <c r="I1" s="982"/>
      <c r="J1" s="982"/>
      <c r="K1" s="982"/>
      <c r="L1" s="982"/>
    </row>
    <row r="2" spans="1:12" s="853" customFormat="1" ht="24" customHeight="1">
      <c r="A2" s="851"/>
      <c r="B2" s="981" t="s">
        <v>1140</v>
      </c>
      <c r="C2" s="982"/>
      <c r="D2" s="982"/>
      <c r="E2" s="982"/>
      <c r="F2" s="982"/>
      <c r="G2" s="982"/>
      <c r="H2" s="982"/>
      <c r="I2" s="982"/>
      <c r="J2" s="982"/>
      <c r="K2" s="982"/>
      <c r="L2" s="982"/>
    </row>
    <row r="3" spans="1:12" s="853" customFormat="1" ht="29.25" customHeight="1">
      <c r="A3" s="851"/>
      <c r="B3" s="983" t="s">
        <v>1472</v>
      </c>
      <c r="C3" s="983"/>
      <c r="D3" s="983"/>
      <c r="E3" s="983"/>
      <c r="F3" s="983"/>
      <c r="G3" s="983"/>
      <c r="H3" s="983"/>
      <c r="I3" s="983"/>
      <c r="J3" s="983"/>
      <c r="K3" s="983"/>
      <c r="L3" s="983"/>
    </row>
    <row r="4" spans="1:12" s="852" customFormat="1" ht="38.25">
      <c r="A4" s="854"/>
      <c r="B4" s="859" t="s">
        <v>1141</v>
      </c>
      <c r="C4" s="859" t="s">
        <v>511</v>
      </c>
      <c r="D4" s="855" t="s">
        <v>522</v>
      </c>
      <c r="E4" s="856" t="s">
        <v>507</v>
      </c>
      <c r="F4" s="856" t="s">
        <v>508</v>
      </c>
      <c r="G4" s="856" t="s">
        <v>35</v>
      </c>
      <c r="H4" s="856" t="s">
        <v>509</v>
      </c>
      <c r="I4" s="856" t="s">
        <v>18</v>
      </c>
      <c r="J4" s="856" t="s">
        <v>1145</v>
      </c>
      <c r="K4" s="857" t="s">
        <v>1273</v>
      </c>
      <c r="L4" s="856" t="s">
        <v>514</v>
      </c>
    </row>
    <row r="5" spans="1:12" ht="12.75">
      <c r="A5" s="946"/>
      <c r="B5" s="953" t="s">
        <v>1200</v>
      </c>
      <c r="C5" s="954"/>
      <c r="D5" s="946"/>
      <c r="E5" s="947"/>
      <c r="F5" s="947"/>
      <c r="G5" s="947"/>
      <c r="H5" s="947"/>
      <c r="I5" s="947"/>
      <c r="J5" s="947"/>
      <c r="K5" s="947"/>
      <c r="L5" s="947"/>
    </row>
    <row r="6" spans="1:12" ht="12.75">
      <c r="A6" s="943" t="s">
        <v>657</v>
      </c>
      <c r="B6" s="858" t="s">
        <v>1142</v>
      </c>
      <c r="C6" s="858" t="s">
        <v>78</v>
      </c>
      <c r="D6" s="943">
        <v>15</v>
      </c>
      <c r="E6" s="945">
        <v>14325</v>
      </c>
      <c r="F6" s="945">
        <v>0</v>
      </c>
      <c r="G6" s="945">
        <v>0</v>
      </c>
      <c r="H6" s="945">
        <v>0</v>
      </c>
      <c r="I6" s="945">
        <v>2601</v>
      </c>
      <c r="J6" s="945">
        <v>0</v>
      </c>
      <c r="K6" s="945">
        <v>1500</v>
      </c>
      <c r="L6" s="957">
        <f>E6+F6+G6+H6-I6+J6-K6</f>
        <v>10224</v>
      </c>
    </row>
    <row r="7" spans="1:12" ht="12.75">
      <c r="A7" s="943" t="s">
        <v>658</v>
      </c>
      <c r="B7" s="858" t="s">
        <v>1142</v>
      </c>
      <c r="C7" s="858" t="s">
        <v>78</v>
      </c>
      <c r="D7" s="943">
        <v>15</v>
      </c>
      <c r="E7" s="945">
        <v>14325</v>
      </c>
      <c r="F7" s="945">
        <v>0</v>
      </c>
      <c r="G7" s="945">
        <v>0</v>
      </c>
      <c r="H7" s="945">
        <v>0</v>
      </c>
      <c r="I7" s="945">
        <v>2601</v>
      </c>
      <c r="J7" s="945">
        <v>0</v>
      </c>
      <c r="K7" s="945">
        <v>3000</v>
      </c>
      <c r="L7" s="957">
        <f aca="true" t="shared" si="0" ref="L7:L69">E7+F7+G7+H7-I7+J7-K7</f>
        <v>8724</v>
      </c>
    </row>
    <row r="8" spans="1:12" ht="12.75">
      <c r="A8" s="943" t="s">
        <v>661</v>
      </c>
      <c r="B8" s="858" t="s">
        <v>1142</v>
      </c>
      <c r="C8" s="858" t="s">
        <v>78</v>
      </c>
      <c r="D8" s="943">
        <v>15</v>
      </c>
      <c r="E8" s="945">
        <v>14325</v>
      </c>
      <c r="F8" s="945">
        <v>0</v>
      </c>
      <c r="G8" s="945">
        <v>0</v>
      </c>
      <c r="H8" s="945">
        <v>0</v>
      </c>
      <c r="I8" s="945">
        <v>2601</v>
      </c>
      <c r="J8" s="945">
        <v>0</v>
      </c>
      <c r="K8" s="945">
        <v>0</v>
      </c>
      <c r="L8" s="957">
        <f t="shared" si="0"/>
        <v>11724</v>
      </c>
    </row>
    <row r="9" spans="1:12" ht="12.75">
      <c r="A9" s="943" t="s">
        <v>659</v>
      </c>
      <c r="B9" s="858" t="s">
        <v>1142</v>
      </c>
      <c r="C9" s="858" t="s">
        <v>78</v>
      </c>
      <c r="D9" s="943">
        <v>15</v>
      </c>
      <c r="E9" s="945">
        <v>14325</v>
      </c>
      <c r="F9" s="945">
        <v>0</v>
      </c>
      <c r="G9" s="945">
        <v>0</v>
      </c>
      <c r="H9" s="945">
        <v>0</v>
      </c>
      <c r="I9" s="945">
        <v>2601</v>
      </c>
      <c r="J9" s="945">
        <v>0</v>
      </c>
      <c r="K9" s="945">
        <v>1000</v>
      </c>
      <c r="L9" s="957">
        <f t="shared" si="0"/>
        <v>10724</v>
      </c>
    </row>
    <row r="10" spans="1:12" ht="12.75">
      <c r="A10" s="943" t="s">
        <v>664</v>
      </c>
      <c r="B10" s="858" t="s">
        <v>1142</v>
      </c>
      <c r="C10" s="858" t="s">
        <v>78</v>
      </c>
      <c r="D10" s="943">
        <v>15</v>
      </c>
      <c r="E10" s="945">
        <v>14325</v>
      </c>
      <c r="F10" s="945">
        <v>0</v>
      </c>
      <c r="G10" s="945">
        <v>0</v>
      </c>
      <c r="H10" s="945">
        <v>0</v>
      </c>
      <c r="I10" s="945">
        <v>2601</v>
      </c>
      <c r="J10" s="945">
        <v>0</v>
      </c>
      <c r="K10" s="945">
        <v>0</v>
      </c>
      <c r="L10" s="957">
        <f t="shared" si="0"/>
        <v>11724</v>
      </c>
    </row>
    <row r="11" spans="1:12" ht="12.75">
      <c r="A11" s="943" t="s">
        <v>662</v>
      </c>
      <c r="B11" s="858" t="s">
        <v>1142</v>
      </c>
      <c r="C11" s="858" t="s">
        <v>78</v>
      </c>
      <c r="D11" s="943">
        <v>15</v>
      </c>
      <c r="E11" s="945">
        <v>14325</v>
      </c>
      <c r="F11" s="945">
        <v>0</v>
      </c>
      <c r="G11" s="945">
        <v>0</v>
      </c>
      <c r="H11" s="945">
        <v>0</v>
      </c>
      <c r="I11" s="945">
        <v>2601</v>
      </c>
      <c r="J11" s="945">
        <v>0</v>
      </c>
      <c r="K11" s="945">
        <v>0</v>
      </c>
      <c r="L11" s="957">
        <f t="shared" si="0"/>
        <v>11724</v>
      </c>
    </row>
    <row r="12" spans="1:12" ht="12.75">
      <c r="A12" s="943" t="s">
        <v>663</v>
      </c>
      <c r="B12" s="858" t="s">
        <v>1142</v>
      </c>
      <c r="C12" s="858" t="s">
        <v>78</v>
      </c>
      <c r="D12" s="943">
        <v>15</v>
      </c>
      <c r="E12" s="945">
        <v>14325</v>
      </c>
      <c r="F12" s="945">
        <v>0</v>
      </c>
      <c r="G12" s="945">
        <v>0</v>
      </c>
      <c r="H12" s="945">
        <v>0</v>
      </c>
      <c r="I12" s="945">
        <v>2601</v>
      </c>
      <c r="J12" s="945">
        <v>0</v>
      </c>
      <c r="K12" s="945">
        <v>2500</v>
      </c>
      <c r="L12" s="957">
        <f t="shared" si="0"/>
        <v>9224</v>
      </c>
    </row>
    <row r="13" spans="1:12" ht="12.75">
      <c r="A13" s="943" t="s">
        <v>656</v>
      </c>
      <c r="B13" s="858" t="s">
        <v>1142</v>
      </c>
      <c r="C13" s="858" t="s">
        <v>76</v>
      </c>
      <c r="D13" s="943">
        <v>15</v>
      </c>
      <c r="E13" s="945">
        <v>14325</v>
      </c>
      <c r="F13" s="945">
        <v>0</v>
      </c>
      <c r="G13" s="945">
        <v>0</v>
      </c>
      <c r="H13" s="945">
        <v>0</v>
      </c>
      <c r="I13" s="945">
        <v>2601</v>
      </c>
      <c r="J13" s="945">
        <v>0</v>
      </c>
      <c r="K13" s="945">
        <v>3200</v>
      </c>
      <c r="L13" s="957">
        <f>E13+F13+G13+H13-I13+J13-K13</f>
        <v>8524</v>
      </c>
    </row>
    <row r="14" spans="1:12" ht="12.75">
      <c r="A14" s="943" t="s">
        <v>611</v>
      </c>
      <c r="B14" s="858" t="s">
        <v>1142</v>
      </c>
      <c r="C14" s="858" t="s">
        <v>76</v>
      </c>
      <c r="D14" s="943">
        <v>15</v>
      </c>
      <c r="E14" s="945">
        <v>14325</v>
      </c>
      <c r="F14" s="945">
        <v>0</v>
      </c>
      <c r="G14" s="945">
        <v>0</v>
      </c>
      <c r="H14" s="945">
        <v>0</v>
      </c>
      <c r="I14" s="945">
        <v>2601</v>
      </c>
      <c r="J14" s="945">
        <v>0</v>
      </c>
      <c r="K14" s="945">
        <v>2500</v>
      </c>
      <c r="L14" s="957">
        <f t="shared" si="0"/>
        <v>9224</v>
      </c>
    </row>
    <row r="15" spans="1:12" ht="12.75">
      <c r="A15" s="946"/>
      <c r="B15" s="953" t="s">
        <v>80</v>
      </c>
      <c r="C15" s="954"/>
      <c r="D15" s="946"/>
      <c r="E15" s="947"/>
      <c r="F15" s="947"/>
      <c r="G15" s="947"/>
      <c r="H15" s="947"/>
      <c r="I15" s="947"/>
      <c r="J15" s="947"/>
      <c r="K15" s="947"/>
      <c r="L15" s="958">
        <f t="shared" si="0"/>
        <v>0</v>
      </c>
    </row>
    <row r="16" spans="1:12" ht="12.75">
      <c r="A16" s="943" t="s">
        <v>666</v>
      </c>
      <c r="B16" s="858" t="s">
        <v>1142</v>
      </c>
      <c r="C16" s="858" t="s">
        <v>81</v>
      </c>
      <c r="D16" s="943">
        <v>15</v>
      </c>
      <c r="E16" s="945">
        <v>30570</v>
      </c>
      <c r="F16" s="945">
        <v>0</v>
      </c>
      <c r="G16" s="945">
        <v>0</v>
      </c>
      <c r="H16" s="945">
        <v>0</v>
      </c>
      <c r="I16" s="945">
        <v>7356</v>
      </c>
      <c r="J16" s="945">
        <v>0</v>
      </c>
      <c r="K16" s="945">
        <v>0</v>
      </c>
      <c r="L16" s="957">
        <f t="shared" si="0"/>
        <v>23214</v>
      </c>
    </row>
    <row r="17" spans="1:12" ht="12.75">
      <c r="A17" s="943" t="s">
        <v>82</v>
      </c>
      <c r="B17" s="858" t="s">
        <v>1143</v>
      </c>
      <c r="C17" s="858" t="s">
        <v>2</v>
      </c>
      <c r="D17" s="943">
        <v>15</v>
      </c>
      <c r="E17" s="945">
        <v>3820</v>
      </c>
      <c r="F17" s="945">
        <v>0</v>
      </c>
      <c r="G17" s="945">
        <v>0</v>
      </c>
      <c r="H17" s="945">
        <v>0</v>
      </c>
      <c r="I17" s="945">
        <v>320</v>
      </c>
      <c r="J17" s="945">
        <v>0</v>
      </c>
      <c r="K17" s="945">
        <v>250</v>
      </c>
      <c r="L17" s="957">
        <f t="shared" si="0"/>
        <v>3250</v>
      </c>
    </row>
    <row r="18" spans="1:12" ht="12.75">
      <c r="A18" s="943" t="s">
        <v>347</v>
      </c>
      <c r="B18" s="858" t="s">
        <v>1143</v>
      </c>
      <c r="C18" s="858" t="s">
        <v>2</v>
      </c>
      <c r="D18" s="943">
        <v>15</v>
      </c>
      <c r="E18" s="945">
        <v>3820</v>
      </c>
      <c r="F18" s="945">
        <v>0</v>
      </c>
      <c r="G18" s="945">
        <v>0</v>
      </c>
      <c r="H18" s="945">
        <v>0</v>
      </c>
      <c r="I18" s="945">
        <v>320</v>
      </c>
      <c r="J18" s="945">
        <v>0</v>
      </c>
      <c r="K18" s="945">
        <v>0</v>
      </c>
      <c r="L18" s="957">
        <f t="shared" si="0"/>
        <v>3500</v>
      </c>
    </row>
    <row r="19" spans="1:12" ht="12.75">
      <c r="A19" s="943" t="s">
        <v>698</v>
      </c>
      <c r="B19" s="858" t="s">
        <v>1144</v>
      </c>
      <c r="C19" s="858" t="s">
        <v>51</v>
      </c>
      <c r="D19" s="943">
        <v>15</v>
      </c>
      <c r="E19" s="945">
        <v>6934</v>
      </c>
      <c r="F19" s="945">
        <v>0</v>
      </c>
      <c r="G19" s="945">
        <v>0</v>
      </c>
      <c r="H19" s="945">
        <v>0</v>
      </c>
      <c r="I19" s="945">
        <v>934</v>
      </c>
      <c r="J19" s="945">
        <v>0</v>
      </c>
      <c r="K19" s="945">
        <v>0</v>
      </c>
      <c r="L19" s="957">
        <f t="shared" si="0"/>
        <v>6000</v>
      </c>
    </row>
    <row r="20" spans="1:12" ht="12.75">
      <c r="A20" s="943" t="s">
        <v>1419</v>
      </c>
      <c r="B20" s="858" t="s">
        <v>1144</v>
      </c>
      <c r="C20" s="858" t="s">
        <v>51</v>
      </c>
      <c r="D20" s="943">
        <v>15</v>
      </c>
      <c r="E20" s="945">
        <v>1923</v>
      </c>
      <c r="F20" s="945">
        <v>0</v>
      </c>
      <c r="G20" s="945">
        <v>0</v>
      </c>
      <c r="H20" s="945">
        <v>0</v>
      </c>
      <c r="I20" s="945">
        <v>0</v>
      </c>
      <c r="J20" s="945">
        <v>77</v>
      </c>
      <c r="K20" s="945">
        <v>0</v>
      </c>
      <c r="L20" s="957">
        <f t="shared" si="0"/>
        <v>2000</v>
      </c>
    </row>
    <row r="21" spans="1:12" ht="12.75">
      <c r="A21" s="943" t="s">
        <v>376</v>
      </c>
      <c r="B21" s="858" t="s">
        <v>1146</v>
      </c>
      <c r="C21" s="858" t="s">
        <v>1146</v>
      </c>
      <c r="D21" s="943">
        <v>15</v>
      </c>
      <c r="E21" s="945">
        <v>1503</v>
      </c>
      <c r="F21" s="945">
        <v>0</v>
      </c>
      <c r="G21" s="945">
        <v>0</v>
      </c>
      <c r="H21" s="945">
        <v>0</v>
      </c>
      <c r="I21" s="945">
        <v>0</v>
      </c>
      <c r="J21" s="945">
        <v>0</v>
      </c>
      <c r="K21" s="945">
        <v>0</v>
      </c>
      <c r="L21" s="957">
        <f t="shared" si="0"/>
        <v>1503</v>
      </c>
    </row>
    <row r="22" spans="1:12" ht="12.75">
      <c r="A22" s="943" t="s">
        <v>379</v>
      </c>
      <c r="B22" s="858" t="s">
        <v>1146</v>
      </c>
      <c r="C22" s="858" t="s">
        <v>1146</v>
      </c>
      <c r="D22" s="943">
        <v>15</v>
      </c>
      <c r="E22" s="945">
        <v>1827</v>
      </c>
      <c r="F22" s="945">
        <v>0</v>
      </c>
      <c r="G22" s="945">
        <v>0</v>
      </c>
      <c r="H22" s="945">
        <v>0</v>
      </c>
      <c r="I22" s="945">
        <v>0</v>
      </c>
      <c r="J22" s="945">
        <v>0</v>
      </c>
      <c r="K22" s="945">
        <v>0</v>
      </c>
      <c r="L22" s="957">
        <f t="shared" si="0"/>
        <v>1827</v>
      </c>
    </row>
    <row r="23" spans="1:12" ht="12.75">
      <c r="A23" s="943" t="s">
        <v>382</v>
      </c>
      <c r="B23" s="858" t="s">
        <v>1146</v>
      </c>
      <c r="C23" s="858" t="s">
        <v>1146</v>
      </c>
      <c r="D23" s="943">
        <v>15</v>
      </c>
      <c r="E23" s="945">
        <v>1461</v>
      </c>
      <c r="F23" s="945">
        <v>0</v>
      </c>
      <c r="G23" s="945">
        <v>0</v>
      </c>
      <c r="H23" s="945">
        <v>0</v>
      </c>
      <c r="I23" s="945">
        <v>0</v>
      </c>
      <c r="J23" s="945">
        <v>0</v>
      </c>
      <c r="K23" s="945">
        <v>0</v>
      </c>
      <c r="L23" s="957">
        <f t="shared" si="0"/>
        <v>1461</v>
      </c>
    </row>
    <row r="24" spans="1:12" ht="12.75">
      <c r="A24" s="943" t="s">
        <v>385</v>
      </c>
      <c r="B24" s="858" t="s">
        <v>1146</v>
      </c>
      <c r="C24" s="858" t="s">
        <v>1146</v>
      </c>
      <c r="D24" s="943">
        <v>15</v>
      </c>
      <c r="E24" s="945">
        <v>1827</v>
      </c>
      <c r="F24" s="945">
        <v>0</v>
      </c>
      <c r="G24" s="945">
        <v>0</v>
      </c>
      <c r="H24" s="945">
        <v>0</v>
      </c>
      <c r="I24" s="945">
        <v>0</v>
      </c>
      <c r="J24" s="945">
        <v>0</v>
      </c>
      <c r="K24" s="945">
        <v>0</v>
      </c>
      <c r="L24" s="957">
        <f t="shared" si="0"/>
        <v>1827</v>
      </c>
    </row>
    <row r="25" spans="1:12" ht="12.75">
      <c r="A25" s="943" t="s">
        <v>388</v>
      </c>
      <c r="B25" s="858" t="s">
        <v>1146</v>
      </c>
      <c r="C25" s="858" t="s">
        <v>1146</v>
      </c>
      <c r="D25" s="943">
        <v>15</v>
      </c>
      <c r="E25" s="945">
        <v>890</v>
      </c>
      <c r="F25" s="945">
        <v>0</v>
      </c>
      <c r="G25" s="945">
        <v>0</v>
      </c>
      <c r="H25" s="945">
        <v>0</v>
      </c>
      <c r="I25" s="945">
        <v>0</v>
      </c>
      <c r="J25" s="945">
        <v>0</v>
      </c>
      <c r="K25" s="945">
        <v>0</v>
      </c>
      <c r="L25" s="957">
        <f t="shared" si="0"/>
        <v>890</v>
      </c>
    </row>
    <row r="26" spans="1:12" ht="12.75">
      <c r="A26" s="943" t="s">
        <v>391</v>
      </c>
      <c r="B26" s="858" t="s">
        <v>1146</v>
      </c>
      <c r="C26" s="858" t="s">
        <v>1146</v>
      </c>
      <c r="D26" s="943">
        <v>15</v>
      </c>
      <c r="E26" s="945">
        <v>1147</v>
      </c>
      <c r="F26" s="945">
        <v>0</v>
      </c>
      <c r="G26" s="945">
        <v>0</v>
      </c>
      <c r="H26" s="945">
        <v>0</v>
      </c>
      <c r="I26" s="945">
        <v>0</v>
      </c>
      <c r="J26" s="945">
        <v>0</v>
      </c>
      <c r="K26" s="945">
        <v>0</v>
      </c>
      <c r="L26" s="957">
        <f t="shared" si="0"/>
        <v>1147</v>
      </c>
    </row>
    <row r="27" spans="1:12" ht="12.75">
      <c r="A27" s="943" t="s">
        <v>394</v>
      </c>
      <c r="B27" s="858" t="s">
        <v>1146</v>
      </c>
      <c r="C27" s="858" t="s">
        <v>1146</v>
      </c>
      <c r="D27" s="943">
        <v>15</v>
      </c>
      <c r="E27" s="945">
        <v>2184</v>
      </c>
      <c r="F27" s="945">
        <v>0</v>
      </c>
      <c r="G27" s="945">
        <v>0</v>
      </c>
      <c r="H27" s="945">
        <v>0</v>
      </c>
      <c r="I27" s="945">
        <v>0</v>
      </c>
      <c r="J27" s="945">
        <v>0</v>
      </c>
      <c r="K27" s="945">
        <v>0</v>
      </c>
      <c r="L27" s="957">
        <f t="shared" si="0"/>
        <v>2184</v>
      </c>
    </row>
    <row r="28" spans="1:12" ht="12.75">
      <c r="A28" s="943" t="s">
        <v>397</v>
      </c>
      <c r="B28" s="858" t="s">
        <v>1146</v>
      </c>
      <c r="C28" s="858" t="s">
        <v>1146</v>
      </c>
      <c r="D28" s="943">
        <v>15</v>
      </c>
      <c r="E28" s="945">
        <v>890</v>
      </c>
      <c r="F28" s="945">
        <v>0</v>
      </c>
      <c r="G28" s="945">
        <v>0</v>
      </c>
      <c r="H28" s="945">
        <v>0</v>
      </c>
      <c r="I28" s="945">
        <v>0</v>
      </c>
      <c r="J28" s="945">
        <v>0</v>
      </c>
      <c r="K28" s="945">
        <v>0</v>
      </c>
      <c r="L28" s="957">
        <f t="shared" si="0"/>
        <v>890</v>
      </c>
    </row>
    <row r="29" spans="1:12" ht="12.75">
      <c r="A29" s="943" t="s">
        <v>400</v>
      </c>
      <c r="B29" s="858" t="s">
        <v>1146</v>
      </c>
      <c r="C29" s="858" t="s">
        <v>1146</v>
      </c>
      <c r="D29" s="943">
        <v>15</v>
      </c>
      <c r="E29" s="945">
        <v>1160</v>
      </c>
      <c r="F29" s="945">
        <v>0</v>
      </c>
      <c r="G29" s="945">
        <v>0</v>
      </c>
      <c r="H29" s="945">
        <v>0</v>
      </c>
      <c r="I29" s="945">
        <v>0</v>
      </c>
      <c r="J29" s="945">
        <v>0</v>
      </c>
      <c r="K29" s="945">
        <v>0</v>
      </c>
      <c r="L29" s="957">
        <f t="shared" si="0"/>
        <v>1160</v>
      </c>
    </row>
    <row r="30" spans="1:12" ht="12.75">
      <c r="A30" s="943" t="s">
        <v>573</v>
      </c>
      <c r="B30" s="858" t="s">
        <v>1146</v>
      </c>
      <c r="C30" s="858" t="s">
        <v>1146</v>
      </c>
      <c r="D30" s="943">
        <v>15</v>
      </c>
      <c r="E30" s="945">
        <v>2555</v>
      </c>
      <c r="F30" s="945">
        <v>0</v>
      </c>
      <c r="G30" s="945">
        <v>0</v>
      </c>
      <c r="H30" s="945">
        <v>0</v>
      </c>
      <c r="I30" s="945">
        <v>0</v>
      </c>
      <c r="J30" s="945">
        <v>0</v>
      </c>
      <c r="K30" s="945">
        <v>500</v>
      </c>
      <c r="L30" s="957">
        <f t="shared" si="0"/>
        <v>2055</v>
      </c>
    </row>
    <row r="31" spans="1:12" ht="12.75">
      <c r="A31" s="943" t="s">
        <v>48</v>
      </c>
      <c r="B31" s="858" t="s">
        <v>1146</v>
      </c>
      <c r="C31" s="858" t="s">
        <v>1146</v>
      </c>
      <c r="D31" s="943">
        <v>15</v>
      </c>
      <c r="E31" s="945">
        <v>2322</v>
      </c>
      <c r="F31" s="945">
        <v>0</v>
      </c>
      <c r="G31" s="945">
        <v>0</v>
      </c>
      <c r="H31" s="945">
        <v>0</v>
      </c>
      <c r="I31" s="945">
        <v>0</v>
      </c>
      <c r="J31" s="945">
        <v>0</v>
      </c>
      <c r="K31" s="945">
        <v>0</v>
      </c>
      <c r="L31" s="957">
        <f t="shared" si="0"/>
        <v>2322</v>
      </c>
    </row>
    <row r="32" spans="1:12" ht="12.75">
      <c r="A32" s="943" t="s">
        <v>614</v>
      </c>
      <c r="B32" s="858" t="s">
        <v>1146</v>
      </c>
      <c r="C32" s="858" t="s">
        <v>1146</v>
      </c>
      <c r="D32" s="943">
        <v>15</v>
      </c>
      <c r="E32" s="945">
        <v>2580</v>
      </c>
      <c r="F32" s="945">
        <v>0</v>
      </c>
      <c r="G32" s="945">
        <v>0</v>
      </c>
      <c r="H32" s="945">
        <v>0</v>
      </c>
      <c r="I32" s="945">
        <v>0</v>
      </c>
      <c r="J32" s="945">
        <v>0</v>
      </c>
      <c r="K32" s="945">
        <v>0</v>
      </c>
      <c r="L32" s="957">
        <f t="shared" si="0"/>
        <v>2580</v>
      </c>
    </row>
    <row r="33" spans="1:12" ht="12.75">
      <c r="A33" s="943" t="s">
        <v>616</v>
      </c>
      <c r="B33" s="858" t="s">
        <v>1146</v>
      </c>
      <c r="C33" s="858" t="s">
        <v>1146</v>
      </c>
      <c r="D33" s="943">
        <v>15</v>
      </c>
      <c r="E33" s="945">
        <v>1805</v>
      </c>
      <c r="F33" s="945">
        <v>0</v>
      </c>
      <c r="G33" s="945">
        <v>0</v>
      </c>
      <c r="H33" s="945">
        <v>0</v>
      </c>
      <c r="I33" s="945">
        <v>0</v>
      </c>
      <c r="J33" s="945">
        <v>0</v>
      </c>
      <c r="K33" s="945">
        <v>0</v>
      </c>
      <c r="L33" s="957">
        <f t="shared" si="0"/>
        <v>1805</v>
      </c>
    </row>
    <row r="34" spans="1:12" ht="12.75">
      <c r="A34" s="943" t="s">
        <v>158</v>
      </c>
      <c r="B34" s="858" t="s">
        <v>1146</v>
      </c>
      <c r="C34" s="858" t="s">
        <v>1146</v>
      </c>
      <c r="D34" s="943">
        <v>15</v>
      </c>
      <c r="E34" s="945">
        <v>2185</v>
      </c>
      <c r="F34" s="945">
        <v>0</v>
      </c>
      <c r="G34" s="945">
        <v>0</v>
      </c>
      <c r="H34" s="945">
        <v>0</v>
      </c>
      <c r="I34" s="945">
        <v>0</v>
      </c>
      <c r="J34" s="945">
        <v>0</v>
      </c>
      <c r="K34" s="945">
        <v>0</v>
      </c>
      <c r="L34" s="957">
        <f t="shared" si="0"/>
        <v>2185</v>
      </c>
    </row>
    <row r="35" spans="1:12" ht="12.75">
      <c r="A35" s="943" t="s">
        <v>619</v>
      </c>
      <c r="B35" s="858" t="s">
        <v>1146</v>
      </c>
      <c r="C35" s="858" t="s">
        <v>1146</v>
      </c>
      <c r="D35" s="943">
        <v>15</v>
      </c>
      <c r="E35" s="945">
        <v>1880</v>
      </c>
      <c r="F35" s="945">
        <v>0</v>
      </c>
      <c r="G35" s="945">
        <v>0</v>
      </c>
      <c r="H35" s="945">
        <v>0</v>
      </c>
      <c r="I35" s="945">
        <v>0</v>
      </c>
      <c r="J35" s="945">
        <v>0</v>
      </c>
      <c r="K35" s="945">
        <v>0</v>
      </c>
      <c r="L35" s="957">
        <f t="shared" si="0"/>
        <v>1880</v>
      </c>
    </row>
    <row r="36" spans="1:12" ht="12.75">
      <c r="A36" s="943" t="s">
        <v>621</v>
      </c>
      <c r="B36" s="858" t="s">
        <v>1146</v>
      </c>
      <c r="C36" s="858" t="s">
        <v>1146</v>
      </c>
      <c r="D36" s="943">
        <v>15</v>
      </c>
      <c r="E36" s="945">
        <v>3585</v>
      </c>
      <c r="F36" s="945">
        <v>0</v>
      </c>
      <c r="G36" s="945">
        <v>0</v>
      </c>
      <c r="H36" s="945">
        <v>0</v>
      </c>
      <c r="I36" s="945">
        <v>0</v>
      </c>
      <c r="J36" s="945">
        <v>0</v>
      </c>
      <c r="K36" s="945">
        <v>0</v>
      </c>
      <c r="L36" s="957">
        <f t="shared" si="0"/>
        <v>3585</v>
      </c>
    </row>
    <row r="37" spans="1:12" ht="12.75">
      <c r="A37" s="943" t="s">
        <v>304</v>
      </c>
      <c r="B37" s="858" t="s">
        <v>1146</v>
      </c>
      <c r="C37" s="858" t="s">
        <v>1146</v>
      </c>
      <c r="D37" s="943">
        <v>15</v>
      </c>
      <c r="E37" s="945">
        <v>2585</v>
      </c>
      <c r="F37" s="945">
        <v>0</v>
      </c>
      <c r="G37" s="945">
        <v>0</v>
      </c>
      <c r="H37" s="945">
        <v>0</v>
      </c>
      <c r="I37" s="945">
        <v>0</v>
      </c>
      <c r="J37" s="945">
        <v>0</v>
      </c>
      <c r="K37" s="945">
        <v>0</v>
      </c>
      <c r="L37" s="957">
        <f t="shared" si="0"/>
        <v>2585</v>
      </c>
    </row>
    <row r="38" spans="1:12" ht="12.75">
      <c r="A38" s="943" t="s">
        <v>1014</v>
      </c>
      <c r="B38" s="858" t="s">
        <v>1146</v>
      </c>
      <c r="C38" s="858" t="s">
        <v>1146</v>
      </c>
      <c r="D38" s="943">
        <v>15</v>
      </c>
      <c r="E38" s="945">
        <v>1513</v>
      </c>
      <c r="F38" s="945">
        <v>0</v>
      </c>
      <c r="G38" s="945">
        <v>0</v>
      </c>
      <c r="H38" s="945">
        <v>0</v>
      </c>
      <c r="I38" s="945">
        <v>0</v>
      </c>
      <c r="J38" s="945">
        <v>0</v>
      </c>
      <c r="K38" s="945">
        <v>0</v>
      </c>
      <c r="L38" s="957">
        <f t="shared" si="0"/>
        <v>1513</v>
      </c>
    </row>
    <row r="39" spans="1:12" ht="12.75">
      <c r="A39" s="943" t="s">
        <v>1249</v>
      </c>
      <c r="B39" s="858" t="s">
        <v>1146</v>
      </c>
      <c r="C39" s="858" t="s">
        <v>1146</v>
      </c>
      <c r="D39" s="943">
        <v>15</v>
      </c>
      <c r="E39" s="945">
        <v>3982</v>
      </c>
      <c r="F39" s="945">
        <v>0</v>
      </c>
      <c r="G39" s="945">
        <v>0</v>
      </c>
      <c r="H39" s="945">
        <v>0</v>
      </c>
      <c r="I39" s="945">
        <v>0</v>
      </c>
      <c r="J39" s="945">
        <v>0</v>
      </c>
      <c r="K39" s="945">
        <v>0</v>
      </c>
      <c r="L39" s="957">
        <f t="shared" si="0"/>
        <v>3982</v>
      </c>
    </row>
    <row r="40" spans="1:12" ht="12.75">
      <c r="A40" s="943" t="s">
        <v>1251</v>
      </c>
      <c r="B40" s="858" t="s">
        <v>1146</v>
      </c>
      <c r="C40" s="858" t="s">
        <v>1146</v>
      </c>
      <c r="D40" s="943">
        <v>15</v>
      </c>
      <c r="E40" s="945">
        <v>3170</v>
      </c>
      <c r="F40" s="945">
        <v>0</v>
      </c>
      <c r="G40" s="945">
        <v>0</v>
      </c>
      <c r="H40" s="945">
        <v>0</v>
      </c>
      <c r="I40" s="945">
        <v>0</v>
      </c>
      <c r="J40" s="945">
        <v>0</v>
      </c>
      <c r="K40" s="945">
        <v>0</v>
      </c>
      <c r="L40" s="957">
        <f t="shared" si="0"/>
        <v>3170</v>
      </c>
    </row>
    <row r="41" spans="1:12" ht="12.75">
      <c r="A41" s="946"/>
      <c r="B41" s="953" t="s">
        <v>85</v>
      </c>
      <c r="C41" s="954"/>
      <c r="D41" s="946"/>
      <c r="E41" s="947"/>
      <c r="F41" s="947"/>
      <c r="G41" s="947"/>
      <c r="H41" s="947"/>
      <c r="I41" s="947"/>
      <c r="J41" s="947"/>
      <c r="K41" s="947"/>
      <c r="L41" s="958">
        <f t="shared" si="0"/>
        <v>0</v>
      </c>
    </row>
    <row r="42" spans="1:12" ht="12.75">
      <c r="A42" s="943" t="s">
        <v>667</v>
      </c>
      <c r="B42" s="858" t="s">
        <v>1142</v>
      </c>
      <c r="C42" s="858" t="s">
        <v>86</v>
      </c>
      <c r="D42" s="943">
        <v>15</v>
      </c>
      <c r="E42" s="945">
        <v>12070</v>
      </c>
      <c r="F42" s="945">
        <v>0</v>
      </c>
      <c r="G42" s="945">
        <v>0</v>
      </c>
      <c r="H42" s="945">
        <v>0</v>
      </c>
      <c r="I42" s="945">
        <v>2070</v>
      </c>
      <c r="J42" s="945">
        <v>0</v>
      </c>
      <c r="K42" s="945">
        <v>0</v>
      </c>
      <c r="L42" s="957">
        <f t="shared" si="0"/>
        <v>10000</v>
      </c>
    </row>
    <row r="43" spans="1:12" ht="12.75">
      <c r="A43" s="946"/>
      <c r="B43" s="953" t="s">
        <v>3</v>
      </c>
      <c r="C43" s="954"/>
      <c r="D43" s="946"/>
      <c r="E43" s="947"/>
      <c r="F43" s="947"/>
      <c r="G43" s="947"/>
      <c r="H43" s="947"/>
      <c r="I43" s="947"/>
      <c r="J43" s="947"/>
      <c r="K43" s="947"/>
      <c r="L43" s="958">
        <f t="shared" si="0"/>
        <v>0</v>
      </c>
    </row>
    <row r="44" spans="1:12" ht="12.75">
      <c r="A44" s="943" t="s">
        <v>1079</v>
      </c>
      <c r="B44" s="858" t="s">
        <v>1142</v>
      </c>
      <c r="C44" s="858" t="s">
        <v>414</v>
      </c>
      <c r="D44" s="943">
        <v>15</v>
      </c>
      <c r="E44" s="945">
        <v>14325</v>
      </c>
      <c r="F44" s="945">
        <v>0</v>
      </c>
      <c r="G44" s="945">
        <v>0</v>
      </c>
      <c r="H44" s="945">
        <v>0</v>
      </c>
      <c r="I44" s="945">
        <v>2601</v>
      </c>
      <c r="J44" s="945">
        <v>0</v>
      </c>
      <c r="K44" s="945">
        <v>0</v>
      </c>
      <c r="L44" s="957">
        <f t="shared" si="0"/>
        <v>11724</v>
      </c>
    </row>
    <row r="45" spans="1:12" ht="12.75">
      <c r="A45" s="943" t="s">
        <v>677</v>
      </c>
      <c r="B45" s="858" t="s">
        <v>1142</v>
      </c>
      <c r="C45" s="858" t="s">
        <v>431</v>
      </c>
      <c r="D45" s="943">
        <v>15</v>
      </c>
      <c r="E45" s="945">
        <v>0</v>
      </c>
      <c r="F45" s="945">
        <v>0</v>
      </c>
      <c r="G45" s="945">
        <v>0</v>
      </c>
      <c r="H45" s="945">
        <v>0</v>
      </c>
      <c r="I45" s="945">
        <v>0</v>
      </c>
      <c r="J45" s="945">
        <v>0</v>
      </c>
      <c r="K45" s="945">
        <v>0</v>
      </c>
      <c r="L45" s="957">
        <f t="shared" si="0"/>
        <v>0</v>
      </c>
    </row>
    <row r="46" spans="1:12" ht="12.75">
      <c r="A46" s="943" t="s">
        <v>1217</v>
      </c>
      <c r="B46" s="858" t="s">
        <v>1142</v>
      </c>
      <c r="C46" s="858" t="s">
        <v>1219</v>
      </c>
      <c r="D46" s="943">
        <v>15</v>
      </c>
      <c r="E46" s="945">
        <v>5662</v>
      </c>
      <c r="F46" s="945">
        <v>0</v>
      </c>
      <c r="G46" s="945">
        <v>0</v>
      </c>
      <c r="H46" s="945">
        <v>0</v>
      </c>
      <c r="I46" s="945">
        <v>662</v>
      </c>
      <c r="J46" s="945">
        <v>0</v>
      </c>
      <c r="K46" s="945">
        <v>1000</v>
      </c>
      <c r="L46" s="957">
        <f t="shared" si="0"/>
        <v>4000</v>
      </c>
    </row>
    <row r="47" spans="1:12" ht="12.75">
      <c r="A47" s="943" t="s">
        <v>1235</v>
      </c>
      <c r="B47" s="858" t="s">
        <v>1144</v>
      </c>
      <c r="C47" s="858" t="s">
        <v>1233</v>
      </c>
      <c r="D47" s="943">
        <v>15</v>
      </c>
      <c r="E47" s="945">
        <v>2509</v>
      </c>
      <c r="F47" s="945">
        <v>0</v>
      </c>
      <c r="G47" s="945">
        <v>0</v>
      </c>
      <c r="H47" s="945">
        <v>0</v>
      </c>
      <c r="I47" s="945">
        <v>9</v>
      </c>
      <c r="J47" s="945">
        <v>0</v>
      </c>
      <c r="K47" s="945">
        <v>0</v>
      </c>
      <c r="L47" s="957">
        <f t="shared" si="0"/>
        <v>2500</v>
      </c>
    </row>
    <row r="48" spans="1:12" ht="12.75">
      <c r="A48" s="943" t="s">
        <v>610</v>
      </c>
      <c r="B48" s="858" t="s">
        <v>1144</v>
      </c>
      <c r="C48" s="858" t="s">
        <v>2</v>
      </c>
      <c r="D48" s="943">
        <v>15</v>
      </c>
      <c r="E48" s="945">
        <v>3058</v>
      </c>
      <c r="F48" s="945">
        <v>0</v>
      </c>
      <c r="G48" s="945">
        <v>0</v>
      </c>
      <c r="H48" s="945">
        <v>0</v>
      </c>
      <c r="I48" s="945">
        <v>83</v>
      </c>
      <c r="J48" s="945">
        <v>0</v>
      </c>
      <c r="K48" s="945">
        <v>0</v>
      </c>
      <c r="L48" s="957">
        <f t="shared" si="0"/>
        <v>2975</v>
      </c>
    </row>
    <row r="49" spans="1:12" ht="12.75">
      <c r="A49" s="943" t="s">
        <v>803</v>
      </c>
      <c r="B49" s="858" t="s">
        <v>1144</v>
      </c>
      <c r="C49" s="858" t="s">
        <v>312</v>
      </c>
      <c r="D49" s="943">
        <v>15</v>
      </c>
      <c r="E49" s="945">
        <v>6934</v>
      </c>
      <c r="F49" s="945">
        <v>0</v>
      </c>
      <c r="G49" s="945">
        <v>0</v>
      </c>
      <c r="H49" s="945">
        <v>0</v>
      </c>
      <c r="I49" s="945">
        <v>934</v>
      </c>
      <c r="J49" s="945">
        <v>0</v>
      </c>
      <c r="K49" s="945">
        <v>0</v>
      </c>
      <c r="L49" s="957">
        <f t="shared" si="0"/>
        <v>6000</v>
      </c>
    </row>
    <row r="50" spans="1:12" ht="12.75">
      <c r="A50" s="943" t="s">
        <v>804</v>
      </c>
      <c r="B50" s="858" t="s">
        <v>1144</v>
      </c>
      <c r="C50" s="858" t="s">
        <v>312</v>
      </c>
      <c r="D50" s="943">
        <v>15</v>
      </c>
      <c r="E50" s="945">
        <v>5153</v>
      </c>
      <c r="F50" s="945">
        <v>0</v>
      </c>
      <c r="G50" s="945">
        <v>0</v>
      </c>
      <c r="H50" s="945">
        <v>0</v>
      </c>
      <c r="I50" s="945">
        <v>553</v>
      </c>
      <c r="J50" s="945">
        <v>0</v>
      </c>
      <c r="K50" s="945">
        <v>0</v>
      </c>
      <c r="L50" s="957">
        <f t="shared" si="0"/>
        <v>4600</v>
      </c>
    </row>
    <row r="51" spans="1:12" ht="12.75">
      <c r="A51" s="943" t="s">
        <v>1076</v>
      </c>
      <c r="B51" s="858" t="s">
        <v>1144</v>
      </c>
      <c r="C51" s="858" t="s">
        <v>51</v>
      </c>
      <c r="D51" s="943">
        <v>15</v>
      </c>
      <c r="E51" s="945">
        <v>1923</v>
      </c>
      <c r="F51" s="945">
        <v>0</v>
      </c>
      <c r="G51" s="945">
        <v>0</v>
      </c>
      <c r="H51" s="945">
        <v>0</v>
      </c>
      <c r="I51" s="945">
        <v>0</v>
      </c>
      <c r="J51" s="945">
        <v>77</v>
      </c>
      <c r="K51" s="945">
        <v>0</v>
      </c>
      <c r="L51" s="957">
        <f t="shared" si="0"/>
        <v>2000</v>
      </c>
    </row>
    <row r="52" spans="1:12" ht="12.75">
      <c r="A52" s="946"/>
      <c r="B52" s="953" t="s">
        <v>29</v>
      </c>
      <c r="C52" s="954"/>
      <c r="D52" s="946"/>
      <c r="E52" s="947"/>
      <c r="F52" s="947"/>
      <c r="G52" s="947"/>
      <c r="H52" s="947"/>
      <c r="I52" s="947"/>
      <c r="J52" s="947"/>
      <c r="K52" s="947"/>
      <c r="L52" s="958">
        <f t="shared" si="0"/>
        <v>0</v>
      </c>
    </row>
    <row r="53" spans="1:12" ht="12.75">
      <c r="A53" s="943" t="s">
        <v>1220</v>
      </c>
      <c r="B53" s="858" t="s">
        <v>1143</v>
      </c>
      <c r="C53" s="858" t="s">
        <v>2</v>
      </c>
      <c r="D53" s="943">
        <v>15</v>
      </c>
      <c r="E53" s="945">
        <v>1923</v>
      </c>
      <c r="F53" s="945">
        <v>0</v>
      </c>
      <c r="G53" s="945">
        <v>0</v>
      </c>
      <c r="H53" s="945">
        <v>0</v>
      </c>
      <c r="I53" s="945">
        <v>0</v>
      </c>
      <c r="J53" s="945">
        <v>77</v>
      </c>
      <c r="K53" s="945">
        <v>0</v>
      </c>
      <c r="L53" s="957">
        <f t="shared" si="0"/>
        <v>2000</v>
      </c>
    </row>
    <row r="54" spans="1:12" ht="12.75">
      <c r="A54" s="943" t="s">
        <v>1378</v>
      </c>
      <c r="B54" s="858" t="s">
        <v>1143</v>
      </c>
      <c r="C54" s="858" t="s">
        <v>87</v>
      </c>
      <c r="D54" s="943">
        <v>15</v>
      </c>
      <c r="E54" s="945">
        <v>3221</v>
      </c>
      <c r="F54" s="945">
        <v>0</v>
      </c>
      <c r="G54" s="945">
        <v>0</v>
      </c>
      <c r="H54" s="945">
        <v>0</v>
      </c>
      <c r="I54" s="945">
        <v>121</v>
      </c>
      <c r="J54" s="945">
        <v>0</v>
      </c>
      <c r="K54" s="945">
        <v>0</v>
      </c>
      <c r="L54" s="957">
        <f t="shared" si="0"/>
        <v>3100</v>
      </c>
    </row>
    <row r="55" spans="1:12" ht="12.75">
      <c r="A55" s="943" t="s">
        <v>1258</v>
      </c>
      <c r="B55" s="858" t="s">
        <v>1144</v>
      </c>
      <c r="C55" s="858" t="s">
        <v>1260</v>
      </c>
      <c r="D55" s="943">
        <v>15</v>
      </c>
      <c r="E55" s="945">
        <v>975</v>
      </c>
      <c r="F55" s="945">
        <v>0</v>
      </c>
      <c r="G55" s="945">
        <v>0</v>
      </c>
      <c r="H55" s="945">
        <v>0</v>
      </c>
      <c r="I55" s="945">
        <v>0</v>
      </c>
      <c r="J55" s="945">
        <v>149</v>
      </c>
      <c r="K55" s="945">
        <v>0</v>
      </c>
      <c r="L55" s="957">
        <f t="shared" si="0"/>
        <v>1124</v>
      </c>
    </row>
    <row r="56" spans="1:12" ht="12.75">
      <c r="A56" s="943" t="s">
        <v>1245</v>
      </c>
      <c r="B56" s="858" t="s">
        <v>1144</v>
      </c>
      <c r="C56" s="858" t="s">
        <v>1255</v>
      </c>
      <c r="D56" s="943">
        <v>15</v>
      </c>
      <c r="E56" s="945">
        <v>2363</v>
      </c>
      <c r="F56" s="945">
        <v>0</v>
      </c>
      <c r="G56" s="945">
        <v>0</v>
      </c>
      <c r="H56" s="945">
        <v>0</v>
      </c>
      <c r="I56" s="945">
        <v>0</v>
      </c>
      <c r="J56" s="945">
        <v>7</v>
      </c>
      <c r="K56" s="945">
        <v>0</v>
      </c>
      <c r="L56" s="957">
        <f t="shared" si="0"/>
        <v>2370</v>
      </c>
    </row>
    <row r="57" spans="1:12" ht="12.75">
      <c r="A57" s="943" t="s">
        <v>1352</v>
      </c>
      <c r="B57" s="858" t="s">
        <v>1144</v>
      </c>
      <c r="C57" s="858" t="s">
        <v>11</v>
      </c>
      <c r="D57" s="943">
        <v>15</v>
      </c>
      <c r="E57" s="945">
        <v>1923</v>
      </c>
      <c r="F57" s="945">
        <v>0</v>
      </c>
      <c r="G57" s="945">
        <v>0</v>
      </c>
      <c r="H57" s="945">
        <v>0</v>
      </c>
      <c r="I57" s="945">
        <v>0</v>
      </c>
      <c r="J57" s="945">
        <v>77</v>
      </c>
      <c r="K57" s="945">
        <v>0</v>
      </c>
      <c r="L57" s="957">
        <f t="shared" si="0"/>
        <v>2000</v>
      </c>
    </row>
    <row r="58" spans="1:12" ht="12.75">
      <c r="A58" s="943" t="s">
        <v>1382</v>
      </c>
      <c r="B58" s="858" t="s">
        <v>1144</v>
      </c>
      <c r="C58" s="858" t="s">
        <v>56</v>
      </c>
      <c r="D58" s="943">
        <v>15</v>
      </c>
      <c r="E58" s="945">
        <v>1763</v>
      </c>
      <c r="F58" s="945">
        <v>0</v>
      </c>
      <c r="G58" s="945">
        <v>0</v>
      </c>
      <c r="H58" s="945">
        <v>0</v>
      </c>
      <c r="I58" s="945">
        <v>0</v>
      </c>
      <c r="J58" s="945">
        <v>87</v>
      </c>
      <c r="K58" s="945">
        <v>0</v>
      </c>
      <c r="L58" s="957">
        <f t="shared" si="0"/>
        <v>1850</v>
      </c>
    </row>
    <row r="59" spans="1:12" ht="12.75">
      <c r="A59" s="943" t="s">
        <v>1395</v>
      </c>
      <c r="B59" s="858" t="s">
        <v>1144</v>
      </c>
      <c r="C59" s="858" t="s">
        <v>541</v>
      </c>
      <c r="D59" s="943">
        <v>15</v>
      </c>
      <c r="E59" s="945">
        <v>2030</v>
      </c>
      <c r="F59" s="945">
        <v>0</v>
      </c>
      <c r="G59" s="945">
        <v>0</v>
      </c>
      <c r="H59" s="945">
        <v>0</v>
      </c>
      <c r="I59" s="945">
        <v>0</v>
      </c>
      <c r="J59" s="945">
        <v>70</v>
      </c>
      <c r="K59" s="945">
        <v>0</v>
      </c>
      <c r="L59" s="957">
        <f t="shared" si="0"/>
        <v>2100</v>
      </c>
    </row>
    <row r="60" spans="1:12" ht="12.75">
      <c r="A60" s="943" t="s">
        <v>453</v>
      </c>
      <c r="B60" s="858" t="s">
        <v>1144</v>
      </c>
      <c r="C60" s="858" t="s">
        <v>454</v>
      </c>
      <c r="D60" s="943">
        <v>15</v>
      </c>
      <c r="E60" s="945">
        <v>2184</v>
      </c>
      <c r="F60" s="945">
        <v>0</v>
      </c>
      <c r="G60" s="945">
        <v>0</v>
      </c>
      <c r="H60" s="945">
        <v>0</v>
      </c>
      <c r="I60" s="945">
        <v>0</v>
      </c>
      <c r="J60" s="945">
        <v>55</v>
      </c>
      <c r="K60" s="945">
        <v>0</v>
      </c>
      <c r="L60" s="957">
        <f t="shared" si="0"/>
        <v>2239</v>
      </c>
    </row>
    <row r="61" spans="1:12" ht="12.75">
      <c r="A61" s="943" t="s">
        <v>927</v>
      </c>
      <c r="B61" s="858" t="s">
        <v>1144</v>
      </c>
      <c r="C61" s="858" t="s">
        <v>2</v>
      </c>
      <c r="D61" s="943">
        <v>15</v>
      </c>
      <c r="E61" s="945">
        <v>2509</v>
      </c>
      <c r="F61" s="945">
        <v>0</v>
      </c>
      <c r="G61" s="945">
        <v>0</v>
      </c>
      <c r="H61" s="945">
        <v>0</v>
      </c>
      <c r="I61" s="945">
        <v>9</v>
      </c>
      <c r="J61" s="945">
        <v>0</v>
      </c>
      <c r="K61" s="945">
        <v>0</v>
      </c>
      <c r="L61" s="957">
        <f t="shared" si="0"/>
        <v>2500</v>
      </c>
    </row>
    <row r="62" spans="1:12" ht="12.75">
      <c r="A62" s="943" t="s">
        <v>1190</v>
      </c>
      <c r="B62" s="858" t="s">
        <v>1144</v>
      </c>
      <c r="C62" s="858" t="s">
        <v>11</v>
      </c>
      <c r="D62" s="943">
        <v>15</v>
      </c>
      <c r="E62" s="945">
        <v>2509</v>
      </c>
      <c r="F62" s="945">
        <v>0</v>
      </c>
      <c r="G62" s="945">
        <v>0</v>
      </c>
      <c r="H62" s="945">
        <v>0</v>
      </c>
      <c r="I62" s="945">
        <v>9</v>
      </c>
      <c r="J62" s="945">
        <v>0</v>
      </c>
      <c r="K62" s="945">
        <v>0</v>
      </c>
      <c r="L62" s="957">
        <f t="shared" si="0"/>
        <v>2500</v>
      </c>
    </row>
    <row r="63" spans="1:12" ht="12.75">
      <c r="A63" s="946"/>
      <c r="B63" s="953" t="s">
        <v>88</v>
      </c>
      <c r="C63" s="954"/>
      <c r="D63" s="946"/>
      <c r="E63" s="947"/>
      <c r="F63" s="947"/>
      <c r="G63" s="947"/>
      <c r="H63" s="947"/>
      <c r="I63" s="947"/>
      <c r="J63" s="947"/>
      <c r="K63" s="947"/>
      <c r="L63" s="958">
        <f t="shared" si="0"/>
        <v>0</v>
      </c>
    </row>
    <row r="64" spans="1:12" ht="12.75">
      <c r="A64" s="943" t="s">
        <v>89</v>
      </c>
      <c r="B64" s="858" t="s">
        <v>1143</v>
      </c>
      <c r="C64" s="858" t="s">
        <v>2</v>
      </c>
      <c r="D64" s="943">
        <v>15</v>
      </c>
      <c r="E64" s="945">
        <v>1549</v>
      </c>
      <c r="F64" s="945">
        <v>0</v>
      </c>
      <c r="G64" s="945">
        <v>0</v>
      </c>
      <c r="H64" s="945">
        <v>0</v>
      </c>
      <c r="I64" s="945">
        <v>0</v>
      </c>
      <c r="J64" s="945">
        <v>112</v>
      </c>
      <c r="K64" s="945">
        <v>0</v>
      </c>
      <c r="L64" s="957">
        <f t="shared" si="0"/>
        <v>1661</v>
      </c>
    </row>
    <row r="65" spans="1:12" ht="12.75">
      <c r="A65" s="943" t="s">
        <v>1062</v>
      </c>
      <c r="B65" s="858" t="s">
        <v>1142</v>
      </c>
      <c r="C65" s="858" t="s">
        <v>87</v>
      </c>
      <c r="D65" s="943">
        <v>15</v>
      </c>
      <c r="E65" s="945">
        <v>2625</v>
      </c>
      <c r="F65" s="945">
        <v>0</v>
      </c>
      <c r="G65" s="945">
        <v>0</v>
      </c>
      <c r="H65" s="945">
        <v>0</v>
      </c>
      <c r="I65" s="945">
        <v>21</v>
      </c>
      <c r="J65" s="945">
        <v>0</v>
      </c>
      <c r="K65" s="945">
        <v>0</v>
      </c>
      <c r="L65" s="957">
        <f t="shared" si="0"/>
        <v>2604</v>
      </c>
    </row>
    <row r="66" spans="1:12" ht="12.75">
      <c r="A66" s="943" t="s">
        <v>1447</v>
      </c>
      <c r="B66" s="858" t="s">
        <v>1144</v>
      </c>
      <c r="C66" s="858" t="s">
        <v>346</v>
      </c>
      <c r="D66" s="943">
        <v>15</v>
      </c>
      <c r="E66" s="945">
        <v>308</v>
      </c>
      <c r="F66" s="945">
        <v>0</v>
      </c>
      <c r="G66" s="945">
        <v>0</v>
      </c>
      <c r="H66" s="945">
        <v>0</v>
      </c>
      <c r="I66" s="945">
        <v>0</v>
      </c>
      <c r="J66" s="945">
        <v>192</v>
      </c>
      <c r="K66" s="945">
        <v>0</v>
      </c>
      <c r="L66" s="957">
        <f t="shared" si="0"/>
        <v>500</v>
      </c>
    </row>
    <row r="67" spans="1:12" ht="12.75">
      <c r="A67" s="943" t="s">
        <v>961</v>
      </c>
      <c r="B67" s="858" t="s">
        <v>1144</v>
      </c>
      <c r="C67" s="858" t="s">
        <v>10</v>
      </c>
      <c r="D67" s="943">
        <v>15</v>
      </c>
      <c r="E67" s="945">
        <v>1006</v>
      </c>
      <c r="F67" s="945">
        <v>0</v>
      </c>
      <c r="G67" s="945">
        <v>0</v>
      </c>
      <c r="H67" s="945">
        <v>0</v>
      </c>
      <c r="I67" s="945">
        <v>0</v>
      </c>
      <c r="J67" s="945">
        <v>147</v>
      </c>
      <c r="K67" s="945">
        <v>0</v>
      </c>
      <c r="L67" s="957">
        <f t="shared" si="0"/>
        <v>1153</v>
      </c>
    </row>
    <row r="68" spans="1:12" ht="12.75">
      <c r="A68" s="943" t="s">
        <v>532</v>
      </c>
      <c r="B68" s="858" t="s">
        <v>1144</v>
      </c>
      <c r="C68" s="858" t="s">
        <v>11</v>
      </c>
      <c r="D68" s="943">
        <v>15</v>
      </c>
      <c r="E68" s="945">
        <v>1201</v>
      </c>
      <c r="F68" s="945">
        <v>0</v>
      </c>
      <c r="G68" s="945">
        <v>0</v>
      </c>
      <c r="H68" s="945">
        <v>0</v>
      </c>
      <c r="I68" s="945">
        <v>0</v>
      </c>
      <c r="J68" s="945">
        <v>135</v>
      </c>
      <c r="K68" s="945">
        <v>0</v>
      </c>
      <c r="L68" s="957">
        <f t="shared" si="0"/>
        <v>1336</v>
      </c>
    </row>
    <row r="69" spans="1:12" ht="12.75">
      <c r="A69" s="943" t="s">
        <v>535</v>
      </c>
      <c r="B69" s="858" t="s">
        <v>1144</v>
      </c>
      <c r="C69" s="858" t="s">
        <v>11</v>
      </c>
      <c r="D69" s="943">
        <v>15</v>
      </c>
      <c r="E69" s="945">
        <v>874</v>
      </c>
      <c r="F69" s="945">
        <v>0</v>
      </c>
      <c r="G69" s="945">
        <v>0</v>
      </c>
      <c r="H69" s="945">
        <v>0</v>
      </c>
      <c r="I69" s="945">
        <v>0</v>
      </c>
      <c r="J69" s="945">
        <v>156</v>
      </c>
      <c r="K69" s="945">
        <v>200</v>
      </c>
      <c r="L69" s="957">
        <f t="shared" si="0"/>
        <v>830</v>
      </c>
    </row>
    <row r="70" spans="1:12" ht="12.75">
      <c r="A70" s="943" t="s">
        <v>959</v>
      </c>
      <c r="B70" s="858" t="s">
        <v>1144</v>
      </c>
      <c r="C70" s="858" t="s">
        <v>10</v>
      </c>
      <c r="D70" s="943">
        <v>15</v>
      </c>
      <c r="E70" s="945">
        <v>308</v>
      </c>
      <c r="F70" s="945">
        <v>0</v>
      </c>
      <c r="G70" s="945">
        <v>0</v>
      </c>
      <c r="H70" s="945">
        <v>0</v>
      </c>
      <c r="I70" s="945">
        <v>0</v>
      </c>
      <c r="J70" s="945">
        <v>192</v>
      </c>
      <c r="K70" s="945">
        <v>0</v>
      </c>
      <c r="L70" s="957">
        <f aca="true" t="shared" si="1" ref="L70:L132">E70+F70+G70+H70-I70+J70-K70</f>
        <v>500</v>
      </c>
    </row>
    <row r="71" spans="1:12" ht="12.75">
      <c r="A71" s="943" t="s">
        <v>957</v>
      </c>
      <c r="B71" s="858" t="s">
        <v>1144</v>
      </c>
      <c r="C71" s="858" t="s">
        <v>289</v>
      </c>
      <c r="D71" s="943">
        <v>15</v>
      </c>
      <c r="E71" s="945">
        <v>2396</v>
      </c>
      <c r="F71" s="945">
        <v>0</v>
      </c>
      <c r="G71" s="945">
        <v>0</v>
      </c>
      <c r="H71" s="945">
        <v>0</v>
      </c>
      <c r="I71" s="945">
        <v>0</v>
      </c>
      <c r="J71" s="945">
        <v>4</v>
      </c>
      <c r="K71" s="945">
        <v>0</v>
      </c>
      <c r="L71" s="957">
        <f t="shared" si="1"/>
        <v>2400</v>
      </c>
    </row>
    <row r="72" spans="1:12" ht="12.75">
      <c r="A72" s="946"/>
      <c r="B72" s="953" t="s">
        <v>4</v>
      </c>
      <c r="C72" s="954"/>
      <c r="D72" s="946"/>
      <c r="E72" s="947"/>
      <c r="F72" s="947"/>
      <c r="G72" s="947"/>
      <c r="H72" s="947"/>
      <c r="I72" s="947"/>
      <c r="J72" s="947"/>
      <c r="K72" s="947"/>
      <c r="L72" s="958">
        <f t="shared" si="1"/>
        <v>0</v>
      </c>
    </row>
    <row r="73" spans="1:12" ht="12.75">
      <c r="A73" s="943" t="s">
        <v>1064</v>
      </c>
      <c r="B73" s="858" t="s">
        <v>1142</v>
      </c>
      <c r="C73" s="858" t="s">
        <v>87</v>
      </c>
      <c r="D73" s="943">
        <v>15</v>
      </c>
      <c r="E73" s="945">
        <v>2625</v>
      </c>
      <c r="F73" s="945">
        <v>0</v>
      </c>
      <c r="G73" s="945">
        <v>0</v>
      </c>
      <c r="H73" s="945">
        <v>0</v>
      </c>
      <c r="I73" s="945">
        <v>21</v>
      </c>
      <c r="J73" s="945">
        <v>0</v>
      </c>
      <c r="K73" s="945">
        <v>0</v>
      </c>
      <c r="L73" s="957">
        <f t="shared" si="1"/>
        <v>2604</v>
      </c>
    </row>
    <row r="74" spans="1:12" ht="12.75">
      <c r="A74" s="943" t="s">
        <v>1354</v>
      </c>
      <c r="B74" s="858" t="s">
        <v>1144</v>
      </c>
      <c r="C74" s="858" t="s">
        <v>10</v>
      </c>
      <c r="D74" s="943">
        <v>15</v>
      </c>
      <c r="E74" s="945">
        <v>842</v>
      </c>
      <c r="F74" s="945">
        <v>0</v>
      </c>
      <c r="G74" s="945">
        <v>0</v>
      </c>
      <c r="H74" s="945">
        <v>0</v>
      </c>
      <c r="I74" s="945">
        <v>0</v>
      </c>
      <c r="J74" s="945">
        <v>158</v>
      </c>
      <c r="K74" s="945">
        <v>500</v>
      </c>
      <c r="L74" s="957">
        <f t="shared" si="1"/>
        <v>500</v>
      </c>
    </row>
    <row r="75" spans="1:12" ht="12.75">
      <c r="A75" s="943" t="s">
        <v>55</v>
      </c>
      <c r="B75" s="858" t="s">
        <v>1144</v>
      </c>
      <c r="C75" s="858" t="s">
        <v>73</v>
      </c>
      <c r="D75" s="943">
        <v>15</v>
      </c>
      <c r="E75" s="945">
        <v>2184</v>
      </c>
      <c r="F75" s="945">
        <v>0</v>
      </c>
      <c r="G75" s="945">
        <v>0</v>
      </c>
      <c r="H75" s="945">
        <v>0</v>
      </c>
      <c r="I75" s="945">
        <v>0</v>
      </c>
      <c r="J75" s="945">
        <v>55</v>
      </c>
      <c r="K75" s="945">
        <v>0</v>
      </c>
      <c r="L75" s="957">
        <f t="shared" si="1"/>
        <v>2239</v>
      </c>
    </row>
    <row r="76" spans="1:12" ht="12.75">
      <c r="A76" s="943" t="s">
        <v>963</v>
      </c>
      <c r="B76" s="858" t="s">
        <v>1144</v>
      </c>
      <c r="C76" s="858" t="s">
        <v>11</v>
      </c>
      <c r="D76" s="943">
        <v>15</v>
      </c>
      <c r="E76" s="945">
        <v>842</v>
      </c>
      <c r="F76" s="945">
        <v>0</v>
      </c>
      <c r="G76" s="945">
        <v>0</v>
      </c>
      <c r="H76" s="945">
        <v>0</v>
      </c>
      <c r="I76" s="945">
        <v>0</v>
      </c>
      <c r="J76" s="945">
        <v>158</v>
      </c>
      <c r="K76" s="945">
        <v>0</v>
      </c>
      <c r="L76" s="957">
        <f t="shared" si="1"/>
        <v>1000</v>
      </c>
    </row>
    <row r="77" spans="1:12" ht="12.75">
      <c r="A77" s="943" t="s">
        <v>882</v>
      </c>
      <c r="B77" s="858" t="s">
        <v>1144</v>
      </c>
      <c r="C77" s="858" t="s">
        <v>2</v>
      </c>
      <c r="D77" s="943">
        <v>15</v>
      </c>
      <c r="E77" s="945">
        <v>1549</v>
      </c>
      <c r="F77" s="945">
        <v>0</v>
      </c>
      <c r="G77" s="945">
        <v>0</v>
      </c>
      <c r="H77" s="945">
        <v>0</v>
      </c>
      <c r="I77" s="945">
        <v>0</v>
      </c>
      <c r="J77" s="945">
        <v>112</v>
      </c>
      <c r="K77" s="945">
        <v>0</v>
      </c>
      <c r="L77" s="957">
        <f t="shared" si="1"/>
        <v>1661</v>
      </c>
    </row>
    <row r="78" spans="1:12" ht="12.75">
      <c r="A78" s="943" t="s">
        <v>1155</v>
      </c>
      <c r="B78" s="858" t="s">
        <v>1144</v>
      </c>
      <c r="C78" s="858" t="s">
        <v>127</v>
      </c>
      <c r="D78" s="943">
        <v>15</v>
      </c>
      <c r="E78" s="945">
        <v>1923</v>
      </c>
      <c r="F78" s="945">
        <v>0</v>
      </c>
      <c r="G78" s="945">
        <v>0</v>
      </c>
      <c r="H78" s="945">
        <v>0</v>
      </c>
      <c r="I78" s="945">
        <v>0</v>
      </c>
      <c r="J78" s="945">
        <v>77</v>
      </c>
      <c r="K78" s="945">
        <v>0</v>
      </c>
      <c r="L78" s="957">
        <f t="shared" si="1"/>
        <v>2000</v>
      </c>
    </row>
    <row r="79" spans="1:12" ht="12.75">
      <c r="A79" s="943" t="s">
        <v>1165</v>
      </c>
      <c r="B79" s="858" t="s">
        <v>1144</v>
      </c>
      <c r="C79" s="858" t="s">
        <v>1176</v>
      </c>
      <c r="D79" s="943">
        <v>15</v>
      </c>
      <c r="E79" s="945">
        <v>2509</v>
      </c>
      <c r="F79" s="945">
        <v>0</v>
      </c>
      <c r="G79" s="945">
        <v>0</v>
      </c>
      <c r="H79" s="945">
        <v>0</v>
      </c>
      <c r="I79" s="945">
        <v>9</v>
      </c>
      <c r="J79" s="945">
        <v>0</v>
      </c>
      <c r="K79" s="945">
        <v>0</v>
      </c>
      <c r="L79" s="957">
        <f t="shared" si="1"/>
        <v>2500</v>
      </c>
    </row>
    <row r="80" spans="1:12" ht="12.75">
      <c r="A80" s="946"/>
      <c r="B80" s="953" t="s">
        <v>91</v>
      </c>
      <c r="C80" s="954"/>
      <c r="D80" s="946"/>
      <c r="E80" s="947"/>
      <c r="F80" s="947"/>
      <c r="G80" s="947"/>
      <c r="H80" s="947"/>
      <c r="I80" s="947"/>
      <c r="J80" s="947"/>
      <c r="K80" s="947"/>
      <c r="L80" s="958">
        <f t="shared" si="1"/>
        <v>0</v>
      </c>
    </row>
    <row r="81" spans="1:12" ht="12.75">
      <c r="A81" s="943" t="s">
        <v>1066</v>
      </c>
      <c r="B81" s="858" t="s">
        <v>1142</v>
      </c>
      <c r="C81" s="858" t="s">
        <v>87</v>
      </c>
      <c r="D81" s="943">
        <v>15</v>
      </c>
      <c r="E81" s="945">
        <v>2625</v>
      </c>
      <c r="F81" s="945">
        <v>0</v>
      </c>
      <c r="G81" s="945">
        <v>0</v>
      </c>
      <c r="H81" s="945">
        <v>0</v>
      </c>
      <c r="I81" s="945">
        <v>21</v>
      </c>
      <c r="J81" s="945">
        <v>0</v>
      </c>
      <c r="K81" s="945">
        <v>0</v>
      </c>
      <c r="L81" s="957">
        <f t="shared" si="1"/>
        <v>2604</v>
      </c>
    </row>
    <row r="82" spans="1:12" ht="12.75">
      <c r="A82" s="943" t="s">
        <v>1449</v>
      </c>
      <c r="B82" s="858" t="s">
        <v>1144</v>
      </c>
      <c r="C82" s="858" t="s">
        <v>56</v>
      </c>
      <c r="D82" s="943">
        <v>15</v>
      </c>
      <c r="E82" s="945">
        <v>1923</v>
      </c>
      <c r="F82" s="945">
        <v>0</v>
      </c>
      <c r="G82" s="945">
        <v>0</v>
      </c>
      <c r="H82" s="945">
        <v>0</v>
      </c>
      <c r="I82" s="945">
        <v>0</v>
      </c>
      <c r="J82" s="945">
        <v>77</v>
      </c>
      <c r="K82" s="945">
        <v>0</v>
      </c>
      <c r="L82" s="957">
        <f t="shared" si="1"/>
        <v>2000</v>
      </c>
    </row>
    <row r="83" spans="1:12" ht="12.75">
      <c r="A83" s="943" t="s">
        <v>521</v>
      </c>
      <c r="B83" s="858" t="s">
        <v>1144</v>
      </c>
      <c r="C83" s="858" t="s">
        <v>10</v>
      </c>
      <c r="D83" s="943">
        <v>15</v>
      </c>
      <c r="E83" s="945">
        <v>1310</v>
      </c>
      <c r="F83" s="945">
        <v>0</v>
      </c>
      <c r="G83" s="945">
        <v>0</v>
      </c>
      <c r="H83" s="945">
        <v>0</v>
      </c>
      <c r="I83" s="945">
        <v>0</v>
      </c>
      <c r="J83" s="945">
        <v>128</v>
      </c>
      <c r="K83" s="945">
        <v>0</v>
      </c>
      <c r="L83" s="957">
        <f t="shared" si="1"/>
        <v>1438</v>
      </c>
    </row>
    <row r="84" spans="1:12" ht="12.75">
      <c r="A84" s="943" t="s">
        <v>1167</v>
      </c>
      <c r="B84" s="858" t="s">
        <v>1144</v>
      </c>
      <c r="C84" s="858" t="s">
        <v>1176</v>
      </c>
      <c r="D84" s="943">
        <v>15</v>
      </c>
      <c r="E84" s="945">
        <v>2396</v>
      </c>
      <c r="F84" s="945">
        <v>0</v>
      </c>
      <c r="G84" s="945">
        <v>0</v>
      </c>
      <c r="H84" s="945">
        <v>0</v>
      </c>
      <c r="I84" s="945">
        <v>0</v>
      </c>
      <c r="J84" s="945">
        <v>4</v>
      </c>
      <c r="K84" s="945">
        <v>0</v>
      </c>
      <c r="L84" s="957">
        <f t="shared" si="1"/>
        <v>2400</v>
      </c>
    </row>
    <row r="85" spans="1:12" ht="12.75">
      <c r="A85" s="946"/>
      <c r="B85" s="953" t="s">
        <v>92</v>
      </c>
      <c r="C85" s="954"/>
      <c r="D85" s="946"/>
      <c r="E85" s="947"/>
      <c r="F85" s="947"/>
      <c r="G85" s="947"/>
      <c r="H85" s="947"/>
      <c r="I85" s="947"/>
      <c r="J85" s="947"/>
      <c r="K85" s="947"/>
      <c r="L85" s="958">
        <f t="shared" si="1"/>
        <v>0</v>
      </c>
    </row>
    <row r="86" spans="1:12" ht="12.75" hidden="1">
      <c r="A86" s="943"/>
      <c r="B86" s="858" t="s">
        <v>1142</v>
      </c>
      <c r="C86" s="858" t="s">
        <v>87</v>
      </c>
      <c r="D86" s="943"/>
      <c r="E86" s="945"/>
      <c r="F86" s="945"/>
      <c r="G86" s="945">
        <v>0</v>
      </c>
      <c r="H86" s="945">
        <v>0</v>
      </c>
      <c r="I86" s="945"/>
      <c r="J86" s="945"/>
      <c r="K86" s="945">
        <v>0</v>
      </c>
      <c r="L86" s="957">
        <f t="shared" si="1"/>
        <v>0</v>
      </c>
    </row>
    <row r="87" spans="1:12" ht="12.75">
      <c r="A87" s="943" t="s">
        <v>93</v>
      </c>
      <c r="B87" s="858" t="s">
        <v>1144</v>
      </c>
      <c r="C87" s="858" t="s">
        <v>2</v>
      </c>
      <c r="D87" s="943">
        <v>15</v>
      </c>
      <c r="E87" s="945">
        <v>1924</v>
      </c>
      <c r="F87" s="945">
        <v>0</v>
      </c>
      <c r="G87" s="945">
        <v>0</v>
      </c>
      <c r="H87" s="945">
        <v>0</v>
      </c>
      <c r="I87" s="945">
        <v>0</v>
      </c>
      <c r="J87" s="945">
        <v>77</v>
      </c>
      <c r="K87" s="945">
        <v>0</v>
      </c>
      <c r="L87" s="957">
        <f t="shared" si="1"/>
        <v>2001</v>
      </c>
    </row>
    <row r="88" spans="1:12" ht="12.75">
      <c r="A88" s="946"/>
      <c r="B88" s="953" t="s">
        <v>94</v>
      </c>
      <c r="C88" s="954"/>
      <c r="D88" s="946"/>
      <c r="E88" s="947"/>
      <c r="F88" s="947"/>
      <c r="G88" s="947"/>
      <c r="H88" s="947"/>
      <c r="I88" s="947"/>
      <c r="J88" s="947"/>
      <c r="K88" s="947"/>
      <c r="L88" s="958">
        <f t="shared" si="1"/>
        <v>0</v>
      </c>
    </row>
    <row r="89" spans="1:12" ht="12.75">
      <c r="A89" s="943" t="s">
        <v>95</v>
      </c>
      <c r="B89" s="858" t="s">
        <v>1143</v>
      </c>
      <c r="C89" s="858" t="s">
        <v>2</v>
      </c>
      <c r="D89" s="943">
        <v>15</v>
      </c>
      <c r="E89" s="945">
        <v>2625</v>
      </c>
      <c r="F89" s="945">
        <v>0</v>
      </c>
      <c r="G89" s="945">
        <v>0</v>
      </c>
      <c r="H89" s="945">
        <v>0</v>
      </c>
      <c r="I89" s="945">
        <v>21</v>
      </c>
      <c r="J89" s="945">
        <v>0</v>
      </c>
      <c r="K89" s="945">
        <v>0</v>
      </c>
      <c r="L89" s="957">
        <f t="shared" si="1"/>
        <v>2604</v>
      </c>
    </row>
    <row r="90" spans="1:12" ht="12.75">
      <c r="A90" s="943" t="s">
        <v>1438</v>
      </c>
      <c r="B90" s="858" t="s">
        <v>1144</v>
      </c>
      <c r="C90" s="858" t="s">
        <v>502</v>
      </c>
      <c r="D90" s="943">
        <v>15</v>
      </c>
      <c r="E90" s="945">
        <v>1537</v>
      </c>
      <c r="F90" s="945">
        <v>0</v>
      </c>
      <c r="G90" s="945">
        <v>0</v>
      </c>
      <c r="H90" s="945">
        <v>0</v>
      </c>
      <c r="I90" s="945">
        <v>0</v>
      </c>
      <c r="J90" s="945">
        <v>113</v>
      </c>
      <c r="K90" s="945">
        <v>0</v>
      </c>
      <c r="L90" s="957">
        <f t="shared" si="1"/>
        <v>1650</v>
      </c>
    </row>
    <row r="91" spans="1:12" ht="12.75">
      <c r="A91" s="943" t="s">
        <v>1464</v>
      </c>
      <c r="B91" s="858" t="s">
        <v>1144</v>
      </c>
      <c r="C91" s="858" t="s">
        <v>346</v>
      </c>
      <c r="D91" s="943">
        <v>15</v>
      </c>
      <c r="E91" s="957">
        <v>2184</v>
      </c>
      <c r="F91" s="957"/>
      <c r="G91" s="957"/>
      <c r="H91" s="957">
        <v>0</v>
      </c>
      <c r="I91" s="957"/>
      <c r="J91" s="957">
        <v>55</v>
      </c>
      <c r="K91" s="957"/>
      <c r="L91" s="957">
        <f t="shared" si="1"/>
        <v>2239</v>
      </c>
    </row>
    <row r="92" spans="1:12" ht="12.75">
      <c r="A92" s="943" t="s">
        <v>831</v>
      </c>
      <c r="B92" s="858" t="s">
        <v>1144</v>
      </c>
      <c r="C92" s="858" t="s">
        <v>537</v>
      </c>
      <c r="D92" s="943">
        <v>15</v>
      </c>
      <c r="E92" s="945">
        <v>2396</v>
      </c>
      <c r="F92" s="945">
        <v>0</v>
      </c>
      <c r="G92" s="945">
        <v>0</v>
      </c>
      <c r="H92" s="945">
        <v>0</v>
      </c>
      <c r="I92" s="945">
        <v>0</v>
      </c>
      <c r="J92" s="945">
        <v>4</v>
      </c>
      <c r="K92" s="945">
        <v>0</v>
      </c>
      <c r="L92" s="957">
        <f t="shared" si="1"/>
        <v>2400</v>
      </c>
    </row>
    <row r="93" spans="1:12" ht="12.75">
      <c r="A93" s="948"/>
      <c r="B93" s="953" t="s">
        <v>858</v>
      </c>
      <c r="C93" s="953"/>
      <c r="D93" s="948"/>
      <c r="E93" s="949"/>
      <c r="F93" s="949"/>
      <c r="G93" s="949"/>
      <c r="H93" s="949"/>
      <c r="I93" s="949"/>
      <c r="J93" s="949"/>
      <c r="K93" s="949"/>
      <c r="L93" s="958">
        <f t="shared" si="1"/>
        <v>0</v>
      </c>
    </row>
    <row r="94" spans="1:12" ht="12.75">
      <c r="A94" s="943" t="s">
        <v>1147</v>
      </c>
      <c r="B94" s="858" t="s">
        <v>1142</v>
      </c>
      <c r="C94" s="858" t="s">
        <v>97</v>
      </c>
      <c r="D94" s="943">
        <v>15</v>
      </c>
      <c r="E94" s="945">
        <v>2205</v>
      </c>
      <c r="F94" s="945">
        <v>0</v>
      </c>
      <c r="G94" s="945">
        <v>0</v>
      </c>
      <c r="H94" s="945">
        <v>0</v>
      </c>
      <c r="I94" s="945">
        <v>0</v>
      </c>
      <c r="J94" s="945">
        <v>39</v>
      </c>
      <c r="K94" s="945">
        <v>700</v>
      </c>
      <c r="L94" s="957">
        <f t="shared" si="1"/>
        <v>1544</v>
      </c>
    </row>
    <row r="95" spans="1:12" ht="12.75">
      <c r="A95" s="943" t="s">
        <v>964</v>
      </c>
      <c r="B95" s="858" t="s">
        <v>1144</v>
      </c>
      <c r="C95" s="858" t="s">
        <v>966</v>
      </c>
      <c r="D95" s="943">
        <v>15</v>
      </c>
      <c r="E95" s="945">
        <v>2452</v>
      </c>
      <c r="F95" s="945">
        <v>0</v>
      </c>
      <c r="G95" s="945">
        <v>0</v>
      </c>
      <c r="H95" s="945">
        <v>0</v>
      </c>
      <c r="I95" s="945">
        <v>2</v>
      </c>
      <c r="J95" s="945">
        <v>0</v>
      </c>
      <c r="K95" s="945">
        <v>0</v>
      </c>
      <c r="L95" s="957">
        <f t="shared" si="1"/>
        <v>2450</v>
      </c>
    </row>
    <row r="96" spans="1:12" ht="12.75">
      <c r="A96" s="943" t="s">
        <v>967</v>
      </c>
      <c r="B96" s="858" t="s">
        <v>1144</v>
      </c>
      <c r="C96" s="858" t="s">
        <v>969</v>
      </c>
      <c r="D96" s="943">
        <v>15</v>
      </c>
      <c r="E96" s="945">
        <v>842</v>
      </c>
      <c r="F96" s="945">
        <v>0</v>
      </c>
      <c r="G96" s="945">
        <v>0</v>
      </c>
      <c r="H96" s="945">
        <v>0</v>
      </c>
      <c r="I96" s="945">
        <v>0</v>
      </c>
      <c r="J96" s="945">
        <v>158</v>
      </c>
      <c r="K96" s="945">
        <v>0</v>
      </c>
      <c r="L96" s="957">
        <f t="shared" si="1"/>
        <v>1000</v>
      </c>
    </row>
    <row r="97" spans="1:12" ht="12.75">
      <c r="A97" s="943" t="s">
        <v>859</v>
      </c>
      <c r="B97" s="858" t="s">
        <v>1144</v>
      </c>
      <c r="C97" s="858" t="s">
        <v>537</v>
      </c>
      <c r="D97" s="943">
        <v>15</v>
      </c>
      <c r="E97" s="945">
        <v>1376</v>
      </c>
      <c r="F97" s="945">
        <v>0</v>
      </c>
      <c r="G97" s="945">
        <v>0</v>
      </c>
      <c r="H97" s="945">
        <v>0</v>
      </c>
      <c r="I97" s="945">
        <v>0</v>
      </c>
      <c r="J97" s="945">
        <v>124</v>
      </c>
      <c r="K97" s="945">
        <v>0</v>
      </c>
      <c r="L97" s="957">
        <f t="shared" si="1"/>
        <v>1500</v>
      </c>
    </row>
    <row r="98" spans="1:12" ht="12.75">
      <c r="A98" s="943" t="s">
        <v>970</v>
      </c>
      <c r="B98" s="858" t="s">
        <v>1144</v>
      </c>
      <c r="C98" s="858" t="s">
        <v>972</v>
      </c>
      <c r="D98" s="943">
        <v>15</v>
      </c>
      <c r="E98" s="945">
        <v>2396</v>
      </c>
      <c r="F98" s="945">
        <v>0</v>
      </c>
      <c r="G98" s="945">
        <v>0</v>
      </c>
      <c r="H98" s="945">
        <v>0</v>
      </c>
      <c r="I98" s="945">
        <v>0</v>
      </c>
      <c r="J98" s="945">
        <v>4</v>
      </c>
      <c r="K98" s="945">
        <v>0</v>
      </c>
      <c r="L98" s="957">
        <f t="shared" si="1"/>
        <v>2400</v>
      </c>
    </row>
    <row r="99" spans="1:12" ht="12.75">
      <c r="A99" s="948"/>
      <c r="B99" s="953" t="s">
        <v>98</v>
      </c>
      <c r="C99" s="953"/>
      <c r="D99" s="948"/>
      <c r="E99" s="949"/>
      <c r="F99" s="949"/>
      <c r="G99" s="949"/>
      <c r="H99" s="949"/>
      <c r="I99" s="949"/>
      <c r="J99" s="949"/>
      <c r="K99" s="949"/>
      <c r="L99" s="958">
        <f t="shared" si="1"/>
        <v>0</v>
      </c>
    </row>
    <row r="100" spans="1:12" ht="12.75">
      <c r="A100" s="943" t="s">
        <v>1068</v>
      </c>
      <c r="B100" s="858" t="s">
        <v>1142</v>
      </c>
      <c r="C100" s="858" t="s">
        <v>97</v>
      </c>
      <c r="D100" s="943">
        <v>15</v>
      </c>
      <c r="E100" s="945">
        <v>2205</v>
      </c>
      <c r="F100" s="945">
        <v>0</v>
      </c>
      <c r="G100" s="945">
        <v>0</v>
      </c>
      <c r="H100" s="945">
        <v>0</v>
      </c>
      <c r="I100" s="945">
        <v>0</v>
      </c>
      <c r="J100" s="945">
        <v>39</v>
      </c>
      <c r="K100" s="945">
        <v>0</v>
      </c>
      <c r="L100" s="957">
        <f t="shared" si="1"/>
        <v>2244</v>
      </c>
    </row>
    <row r="101" spans="1:12" ht="12.75">
      <c r="A101" s="943" t="s">
        <v>1308</v>
      </c>
      <c r="B101" s="858" t="s">
        <v>1144</v>
      </c>
      <c r="C101" s="858" t="s">
        <v>1310</v>
      </c>
      <c r="D101" s="943">
        <v>15</v>
      </c>
      <c r="E101" s="945">
        <v>1590</v>
      </c>
      <c r="F101" s="945">
        <v>0</v>
      </c>
      <c r="G101" s="945">
        <v>0</v>
      </c>
      <c r="H101" s="945">
        <v>0</v>
      </c>
      <c r="I101" s="945">
        <v>0</v>
      </c>
      <c r="J101" s="945">
        <v>110</v>
      </c>
      <c r="K101" s="945">
        <v>400</v>
      </c>
      <c r="L101" s="957">
        <f>E101+F101+G101+H101-I101+J101-K101</f>
        <v>1300</v>
      </c>
    </row>
    <row r="102" spans="1:12" ht="12.75">
      <c r="A102" s="948"/>
      <c r="B102" s="953" t="s">
        <v>99</v>
      </c>
      <c r="C102" s="953"/>
      <c r="D102" s="948"/>
      <c r="E102" s="949"/>
      <c r="F102" s="949"/>
      <c r="G102" s="949"/>
      <c r="H102" s="949"/>
      <c r="I102" s="949"/>
      <c r="J102" s="949"/>
      <c r="K102" s="949"/>
      <c r="L102" s="958">
        <f t="shared" si="1"/>
        <v>0</v>
      </c>
    </row>
    <row r="103" spans="1:12" ht="12.75">
      <c r="A103" s="943" t="s">
        <v>973</v>
      </c>
      <c r="B103" s="858" t="s">
        <v>1144</v>
      </c>
      <c r="C103" s="858" t="s">
        <v>974</v>
      </c>
      <c r="D103" s="943">
        <v>15</v>
      </c>
      <c r="E103" s="945">
        <v>961</v>
      </c>
      <c r="F103" s="945">
        <v>0</v>
      </c>
      <c r="G103" s="945">
        <v>0</v>
      </c>
      <c r="H103" s="945">
        <v>0</v>
      </c>
      <c r="I103" s="945">
        <v>0</v>
      </c>
      <c r="J103" s="945">
        <v>150</v>
      </c>
      <c r="K103" s="945">
        <v>0</v>
      </c>
      <c r="L103" s="957">
        <f t="shared" si="1"/>
        <v>1111</v>
      </c>
    </row>
    <row r="104" spans="1:12" ht="12.75">
      <c r="A104" s="943" t="s">
        <v>976</v>
      </c>
      <c r="B104" s="858" t="s">
        <v>1144</v>
      </c>
      <c r="C104" s="858" t="s">
        <v>974</v>
      </c>
      <c r="D104" s="943">
        <v>15</v>
      </c>
      <c r="E104" s="945">
        <v>1924</v>
      </c>
      <c r="F104" s="945">
        <v>0</v>
      </c>
      <c r="G104" s="945">
        <v>0</v>
      </c>
      <c r="H104" s="945">
        <v>0</v>
      </c>
      <c r="I104" s="945">
        <v>0</v>
      </c>
      <c r="J104" s="945">
        <v>77</v>
      </c>
      <c r="K104" s="945">
        <v>0</v>
      </c>
      <c r="L104" s="957">
        <f t="shared" si="1"/>
        <v>2001</v>
      </c>
    </row>
    <row r="105" spans="1:12" ht="12.75">
      <c r="A105" s="943" t="s">
        <v>1380</v>
      </c>
      <c r="B105" s="858" t="s">
        <v>1143</v>
      </c>
      <c r="C105" s="858" t="s">
        <v>97</v>
      </c>
      <c r="D105" s="943">
        <v>15</v>
      </c>
      <c r="E105" s="945">
        <v>2205</v>
      </c>
      <c r="F105" s="945">
        <v>0</v>
      </c>
      <c r="G105" s="945">
        <v>0</v>
      </c>
      <c r="H105" s="945">
        <v>0</v>
      </c>
      <c r="I105" s="945">
        <v>0</v>
      </c>
      <c r="J105" s="945">
        <v>39</v>
      </c>
      <c r="K105" s="945">
        <v>0</v>
      </c>
      <c r="L105" s="957">
        <f t="shared" si="1"/>
        <v>2244</v>
      </c>
    </row>
    <row r="106" spans="1:12" ht="12.75">
      <c r="A106" s="948"/>
      <c r="B106" s="953" t="s">
        <v>100</v>
      </c>
      <c r="C106" s="953"/>
      <c r="D106" s="948"/>
      <c r="E106" s="949"/>
      <c r="F106" s="949"/>
      <c r="G106" s="949"/>
      <c r="H106" s="949"/>
      <c r="I106" s="949"/>
      <c r="J106" s="949"/>
      <c r="K106" s="949"/>
      <c r="L106" s="958">
        <f t="shared" si="1"/>
        <v>0</v>
      </c>
    </row>
    <row r="107" spans="1:12" ht="12.75">
      <c r="A107" s="943" t="s">
        <v>101</v>
      </c>
      <c r="B107" s="858" t="s">
        <v>1143</v>
      </c>
      <c r="C107" s="858" t="s">
        <v>56</v>
      </c>
      <c r="D107" s="943">
        <v>15</v>
      </c>
      <c r="E107" s="945">
        <v>1310</v>
      </c>
      <c r="F107" s="945">
        <v>0</v>
      </c>
      <c r="G107" s="945">
        <v>0</v>
      </c>
      <c r="H107" s="945">
        <v>0</v>
      </c>
      <c r="I107" s="945">
        <v>0</v>
      </c>
      <c r="J107" s="945">
        <v>128</v>
      </c>
      <c r="K107" s="945">
        <v>0</v>
      </c>
      <c r="L107" s="957">
        <f t="shared" si="1"/>
        <v>1438</v>
      </c>
    </row>
    <row r="108" spans="1:12" ht="12.75">
      <c r="A108" s="943" t="s">
        <v>1070</v>
      </c>
      <c r="B108" s="858" t="s">
        <v>1142</v>
      </c>
      <c r="C108" s="858" t="s">
        <v>97</v>
      </c>
      <c r="D108" s="943">
        <v>15</v>
      </c>
      <c r="E108" s="945">
        <v>2205</v>
      </c>
      <c r="F108" s="945">
        <v>0</v>
      </c>
      <c r="G108" s="945">
        <v>0</v>
      </c>
      <c r="H108" s="945">
        <v>0</v>
      </c>
      <c r="I108" s="945">
        <v>0</v>
      </c>
      <c r="J108" s="945">
        <v>39</v>
      </c>
      <c r="K108" s="945">
        <v>0</v>
      </c>
      <c r="L108" s="957">
        <f t="shared" si="1"/>
        <v>2244</v>
      </c>
    </row>
    <row r="109" spans="1:12" ht="12.75">
      <c r="A109" s="943" t="s">
        <v>1420</v>
      </c>
      <c r="B109" s="858" t="s">
        <v>1144</v>
      </c>
      <c r="C109" s="858" t="s">
        <v>974</v>
      </c>
      <c r="D109" s="943">
        <v>15</v>
      </c>
      <c r="E109" s="945">
        <v>2396</v>
      </c>
      <c r="F109" s="945">
        <v>0</v>
      </c>
      <c r="G109" s="945">
        <v>0</v>
      </c>
      <c r="H109" s="945">
        <v>0</v>
      </c>
      <c r="I109" s="945">
        <v>0</v>
      </c>
      <c r="J109" s="945">
        <v>4</v>
      </c>
      <c r="K109" s="945">
        <v>0</v>
      </c>
      <c r="L109" s="957">
        <f t="shared" si="1"/>
        <v>2400</v>
      </c>
    </row>
    <row r="110" spans="1:12" ht="12.75">
      <c r="A110" s="943" t="s">
        <v>978</v>
      </c>
      <c r="B110" s="858" t="s">
        <v>1144</v>
      </c>
      <c r="C110" s="858" t="s">
        <v>11</v>
      </c>
      <c r="D110" s="943">
        <v>15</v>
      </c>
      <c r="E110" s="945">
        <v>1638</v>
      </c>
      <c r="F110" s="945">
        <v>0</v>
      </c>
      <c r="G110" s="945">
        <v>0</v>
      </c>
      <c r="H110" s="945">
        <v>0</v>
      </c>
      <c r="I110" s="945">
        <v>0</v>
      </c>
      <c r="J110" s="945">
        <v>107</v>
      </c>
      <c r="K110" s="945">
        <v>0</v>
      </c>
      <c r="L110" s="957">
        <f t="shared" si="1"/>
        <v>1745</v>
      </c>
    </row>
    <row r="111" spans="1:12" ht="12.75">
      <c r="A111" s="948"/>
      <c r="B111" s="953" t="s">
        <v>102</v>
      </c>
      <c r="C111" s="953"/>
      <c r="D111" s="948"/>
      <c r="E111" s="949"/>
      <c r="F111" s="949"/>
      <c r="G111" s="949"/>
      <c r="H111" s="949"/>
      <c r="I111" s="949"/>
      <c r="J111" s="949"/>
      <c r="K111" s="949"/>
      <c r="L111" s="958">
        <f t="shared" si="1"/>
        <v>0</v>
      </c>
    </row>
    <row r="112" spans="1:12" ht="12.75">
      <c r="A112" s="943" t="s">
        <v>1072</v>
      </c>
      <c r="B112" s="858" t="s">
        <v>1142</v>
      </c>
      <c r="C112" s="858" t="s">
        <v>97</v>
      </c>
      <c r="D112" s="943">
        <v>15</v>
      </c>
      <c r="E112" s="945">
        <v>2205</v>
      </c>
      <c r="F112" s="945">
        <v>0</v>
      </c>
      <c r="G112" s="945">
        <v>0</v>
      </c>
      <c r="H112" s="945">
        <v>0</v>
      </c>
      <c r="I112" s="945">
        <v>0</v>
      </c>
      <c r="J112" s="945">
        <v>39</v>
      </c>
      <c r="K112" s="945">
        <v>0</v>
      </c>
      <c r="L112" s="957">
        <f t="shared" si="1"/>
        <v>2244</v>
      </c>
    </row>
    <row r="113" spans="1:12" ht="12.75">
      <c r="A113" s="948"/>
      <c r="B113" s="953" t="s">
        <v>103</v>
      </c>
      <c r="C113" s="953"/>
      <c r="D113" s="948"/>
      <c r="E113" s="949"/>
      <c r="F113" s="949"/>
      <c r="G113" s="949"/>
      <c r="H113" s="949"/>
      <c r="I113" s="949"/>
      <c r="J113" s="949"/>
      <c r="K113" s="949"/>
      <c r="L113" s="958">
        <f t="shared" si="1"/>
        <v>0</v>
      </c>
    </row>
    <row r="114" spans="1:12" ht="12.75">
      <c r="A114" s="943" t="s">
        <v>497</v>
      </c>
      <c r="B114" s="858" t="s">
        <v>1142</v>
      </c>
      <c r="C114" s="858" t="s">
        <v>97</v>
      </c>
      <c r="D114" s="943">
        <v>15</v>
      </c>
      <c r="E114" s="945">
        <v>2205</v>
      </c>
      <c r="F114" s="945">
        <v>0</v>
      </c>
      <c r="G114" s="945">
        <v>0</v>
      </c>
      <c r="H114" s="945">
        <v>0</v>
      </c>
      <c r="I114" s="945">
        <v>0</v>
      </c>
      <c r="J114" s="945">
        <v>39</v>
      </c>
      <c r="K114" s="945">
        <v>0</v>
      </c>
      <c r="L114" s="957">
        <f t="shared" si="1"/>
        <v>2244</v>
      </c>
    </row>
    <row r="115" spans="1:12" ht="12.75">
      <c r="A115" s="948"/>
      <c r="B115" s="953" t="s">
        <v>104</v>
      </c>
      <c r="C115" s="953"/>
      <c r="D115" s="948"/>
      <c r="E115" s="949"/>
      <c r="F115" s="949"/>
      <c r="G115" s="949"/>
      <c r="H115" s="949"/>
      <c r="I115" s="949"/>
      <c r="J115" s="949"/>
      <c r="K115" s="949"/>
      <c r="L115" s="958">
        <f t="shared" si="1"/>
        <v>0</v>
      </c>
    </row>
    <row r="116" spans="1:12" ht="12.75">
      <c r="A116" s="943" t="s">
        <v>1074</v>
      </c>
      <c r="B116" s="858" t="s">
        <v>1142</v>
      </c>
      <c r="C116" s="858" t="s">
        <v>97</v>
      </c>
      <c r="D116" s="943">
        <v>15</v>
      </c>
      <c r="E116" s="945">
        <v>2205</v>
      </c>
      <c r="F116" s="945">
        <v>0</v>
      </c>
      <c r="G116" s="945">
        <v>0</v>
      </c>
      <c r="H116" s="945">
        <v>0</v>
      </c>
      <c r="I116" s="945">
        <v>0</v>
      </c>
      <c r="J116" s="945">
        <v>39</v>
      </c>
      <c r="K116" s="945">
        <v>0</v>
      </c>
      <c r="L116" s="957">
        <f t="shared" si="1"/>
        <v>2244</v>
      </c>
    </row>
    <row r="117" spans="1:12" ht="12.75">
      <c r="A117" s="943" t="s">
        <v>1440</v>
      </c>
      <c r="B117" s="858" t="s">
        <v>1144</v>
      </c>
      <c r="C117" s="858" t="s">
        <v>11</v>
      </c>
      <c r="D117" s="943">
        <v>15</v>
      </c>
      <c r="E117" s="945">
        <v>842</v>
      </c>
      <c r="F117" s="945">
        <v>0</v>
      </c>
      <c r="G117" s="945">
        <v>0</v>
      </c>
      <c r="H117" s="945">
        <v>0</v>
      </c>
      <c r="I117" s="945">
        <v>0</v>
      </c>
      <c r="J117" s="945">
        <v>158</v>
      </c>
      <c r="K117" s="945">
        <v>0</v>
      </c>
      <c r="L117" s="957">
        <f t="shared" si="1"/>
        <v>1000</v>
      </c>
    </row>
    <row r="118" spans="1:12" ht="12.75">
      <c r="A118" s="948"/>
      <c r="B118" s="953" t="s">
        <v>1460</v>
      </c>
      <c r="C118" s="953"/>
      <c r="D118" s="948"/>
      <c r="E118" s="949"/>
      <c r="F118" s="949"/>
      <c r="G118" s="949"/>
      <c r="H118" s="949"/>
      <c r="I118" s="949"/>
      <c r="J118" s="949"/>
      <c r="K118" s="949"/>
      <c r="L118" s="958">
        <f t="shared" si="1"/>
        <v>0</v>
      </c>
    </row>
    <row r="119" spans="1:12" ht="12.75">
      <c r="A119" s="943" t="s">
        <v>1376</v>
      </c>
      <c r="B119" s="858" t="s">
        <v>1144</v>
      </c>
      <c r="C119" s="858" t="s">
        <v>1371</v>
      </c>
      <c r="D119" s="943">
        <v>15</v>
      </c>
      <c r="E119" s="945">
        <v>6934</v>
      </c>
      <c r="F119" s="945">
        <v>0</v>
      </c>
      <c r="G119" s="945">
        <v>0</v>
      </c>
      <c r="H119" s="945">
        <v>0</v>
      </c>
      <c r="I119" s="945">
        <v>934</v>
      </c>
      <c r="J119" s="945">
        <v>0</v>
      </c>
      <c r="K119" s="945">
        <v>0</v>
      </c>
      <c r="L119" s="957">
        <f t="shared" si="1"/>
        <v>6000</v>
      </c>
    </row>
    <row r="120" spans="1:12" ht="12.75">
      <c r="A120" s="948"/>
      <c r="B120" s="953" t="s">
        <v>5</v>
      </c>
      <c r="C120" s="953"/>
      <c r="D120" s="948"/>
      <c r="E120" s="949"/>
      <c r="F120" s="949"/>
      <c r="G120" s="949"/>
      <c r="H120" s="949"/>
      <c r="I120" s="949"/>
      <c r="J120" s="949"/>
      <c r="K120" s="949"/>
      <c r="L120" s="958">
        <f t="shared" si="1"/>
        <v>0</v>
      </c>
    </row>
    <row r="121" spans="1:12" ht="12.75">
      <c r="A121" s="943" t="s">
        <v>678</v>
      </c>
      <c r="B121" s="858" t="s">
        <v>1142</v>
      </c>
      <c r="C121" s="858" t="s">
        <v>679</v>
      </c>
      <c r="D121" s="943">
        <v>15</v>
      </c>
      <c r="E121" s="945">
        <v>6934</v>
      </c>
      <c r="F121" s="945">
        <v>0</v>
      </c>
      <c r="G121" s="945">
        <v>0</v>
      </c>
      <c r="H121" s="945">
        <v>0</v>
      </c>
      <c r="I121" s="945">
        <v>934</v>
      </c>
      <c r="J121" s="945">
        <v>0</v>
      </c>
      <c r="K121" s="945">
        <v>0</v>
      </c>
      <c r="L121" s="957">
        <f t="shared" si="1"/>
        <v>6000</v>
      </c>
    </row>
    <row r="122" spans="1:12" ht="12.75">
      <c r="A122" s="943" t="s">
        <v>444</v>
      </c>
      <c r="B122" s="858" t="s">
        <v>1143</v>
      </c>
      <c r="C122" s="858" t="s">
        <v>56</v>
      </c>
      <c r="D122" s="943">
        <v>15</v>
      </c>
      <c r="E122" s="945">
        <v>3549</v>
      </c>
      <c r="F122" s="945">
        <v>0</v>
      </c>
      <c r="G122" s="945">
        <v>0</v>
      </c>
      <c r="H122" s="945">
        <v>0</v>
      </c>
      <c r="I122" s="945">
        <v>175</v>
      </c>
      <c r="J122" s="945">
        <v>0</v>
      </c>
      <c r="K122" s="945">
        <v>0</v>
      </c>
      <c r="L122" s="957">
        <f t="shared" si="1"/>
        <v>3374</v>
      </c>
    </row>
    <row r="123" spans="1:12" ht="12.75">
      <c r="A123" s="943" t="s">
        <v>106</v>
      </c>
      <c r="B123" s="858" t="s">
        <v>1143</v>
      </c>
      <c r="C123" s="858" t="s">
        <v>56</v>
      </c>
      <c r="D123" s="943">
        <v>0</v>
      </c>
      <c r="E123" s="945">
        <v>3549</v>
      </c>
      <c r="F123" s="945">
        <v>0</v>
      </c>
      <c r="G123" s="945">
        <v>0</v>
      </c>
      <c r="H123" s="945">
        <v>0</v>
      </c>
      <c r="I123" s="945">
        <v>175</v>
      </c>
      <c r="J123" s="945">
        <v>0</v>
      </c>
      <c r="K123" s="945">
        <v>0</v>
      </c>
      <c r="L123" s="957">
        <f t="shared" si="1"/>
        <v>3374</v>
      </c>
    </row>
    <row r="124" spans="1:12" ht="12.75">
      <c r="A124" s="943" t="s">
        <v>108</v>
      </c>
      <c r="B124" s="858" t="s">
        <v>1143</v>
      </c>
      <c r="C124" s="858" t="s">
        <v>56</v>
      </c>
      <c r="D124" s="943">
        <v>15</v>
      </c>
      <c r="E124" s="945">
        <v>4750</v>
      </c>
      <c r="F124" s="945">
        <v>0</v>
      </c>
      <c r="G124" s="945">
        <v>0</v>
      </c>
      <c r="H124" s="945">
        <v>0</v>
      </c>
      <c r="I124" s="945">
        <v>479</v>
      </c>
      <c r="J124" s="945">
        <v>0</v>
      </c>
      <c r="K124" s="945">
        <v>0</v>
      </c>
      <c r="L124" s="957">
        <f t="shared" si="1"/>
        <v>4271</v>
      </c>
    </row>
    <row r="125" spans="1:12" ht="12.75">
      <c r="A125" s="943" t="s">
        <v>902</v>
      </c>
      <c r="B125" s="858" t="s">
        <v>1144</v>
      </c>
      <c r="C125" s="858" t="s">
        <v>56</v>
      </c>
      <c r="D125" s="943">
        <v>15</v>
      </c>
      <c r="E125" s="945">
        <v>4420</v>
      </c>
      <c r="F125" s="945">
        <v>0</v>
      </c>
      <c r="G125" s="945">
        <v>0</v>
      </c>
      <c r="H125" s="945">
        <v>0</v>
      </c>
      <c r="I125" s="945">
        <v>420</v>
      </c>
      <c r="J125" s="945">
        <v>0</v>
      </c>
      <c r="K125" s="945">
        <v>0</v>
      </c>
      <c r="L125" s="957">
        <f t="shared" si="1"/>
        <v>4000</v>
      </c>
    </row>
    <row r="126" spans="1:12" ht="12.75">
      <c r="A126" s="948"/>
      <c r="B126" s="953" t="s">
        <v>39</v>
      </c>
      <c r="C126" s="953"/>
      <c r="D126" s="948"/>
      <c r="E126" s="949"/>
      <c r="F126" s="949"/>
      <c r="G126" s="949"/>
      <c r="H126" s="949"/>
      <c r="I126" s="949"/>
      <c r="J126" s="949"/>
      <c r="K126" s="949"/>
      <c r="L126" s="958">
        <f t="shared" si="1"/>
        <v>0</v>
      </c>
    </row>
    <row r="127" spans="1:12" ht="12.75">
      <c r="A127" s="943" t="s">
        <v>1215</v>
      </c>
      <c r="B127" s="858" t="s">
        <v>1142</v>
      </c>
      <c r="C127" s="858" t="s">
        <v>415</v>
      </c>
      <c r="D127" s="943">
        <v>15</v>
      </c>
      <c r="E127" s="945">
        <v>6934</v>
      </c>
      <c r="F127" s="945">
        <v>0</v>
      </c>
      <c r="G127" s="945">
        <v>0</v>
      </c>
      <c r="H127" s="945">
        <v>0</v>
      </c>
      <c r="I127" s="945">
        <v>934</v>
      </c>
      <c r="J127" s="945">
        <v>0</v>
      </c>
      <c r="K127" s="945">
        <v>0</v>
      </c>
      <c r="L127" s="957">
        <f t="shared" si="1"/>
        <v>6000</v>
      </c>
    </row>
    <row r="128" spans="1:12" ht="12.75">
      <c r="A128" s="943" t="s">
        <v>41</v>
      </c>
      <c r="B128" s="858" t="s">
        <v>1144</v>
      </c>
      <c r="C128" s="858" t="s">
        <v>42</v>
      </c>
      <c r="D128" s="943">
        <v>15</v>
      </c>
      <c r="E128" s="945">
        <v>3169</v>
      </c>
      <c r="F128" s="945">
        <v>0</v>
      </c>
      <c r="G128" s="945">
        <v>0</v>
      </c>
      <c r="H128" s="945">
        <v>0</v>
      </c>
      <c r="I128" s="945">
        <v>116</v>
      </c>
      <c r="J128" s="945">
        <v>0</v>
      </c>
      <c r="K128" s="945">
        <v>0</v>
      </c>
      <c r="L128" s="957">
        <f t="shared" si="1"/>
        <v>3053</v>
      </c>
    </row>
    <row r="129" spans="1:12" ht="12.75">
      <c r="A129" s="943" t="s">
        <v>864</v>
      </c>
      <c r="B129" s="858" t="s">
        <v>1144</v>
      </c>
      <c r="C129" s="858" t="s">
        <v>312</v>
      </c>
      <c r="D129" s="943">
        <v>15</v>
      </c>
      <c r="E129" s="945">
        <v>2509</v>
      </c>
      <c r="F129" s="945">
        <v>0</v>
      </c>
      <c r="G129" s="945">
        <v>0</v>
      </c>
      <c r="H129" s="945">
        <v>0</v>
      </c>
      <c r="I129" s="945">
        <v>9</v>
      </c>
      <c r="J129" s="945">
        <v>0</v>
      </c>
      <c r="K129" s="945">
        <v>0</v>
      </c>
      <c r="L129" s="957">
        <f t="shared" si="1"/>
        <v>2500</v>
      </c>
    </row>
    <row r="130" spans="1:12" ht="12.75">
      <c r="A130" s="948"/>
      <c r="B130" s="953" t="s">
        <v>112</v>
      </c>
      <c r="C130" s="953"/>
      <c r="D130" s="948"/>
      <c r="E130" s="949"/>
      <c r="F130" s="949"/>
      <c r="G130" s="949"/>
      <c r="H130" s="949"/>
      <c r="I130" s="949"/>
      <c r="J130" s="949"/>
      <c r="K130" s="949"/>
      <c r="L130" s="958">
        <f t="shared" si="1"/>
        <v>0</v>
      </c>
    </row>
    <row r="131" spans="1:12" ht="12.75">
      <c r="A131" s="943" t="s">
        <v>680</v>
      </c>
      <c r="B131" s="858" t="s">
        <v>1142</v>
      </c>
      <c r="C131" s="858" t="s">
        <v>681</v>
      </c>
      <c r="D131" s="943">
        <v>15</v>
      </c>
      <c r="E131" s="945">
        <v>6934</v>
      </c>
      <c r="F131" s="945">
        <v>0</v>
      </c>
      <c r="G131" s="945">
        <v>0</v>
      </c>
      <c r="H131" s="945">
        <v>0</v>
      </c>
      <c r="I131" s="945">
        <v>934</v>
      </c>
      <c r="J131" s="945">
        <v>0</v>
      </c>
      <c r="K131" s="945">
        <v>0</v>
      </c>
      <c r="L131" s="957">
        <f t="shared" si="1"/>
        <v>6000</v>
      </c>
    </row>
    <row r="132" spans="1:12" ht="12.75">
      <c r="A132" s="943" t="s">
        <v>1274</v>
      </c>
      <c r="B132" s="858" t="s">
        <v>1144</v>
      </c>
      <c r="C132" s="858" t="s">
        <v>6</v>
      </c>
      <c r="D132" s="943">
        <v>15</v>
      </c>
      <c r="E132" s="945">
        <v>3221</v>
      </c>
      <c r="F132" s="945">
        <v>0</v>
      </c>
      <c r="G132" s="945">
        <v>0</v>
      </c>
      <c r="H132" s="945">
        <v>0</v>
      </c>
      <c r="I132" s="945">
        <v>121</v>
      </c>
      <c r="J132" s="945">
        <v>0</v>
      </c>
      <c r="K132" s="945">
        <v>300</v>
      </c>
      <c r="L132" s="957">
        <f t="shared" si="1"/>
        <v>2800</v>
      </c>
    </row>
    <row r="133" spans="1:12" ht="12.75">
      <c r="A133" s="943" t="s">
        <v>1365</v>
      </c>
      <c r="B133" s="858" t="s">
        <v>1144</v>
      </c>
      <c r="C133" s="858" t="s">
        <v>6</v>
      </c>
      <c r="D133" s="943">
        <v>15</v>
      </c>
      <c r="E133" s="945">
        <v>3221</v>
      </c>
      <c r="F133" s="945">
        <v>0</v>
      </c>
      <c r="G133" s="945">
        <v>0</v>
      </c>
      <c r="H133" s="945">
        <v>0</v>
      </c>
      <c r="I133" s="945">
        <v>121</v>
      </c>
      <c r="J133" s="945">
        <v>0</v>
      </c>
      <c r="K133" s="945">
        <v>300</v>
      </c>
      <c r="L133" s="957">
        <f aca="true" t="shared" si="2" ref="L133:L193">E133+F133+G133+H133-I133+J133-K133</f>
        <v>2800</v>
      </c>
    </row>
    <row r="134" spans="1:12" ht="12.75">
      <c r="A134" s="943" t="s">
        <v>805</v>
      </c>
      <c r="B134" s="858" t="s">
        <v>1144</v>
      </c>
      <c r="C134" s="858" t="s">
        <v>6</v>
      </c>
      <c r="D134" s="943">
        <v>15</v>
      </c>
      <c r="E134" s="945">
        <v>3221</v>
      </c>
      <c r="F134" s="945">
        <v>0</v>
      </c>
      <c r="G134" s="945">
        <v>0</v>
      </c>
      <c r="H134" s="945"/>
      <c r="I134" s="945">
        <v>121</v>
      </c>
      <c r="J134" s="945">
        <v>0</v>
      </c>
      <c r="K134" s="945">
        <v>0</v>
      </c>
      <c r="L134" s="957">
        <f t="shared" si="2"/>
        <v>3100</v>
      </c>
    </row>
    <row r="135" spans="1:12" ht="12.75">
      <c r="A135" s="943" t="s">
        <v>806</v>
      </c>
      <c r="B135" s="858" t="s">
        <v>1144</v>
      </c>
      <c r="C135" s="858" t="s">
        <v>6</v>
      </c>
      <c r="D135" s="943">
        <v>15</v>
      </c>
      <c r="E135" s="945">
        <v>3221</v>
      </c>
      <c r="F135" s="945">
        <v>0</v>
      </c>
      <c r="G135" s="945">
        <v>0</v>
      </c>
      <c r="H135" s="945">
        <v>0</v>
      </c>
      <c r="I135" s="945">
        <v>121</v>
      </c>
      <c r="J135" s="945">
        <v>0</v>
      </c>
      <c r="K135" s="945">
        <v>0</v>
      </c>
      <c r="L135" s="957">
        <f t="shared" si="2"/>
        <v>3100</v>
      </c>
    </row>
    <row r="136" spans="1:12" ht="12.75">
      <c r="A136" s="948"/>
      <c r="B136" s="953" t="s">
        <v>113</v>
      </c>
      <c r="C136" s="953"/>
      <c r="D136" s="948"/>
      <c r="E136" s="949"/>
      <c r="F136" s="949"/>
      <c r="G136" s="949"/>
      <c r="H136" s="949"/>
      <c r="I136" s="949"/>
      <c r="J136" s="949"/>
      <c r="K136" s="949"/>
      <c r="L136" s="958">
        <f t="shared" si="2"/>
        <v>0</v>
      </c>
    </row>
    <row r="137" spans="1:12" ht="12.75">
      <c r="A137" s="943" t="s">
        <v>668</v>
      </c>
      <c r="B137" s="858" t="s">
        <v>1142</v>
      </c>
      <c r="C137" s="858" t="s">
        <v>669</v>
      </c>
      <c r="D137" s="943">
        <v>15</v>
      </c>
      <c r="E137" s="945">
        <v>14325</v>
      </c>
      <c r="F137" s="945">
        <v>0</v>
      </c>
      <c r="G137" s="945">
        <v>0</v>
      </c>
      <c r="H137" s="945">
        <v>0</v>
      </c>
      <c r="I137" s="945">
        <v>2601</v>
      </c>
      <c r="J137" s="945"/>
      <c r="K137" s="945">
        <v>0</v>
      </c>
      <c r="L137" s="957">
        <f t="shared" si="2"/>
        <v>11724</v>
      </c>
    </row>
    <row r="138" spans="1:12" ht="12.75">
      <c r="A138" s="943" t="s">
        <v>443</v>
      </c>
      <c r="B138" s="858" t="s">
        <v>1143</v>
      </c>
      <c r="C138" s="858" t="s">
        <v>2</v>
      </c>
      <c r="D138" s="943">
        <v>15</v>
      </c>
      <c r="E138" s="945">
        <v>3526</v>
      </c>
      <c r="F138" s="945">
        <v>0</v>
      </c>
      <c r="G138" s="945">
        <v>0</v>
      </c>
      <c r="H138" s="945">
        <v>0</v>
      </c>
      <c r="I138" s="945">
        <v>172</v>
      </c>
      <c r="J138" s="945">
        <v>0</v>
      </c>
      <c r="K138" s="945">
        <v>0</v>
      </c>
      <c r="L138" s="957">
        <f>E138+F138+G138+H138-I138+J138-K138</f>
        <v>3354</v>
      </c>
    </row>
    <row r="139" spans="1:12" ht="12.75">
      <c r="A139" s="943" t="s">
        <v>1192</v>
      </c>
      <c r="B139" s="858" t="s">
        <v>1144</v>
      </c>
      <c r="C139" s="858" t="s">
        <v>412</v>
      </c>
      <c r="D139" s="943">
        <v>15</v>
      </c>
      <c r="E139" s="945">
        <v>3109</v>
      </c>
      <c r="F139" s="945">
        <v>0</v>
      </c>
      <c r="G139" s="945">
        <v>0</v>
      </c>
      <c r="H139" s="945">
        <v>0</v>
      </c>
      <c r="I139" s="945">
        <v>109</v>
      </c>
      <c r="J139" s="945">
        <v>0</v>
      </c>
      <c r="K139" s="945">
        <v>0</v>
      </c>
      <c r="L139" s="957">
        <f t="shared" si="2"/>
        <v>3000</v>
      </c>
    </row>
    <row r="140" spans="1:12" ht="12.75">
      <c r="A140" s="943" t="s">
        <v>40</v>
      </c>
      <c r="B140" s="858" t="s">
        <v>1144</v>
      </c>
      <c r="C140" s="858" t="s">
        <v>541</v>
      </c>
      <c r="D140" s="943">
        <v>15</v>
      </c>
      <c r="E140" s="945">
        <v>4058</v>
      </c>
      <c r="F140" s="945">
        <v>0</v>
      </c>
      <c r="G140" s="945">
        <v>0</v>
      </c>
      <c r="H140" s="945">
        <v>0</v>
      </c>
      <c r="I140" s="945">
        <v>358</v>
      </c>
      <c r="J140" s="945">
        <v>0</v>
      </c>
      <c r="K140" s="945">
        <v>500</v>
      </c>
      <c r="L140" s="957">
        <f>E140+F140+G140+H140-I140+J140-K140</f>
        <v>3200</v>
      </c>
    </row>
    <row r="141" spans="1:12" ht="12.75">
      <c r="A141" s="943" t="s">
        <v>1396</v>
      </c>
      <c r="B141" s="858" t="s">
        <v>1144</v>
      </c>
      <c r="C141" s="858" t="s">
        <v>56</v>
      </c>
      <c r="D141" s="943">
        <v>15</v>
      </c>
      <c r="E141" s="945">
        <v>3109</v>
      </c>
      <c r="F141" s="945">
        <v>0</v>
      </c>
      <c r="G141" s="945">
        <v>0</v>
      </c>
      <c r="H141" s="945">
        <v>0</v>
      </c>
      <c r="I141" s="945">
        <v>109</v>
      </c>
      <c r="J141" s="945">
        <v>0</v>
      </c>
      <c r="K141" s="945">
        <v>0</v>
      </c>
      <c r="L141" s="957">
        <f>E141+F141+G141+H141-I141+J141-K141</f>
        <v>3000</v>
      </c>
    </row>
    <row r="142" spans="1:12" ht="12.75">
      <c r="A142" s="948"/>
      <c r="B142" s="953" t="s">
        <v>629</v>
      </c>
      <c r="C142" s="953"/>
      <c r="D142" s="948"/>
      <c r="E142" s="949"/>
      <c r="F142" s="949"/>
      <c r="G142" s="949"/>
      <c r="H142" s="949"/>
      <c r="I142" s="949"/>
      <c r="J142" s="949"/>
      <c r="K142" s="949"/>
      <c r="L142" s="958">
        <f t="shared" si="2"/>
        <v>0</v>
      </c>
    </row>
    <row r="143" spans="1:12" ht="12.75">
      <c r="A143" s="943" t="s">
        <v>1276</v>
      </c>
      <c r="B143" s="858" t="s">
        <v>1142</v>
      </c>
      <c r="C143" s="858" t="s">
        <v>682</v>
      </c>
      <c r="D143" s="943">
        <v>15</v>
      </c>
      <c r="E143" s="945">
        <v>6934</v>
      </c>
      <c r="F143" s="945">
        <v>0</v>
      </c>
      <c r="G143" s="945">
        <v>0</v>
      </c>
      <c r="H143" s="945">
        <v>0</v>
      </c>
      <c r="I143" s="945">
        <v>934</v>
      </c>
      <c r="J143" s="945">
        <v>0</v>
      </c>
      <c r="K143" s="945">
        <v>0</v>
      </c>
      <c r="L143" s="957">
        <f t="shared" si="2"/>
        <v>6000</v>
      </c>
    </row>
    <row r="144" spans="1:12" ht="12.75">
      <c r="A144" s="943" t="s">
        <v>46</v>
      </c>
      <c r="B144" s="858" t="s">
        <v>1143</v>
      </c>
      <c r="C144" s="858" t="s">
        <v>56</v>
      </c>
      <c r="D144" s="943">
        <v>15</v>
      </c>
      <c r="E144" s="945">
        <v>4900</v>
      </c>
      <c r="F144" s="945">
        <v>0</v>
      </c>
      <c r="G144" s="945">
        <v>0</v>
      </c>
      <c r="H144" s="945">
        <v>0</v>
      </c>
      <c r="I144" s="945">
        <v>506</v>
      </c>
      <c r="J144" s="945">
        <v>0</v>
      </c>
      <c r="K144" s="945">
        <v>0</v>
      </c>
      <c r="L144" s="957">
        <f t="shared" si="2"/>
        <v>4394</v>
      </c>
    </row>
    <row r="145" spans="1:12" ht="12.75">
      <c r="A145" s="943" t="s">
        <v>833</v>
      </c>
      <c r="B145" s="858" t="s">
        <v>1144</v>
      </c>
      <c r="C145" s="858" t="s">
        <v>835</v>
      </c>
      <c r="D145" s="943">
        <v>15</v>
      </c>
      <c r="E145" s="945">
        <v>2370</v>
      </c>
      <c r="F145" s="945">
        <v>0</v>
      </c>
      <c r="G145" s="945">
        <v>0</v>
      </c>
      <c r="H145" s="945">
        <v>0</v>
      </c>
      <c r="I145" s="945">
        <v>0</v>
      </c>
      <c r="J145" s="945">
        <v>6</v>
      </c>
      <c r="K145" s="945">
        <v>0</v>
      </c>
      <c r="L145" s="957">
        <f t="shared" si="2"/>
        <v>2376</v>
      </c>
    </row>
    <row r="146" spans="1:12" ht="12.75">
      <c r="A146" s="943" t="s">
        <v>525</v>
      </c>
      <c r="B146" s="858" t="s">
        <v>1144</v>
      </c>
      <c r="C146" s="858" t="s">
        <v>38</v>
      </c>
      <c r="D146" s="943">
        <v>15</v>
      </c>
      <c r="E146" s="945">
        <v>3109</v>
      </c>
      <c r="F146" s="945">
        <v>0</v>
      </c>
      <c r="G146" s="945">
        <v>0</v>
      </c>
      <c r="H146" s="945">
        <v>0</v>
      </c>
      <c r="I146" s="945">
        <v>109</v>
      </c>
      <c r="J146" s="945">
        <v>0</v>
      </c>
      <c r="K146" s="945">
        <v>0</v>
      </c>
      <c r="L146" s="957">
        <f t="shared" si="2"/>
        <v>3000</v>
      </c>
    </row>
    <row r="147" spans="1:12" ht="12.75">
      <c r="A147" s="943" t="s">
        <v>866</v>
      </c>
      <c r="B147" s="858" t="s">
        <v>1144</v>
      </c>
      <c r="C147" s="858" t="s">
        <v>529</v>
      </c>
      <c r="D147" s="943">
        <v>15</v>
      </c>
      <c r="E147" s="945">
        <v>3390</v>
      </c>
      <c r="F147" s="945">
        <v>0</v>
      </c>
      <c r="G147" s="945">
        <v>0</v>
      </c>
      <c r="H147" s="945">
        <v>0</v>
      </c>
      <c r="I147" s="945">
        <v>140</v>
      </c>
      <c r="J147" s="945">
        <v>0</v>
      </c>
      <c r="K147" s="945">
        <v>0</v>
      </c>
      <c r="L147" s="957">
        <f t="shared" si="2"/>
        <v>3250</v>
      </c>
    </row>
    <row r="148" spans="1:12" ht="12.75">
      <c r="A148" s="948"/>
      <c r="B148" s="953" t="s">
        <v>8</v>
      </c>
      <c r="C148" s="953"/>
      <c r="D148" s="948"/>
      <c r="E148" s="949"/>
      <c r="F148" s="949"/>
      <c r="G148" s="949"/>
      <c r="H148" s="949"/>
      <c r="I148" s="949"/>
      <c r="J148" s="949"/>
      <c r="K148" s="949"/>
      <c r="L148" s="958">
        <f t="shared" si="2"/>
        <v>0</v>
      </c>
    </row>
    <row r="149" spans="1:12" ht="12.75">
      <c r="A149" s="943" t="s">
        <v>683</v>
      </c>
      <c r="B149" s="858" t="s">
        <v>1142</v>
      </c>
      <c r="C149" s="858" t="s">
        <v>57</v>
      </c>
      <c r="D149" s="943">
        <v>15</v>
      </c>
      <c r="E149" s="945">
        <v>8205</v>
      </c>
      <c r="F149" s="945">
        <v>0</v>
      </c>
      <c r="G149" s="945">
        <v>0</v>
      </c>
      <c r="H149" s="945">
        <v>0</v>
      </c>
      <c r="I149" s="945">
        <v>1205</v>
      </c>
      <c r="J149" s="945">
        <v>0</v>
      </c>
      <c r="K149" s="945">
        <v>0</v>
      </c>
      <c r="L149" s="957">
        <f t="shared" si="2"/>
        <v>7000</v>
      </c>
    </row>
    <row r="150" spans="1:12" ht="12.75">
      <c r="A150" s="948"/>
      <c r="B150" s="953" t="s">
        <v>114</v>
      </c>
      <c r="C150" s="953"/>
      <c r="D150" s="948"/>
      <c r="E150" s="949"/>
      <c r="F150" s="949"/>
      <c r="G150" s="949"/>
      <c r="H150" s="949"/>
      <c r="I150" s="949"/>
      <c r="J150" s="949"/>
      <c r="K150" s="949"/>
      <c r="L150" s="958">
        <f t="shared" si="2"/>
        <v>0</v>
      </c>
    </row>
    <row r="151" spans="1:12" ht="12.75">
      <c r="A151" s="943" t="s">
        <v>670</v>
      </c>
      <c r="B151" s="858" t="s">
        <v>1142</v>
      </c>
      <c r="C151" s="858" t="s">
        <v>416</v>
      </c>
      <c r="D151" s="943">
        <v>15</v>
      </c>
      <c r="E151" s="945">
        <v>14325</v>
      </c>
      <c r="F151" s="945">
        <v>0</v>
      </c>
      <c r="G151" s="945">
        <v>0</v>
      </c>
      <c r="H151" s="945">
        <v>0</v>
      </c>
      <c r="I151" s="945">
        <v>2601</v>
      </c>
      <c r="J151" s="945">
        <v>0</v>
      </c>
      <c r="K151" s="945">
        <v>0</v>
      </c>
      <c r="L151" s="957">
        <f t="shared" si="2"/>
        <v>11724</v>
      </c>
    </row>
    <row r="152" spans="1:12" ht="12.75">
      <c r="A152" s="943" t="s">
        <v>116</v>
      </c>
      <c r="B152" s="858" t="s">
        <v>1143</v>
      </c>
      <c r="C152" s="858" t="s">
        <v>56</v>
      </c>
      <c r="D152" s="943">
        <v>15</v>
      </c>
      <c r="E152" s="945">
        <v>6006</v>
      </c>
      <c r="F152" s="945">
        <v>0</v>
      </c>
      <c r="G152" s="945">
        <v>0</v>
      </c>
      <c r="H152" s="945">
        <v>0</v>
      </c>
      <c r="I152" s="945">
        <v>736</v>
      </c>
      <c r="J152" s="945">
        <v>0</v>
      </c>
      <c r="K152" s="945">
        <v>500</v>
      </c>
      <c r="L152" s="957">
        <f>E152+F152+G152+H152-I152+J152-K152</f>
        <v>4770</v>
      </c>
    </row>
    <row r="153" spans="1:12" ht="12.75">
      <c r="A153" s="943" t="s">
        <v>156</v>
      </c>
      <c r="B153" s="858" t="s">
        <v>1143</v>
      </c>
      <c r="C153" s="858" t="s">
        <v>56</v>
      </c>
      <c r="D153" s="943">
        <v>15</v>
      </c>
      <c r="E153" s="945">
        <v>1510</v>
      </c>
      <c r="F153" s="945">
        <v>0</v>
      </c>
      <c r="G153" s="945">
        <v>0</v>
      </c>
      <c r="H153" s="945">
        <v>0</v>
      </c>
      <c r="I153" s="945">
        <v>0</v>
      </c>
      <c r="J153" s="945">
        <v>115</v>
      </c>
      <c r="K153" s="945">
        <v>250</v>
      </c>
      <c r="L153" s="957">
        <f t="shared" si="2"/>
        <v>1375</v>
      </c>
    </row>
    <row r="154" spans="1:12" ht="12.75">
      <c r="A154" s="943" t="s">
        <v>1263</v>
      </c>
      <c r="B154" s="858" t="s">
        <v>1144</v>
      </c>
      <c r="C154" s="858" t="s">
        <v>1265</v>
      </c>
      <c r="D154" s="943">
        <v>15</v>
      </c>
      <c r="E154" s="945">
        <v>2212</v>
      </c>
      <c r="F154" s="945">
        <v>0</v>
      </c>
      <c r="G154" s="945">
        <v>0</v>
      </c>
      <c r="H154" s="945">
        <v>0</v>
      </c>
      <c r="I154" s="945">
        <v>0</v>
      </c>
      <c r="J154" s="945">
        <v>38</v>
      </c>
      <c r="K154" s="945">
        <v>0</v>
      </c>
      <c r="L154" s="957">
        <f t="shared" si="2"/>
        <v>2250</v>
      </c>
    </row>
    <row r="155" spans="1:12" ht="12.75">
      <c r="A155" s="943" t="s">
        <v>516</v>
      </c>
      <c r="B155" s="858" t="s">
        <v>1144</v>
      </c>
      <c r="C155" s="858" t="s">
        <v>11</v>
      </c>
      <c r="D155" s="943">
        <v>15</v>
      </c>
      <c r="E155" s="945">
        <v>2839</v>
      </c>
      <c r="F155" s="945">
        <v>0</v>
      </c>
      <c r="G155" s="945">
        <v>0</v>
      </c>
      <c r="H155" s="945">
        <v>0</v>
      </c>
      <c r="I155" s="945">
        <v>59</v>
      </c>
      <c r="J155" s="945">
        <v>0</v>
      </c>
      <c r="K155" s="945">
        <v>0</v>
      </c>
      <c r="L155" s="957">
        <f t="shared" si="2"/>
        <v>2780</v>
      </c>
    </row>
    <row r="156" spans="1:12" ht="12.75">
      <c r="A156" s="948"/>
      <c r="B156" s="953" t="s">
        <v>1174</v>
      </c>
      <c r="C156" s="953"/>
      <c r="D156" s="948"/>
      <c r="E156" s="949"/>
      <c r="F156" s="949"/>
      <c r="G156" s="949"/>
      <c r="H156" s="949"/>
      <c r="I156" s="949"/>
      <c r="J156" s="949"/>
      <c r="K156" s="949"/>
      <c r="L156" s="958">
        <f t="shared" si="2"/>
        <v>0</v>
      </c>
    </row>
    <row r="157" spans="1:12" ht="12.75">
      <c r="A157" s="943" t="s">
        <v>121</v>
      </c>
      <c r="B157" s="858" t="s">
        <v>1143</v>
      </c>
      <c r="C157" s="858" t="s">
        <v>120</v>
      </c>
      <c r="D157" s="943">
        <v>15</v>
      </c>
      <c r="E157" s="945">
        <v>3276</v>
      </c>
      <c r="F157" s="945">
        <v>1000</v>
      </c>
      <c r="G157" s="945">
        <v>0</v>
      </c>
      <c r="H157" s="945">
        <v>0</v>
      </c>
      <c r="I157" s="945">
        <v>127</v>
      </c>
      <c r="J157" s="945">
        <v>0</v>
      </c>
      <c r="K157" s="945">
        <v>0</v>
      </c>
      <c r="L157" s="957">
        <f t="shared" si="2"/>
        <v>4149</v>
      </c>
    </row>
    <row r="158" spans="1:12" ht="12.75">
      <c r="A158" s="943" t="s">
        <v>123</v>
      </c>
      <c r="B158" s="858" t="s">
        <v>1143</v>
      </c>
      <c r="C158" s="858" t="s">
        <v>120</v>
      </c>
      <c r="D158" s="943">
        <v>15</v>
      </c>
      <c r="E158" s="945">
        <v>3276</v>
      </c>
      <c r="F158" s="945">
        <v>0</v>
      </c>
      <c r="G158" s="945">
        <v>0</v>
      </c>
      <c r="H158" s="945">
        <v>0</v>
      </c>
      <c r="I158" s="945">
        <v>127</v>
      </c>
      <c r="J158" s="945">
        <v>0</v>
      </c>
      <c r="K158" s="945">
        <v>0</v>
      </c>
      <c r="L158" s="957">
        <f t="shared" si="2"/>
        <v>3149</v>
      </c>
    </row>
    <row r="159" spans="1:12" ht="12.75">
      <c r="A159" s="943" t="s">
        <v>125</v>
      </c>
      <c r="B159" s="858" t="s">
        <v>1143</v>
      </c>
      <c r="C159" s="858" t="s">
        <v>127</v>
      </c>
      <c r="D159" s="943">
        <v>15</v>
      </c>
      <c r="E159" s="945">
        <v>1269</v>
      </c>
      <c r="F159" s="945">
        <v>0</v>
      </c>
      <c r="G159" s="945">
        <v>0</v>
      </c>
      <c r="H159" s="945">
        <v>0</v>
      </c>
      <c r="I159" s="945">
        <v>0</v>
      </c>
      <c r="J159" s="945">
        <v>130</v>
      </c>
      <c r="K159" s="945">
        <v>0</v>
      </c>
      <c r="L159" s="957">
        <f t="shared" si="2"/>
        <v>1399</v>
      </c>
    </row>
    <row r="160" spans="1:12" ht="12.75">
      <c r="A160" s="943" t="s">
        <v>130</v>
      </c>
      <c r="B160" s="858" t="s">
        <v>1143</v>
      </c>
      <c r="C160" s="858" t="s">
        <v>435</v>
      </c>
      <c r="D160" s="943">
        <v>15</v>
      </c>
      <c r="E160" s="945">
        <v>3276</v>
      </c>
      <c r="F160" s="945">
        <v>0</v>
      </c>
      <c r="G160" s="945">
        <v>0</v>
      </c>
      <c r="H160" s="945">
        <v>0</v>
      </c>
      <c r="I160" s="945">
        <v>127</v>
      </c>
      <c r="J160" s="945">
        <v>0</v>
      </c>
      <c r="K160" s="945">
        <v>0</v>
      </c>
      <c r="L160" s="957">
        <f t="shared" si="2"/>
        <v>3149</v>
      </c>
    </row>
    <row r="161" spans="1:12" ht="12.75">
      <c r="A161" s="943" t="s">
        <v>134</v>
      </c>
      <c r="B161" s="858" t="s">
        <v>1143</v>
      </c>
      <c r="C161" s="858" t="s">
        <v>56</v>
      </c>
      <c r="D161" s="943">
        <v>15</v>
      </c>
      <c r="E161" s="945">
        <v>5733</v>
      </c>
      <c r="F161" s="945">
        <v>2480</v>
      </c>
      <c r="G161" s="945">
        <v>0</v>
      </c>
      <c r="H161" s="945">
        <v>0</v>
      </c>
      <c r="I161" s="945">
        <v>677</v>
      </c>
      <c r="J161" s="945">
        <v>0</v>
      </c>
      <c r="K161" s="945">
        <v>0</v>
      </c>
      <c r="L161" s="957">
        <f t="shared" si="2"/>
        <v>7536</v>
      </c>
    </row>
    <row r="162" spans="1:12" ht="12.75">
      <c r="A162" s="943" t="s">
        <v>807</v>
      </c>
      <c r="B162" s="858" t="s">
        <v>1144</v>
      </c>
      <c r="C162" s="858" t="s">
        <v>127</v>
      </c>
      <c r="D162" s="943">
        <v>15</v>
      </c>
      <c r="E162" s="945">
        <v>4420</v>
      </c>
      <c r="F162" s="945">
        <v>0</v>
      </c>
      <c r="G162" s="945">
        <v>0</v>
      </c>
      <c r="H162" s="945">
        <v>0</v>
      </c>
      <c r="I162" s="945">
        <v>420</v>
      </c>
      <c r="J162" s="945">
        <v>0</v>
      </c>
      <c r="K162" s="945">
        <v>0</v>
      </c>
      <c r="L162" s="957">
        <f t="shared" si="2"/>
        <v>4000</v>
      </c>
    </row>
    <row r="163" spans="1:12" ht="12.75">
      <c r="A163" s="854" t="s">
        <v>1473</v>
      </c>
      <c r="B163" s="858" t="s">
        <v>1144</v>
      </c>
      <c r="C163" s="858" t="s">
        <v>120</v>
      </c>
      <c r="D163" s="943">
        <v>15</v>
      </c>
      <c r="E163" s="957">
        <v>2509</v>
      </c>
      <c r="F163" s="957"/>
      <c r="G163" s="957"/>
      <c r="H163" s="957"/>
      <c r="I163" s="957">
        <v>9</v>
      </c>
      <c r="J163" s="957"/>
      <c r="K163" s="957"/>
      <c r="L163" s="957">
        <f t="shared" si="2"/>
        <v>2500</v>
      </c>
    </row>
    <row r="164" spans="1:12" ht="12.75">
      <c r="A164" s="943" t="s">
        <v>128</v>
      </c>
      <c r="B164" s="858" t="s">
        <v>1144</v>
      </c>
      <c r="C164" s="858" t="s">
        <v>127</v>
      </c>
      <c r="D164" s="943">
        <v>15</v>
      </c>
      <c r="E164" s="945">
        <v>1204</v>
      </c>
      <c r="F164" s="945">
        <v>200</v>
      </c>
      <c r="G164" s="945">
        <v>0</v>
      </c>
      <c r="H164" s="945">
        <v>0</v>
      </c>
      <c r="I164" s="945">
        <v>0</v>
      </c>
      <c r="J164" s="945">
        <v>135</v>
      </c>
      <c r="K164" s="945">
        <v>0</v>
      </c>
      <c r="L164" s="957">
        <f t="shared" si="2"/>
        <v>1539</v>
      </c>
    </row>
    <row r="165" spans="1:12" ht="12.75">
      <c r="A165" s="943" t="s">
        <v>1178</v>
      </c>
      <c r="B165" s="858" t="s">
        <v>1144</v>
      </c>
      <c r="C165" s="858" t="s">
        <v>6</v>
      </c>
      <c r="D165" s="943">
        <v>15</v>
      </c>
      <c r="E165" s="945">
        <v>3109</v>
      </c>
      <c r="F165" s="945">
        <v>0</v>
      </c>
      <c r="G165" s="945">
        <v>0</v>
      </c>
      <c r="H165" s="945">
        <v>0</v>
      </c>
      <c r="I165" s="945">
        <v>109</v>
      </c>
      <c r="J165" s="945">
        <v>0</v>
      </c>
      <c r="K165" s="945">
        <v>0</v>
      </c>
      <c r="L165" s="957">
        <f t="shared" si="2"/>
        <v>3000</v>
      </c>
    </row>
    <row r="166" spans="1:12" ht="12.75">
      <c r="A166" s="948"/>
      <c r="B166" s="953" t="s">
        <v>1175</v>
      </c>
      <c r="C166" s="953"/>
      <c r="D166" s="948"/>
      <c r="E166" s="949"/>
      <c r="F166" s="949"/>
      <c r="G166" s="949"/>
      <c r="H166" s="949"/>
      <c r="I166" s="949"/>
      <c r="J166" s="949"/>
      <c r="K166" s="949"/>
      <c r="L166" s="958">
        <f t="shared" si="2"/>
        <v>0</v>
      </c>
    </row>
    <row r="167" spans="1:12" ht="12.75">
      <c r="A167" s="943" t="s">
        <v>688</v>
      </c>
      <c r="B167" s="858" t="s">
        <v>1142</v>
      </c>
      <c r="C167" s="858" t="s">
        <v>1216</v>
      </c>
      <c r="D167" s="943">
        <v>15</v>
      </c>
      <c r="E167" s="945">
        <v>6934</v>
      </c>
      <c r="F167" s="945">
        <v>0</v>
      </c>
      <c r="G167" s="945">
        <v>0</v>
      </c>
      <c r="H167" s="945">
        <v>0</v>
      </c>
      <c r="I167" s="945">
        <v>934</v>
      </c>
      <c r="J167" s="945">
        <v>0</v>
      </c>
      <c r="K167" s="945">
        <v>0</v>
      </c>
      <c r="L167" s="957">
        <f t="shared" si="2"/>
        <v>6000</v>
      </c>
    </row>
    <row r="168" spans="1:12" ht="12.75">
      <c r="A168" s="948"/>
      <c r="B168" s="953" t="s">
        <v>132</v>
      </c>
      <c r="C168" s="953"/>
      <c r="D168" s="948"/>
      <c r="E168" s="949"/>
      <c r="F168" s="949"/>
      <c r="G168" s="949"/>
      <c r="H168" s="949"/>
      <c r="I168" s="949"/>
      <c r="J168" s="949"/>
      <c r="K168" s="949"/>
      <c r="L168" s="958">
        <f t="shared" si="2"/>
        <v>0</v>
      </c>
    </row>
    <row r="169" spans="1:12" ht="12.75">
      <c r="A169" s="943" t="s">
        <v>417</v>
      </c>
      <c r="B169" s="858" t="s">
        <v>1143</v>
      </c>
      <c r="C169" s="858" t="s">
        <v>51</v>
      </c>
      <c r="D169" s="943">
        <v>15</v>
      </c>
      <c r="E169" s="945">
        <v>4420</v>
      </c>
      <c r="F169" s="945">
        <v>0</v>
      </c>
      <c r="G169" s="945">
        <v>0</v>
      </c>
      <c r="H169" s="945">
        <v>0</v>
      </c>
      <c r="I169" s="945">
        <v>420</v>
      </c>
      <c r="J169" s="945">
        <v>0</v>
      </c>
      <c r="K169" s="945">
        <v>0</v>
      </c>
      <c r="L169" s="957">
        <f t="shared" si="2"/>
        <v>4000</v>
      </c>
    </row>
    <row r="170" spans="1:12" ht="12.75">
      <c r="A170" s="943" t="s">
        <v>672</v>
      </c>
      <c r="B170" s="858" t="s">
        <v>1142</v>
      </c>
      <c r="C170" s="858" t="s">
        <v>846</v>
      </c>
      <c r="D170" s="943">
        <v>15</v>
      </c>
      <c r="E170" s="945">
        <v>6934</v>
      </c>
      <c r="F170" s="945">
        <v>0</v>
      </c>
      <c r="G170" s="945">
        <v>0</v>
      </c>
      <c r="H170" s="945">
        <v>0</v>
      </c>
      <c r="I170" s="945">
        <v>934</v>
      </c>
      <c r="J170" s="945">
        <v>0</v>
      </c>
      <c r="K170" s="945">
        <v>0</v>
      </c>
      <c r="L170" s="957">
        <f t="shared" si="2"/>
        <v>6000</v>
      </c>
    </row>
    <row r="171" spans="1:12" ht="12.75">
      <c r="A171" s="943" t="s">
        <v>436</v>
      </c>
      <c r="B171" s="858" t="s">
        <v>1143</v>
      </c>
      <c r="C171" s="858" t="s">
        <v>56</v>
      </c>
      <c r="D171" s="943">
        <v>15</v>
      </c>
      <c r="E171" s="945">
        <v>6552</v>
      </c>
      <c r="F171" s="945">
        <v>0</v>
      </c>
      <c r="G171" s="945">
        <v>0</v>
      </c>
      <c r="H171" s="945">
        <v>0</v>
      </c>
      <c r="I171" s="945">
        <v>852</v>
      </c>
      <c r="J171" s="945">
        <v>0</v>
      </c>
      <c r="K171" s="945">
        <v>300</v>
      </c>
      <c r="L171" s="957">
        <f t="shared" si="2"/>
        <v>5400</v>
      </c>
    </row>
    <row r="172" spans="1:12" ht="12.75">
      <c r="A172" s="943" t="s">
        <v>809</v>
      </c>
      <c r="B172" s="858" t="s">
        <v>1144</v>
      </c>
      <c r="C172" s="858" t="s">
        <v>412</v>
      </c>
      <c r="D172" s="943">
        <v>15</v>
      </c>
      <c r="E172" s="945">
        <v>3109</v>
      </c>
      <c r="F172" s="945">
        <v>0</v>
      </c>
      <c r="G172" s="945">
        <v>0</v>
      </c>
      <c r="H172" s="945">
        <v>0</v>
      </c>
      <c r="I172" s="945">
        <v>109</v>
      </c>
      <c r="J172" s="945">
        <v>0</v>
      </c>
      <c r="K172" s="945">
        <v>500</v>
      </c>
      <c r="L172" s="957">
        <f>E172+F172+G172+H172-I172+J172-K172</f>
        <v>2500</v>
      </c>
    </row>
    <row r="173" spans="1:12" ht="12.75">
      <c r="A173" s="943" t="s">
        <v>1081</v>
      </c>
      <c r="B173" s="858" t="s">
        <v>1144</v>
      </c>
      <c r="C173" s="858" t="s">
        <v>56</v>
      </c>
      <c r="D173" s="943">
        <v>15</v>
      </c>
      <c r="E173" s="945">
        <v>4059</v>
      </c>
      <c r="F173" s="945">
        <v>0</v>
      </c>
      <c r="G173" s="945">
        <v>0</v>
      </c>
      <c r="H173" s="945">
        <v>0</v>
      </c>
      <c r="I173" s="945">
        <v>358</v>
      </c>
      <c r="J173" s="945">
        <v>0</v>
      </c>
      <c r="K173" s="945">
        <v>0</v>
      </c>
      <c r="L173" s="957">
        <f t="shared" si="2"/>
        <v>3701</v>
      </c>
    </row>
    <row r="174" spans="1:12" ht="12.75">
      <c r="A174" s="943" t="s">
        <v>1180</v>
      </c>
      <c r="B174" s="858" t="s">
        <v>1144</v>
      </c>
      <c r="C174" s="858" t="s">
        <v>412</v>
      </c>
      <c r="D174" s="943">
        <v>15</v>
      </c>
      <c r="E174" s="945">
        <v>3578</v>
      </c>
      <c r="F174" s="945">
        <v>0</v>
      </c>
      <c r="G174" s="945">
        <v>0</v>
      </c>
      <c r="H174" s="945">
        <v>0</v>
      </c>
      <c r="I174" s="945">
        <v>178</v>
      </c>
      <c r="J174" s="945">
        <v>0</v>
      </c>
      <c r="K174" s="945">
        <v>0</v>
      </c>
      <c r="L174" s="957">
        <f t="shared" si="2"/>
        <v>3400</v>
      </c>
    </row>
    <row r="175" spans="1:12" ht="12.75">
      <c r="A175" s="948"/>
      <c r="B175" s="953" t="s">
        <v>684</v>
      </c>
      <c r="C175" s="953"/>
      <c r="D175" s="948"/>
      <c r="E175" s="949"/>
      <c r="F175" s="949"/>
      <c r="G175" s="949"/>
      <c r="H175" s="949"/>
      <c r="I175" s="949"/>
      <c r="J175" s="949"/>
      <c r="K175" s="949"/>
      <c r="L175" s="958">
        <f t="shared" si="2"/>
        <v>0</v>
      </c>
    </row>
    <row r="176" spans="1:12" ht="12.75">
      <c r="A176" s="943" t="s">
        <v>685</v>
      </c>
      <c r="B176" s="858" t="s">
        <v>1142</v>
      </c>
      <c r="C176" s="858" t="s">
        <v>686</v>
      </c>
      <c r="D176" s="943">
        <v>15</v>
      </c>
      <c r="E176" s="945">
        <v>6934</v>
      </c>
      <c r="F176" s="945">
        <v>0</v>
      </c>
      <c r="G176" s="945">
        <v>0</v>
      </c>
      <c r="H176" s="945">
        <v>0</v>
      </c>
      <c r="I176" s="945">
        <v>934</v>
      </c>
      <c r="J176" s="945">
        <v>0</v>
      </c>
      <c r="K176" s="945">
        <v>0</v>
      </c>
      <c r="L176" s="957">
        <f t="shared" si="2"/>
        <v>6000</v>
      </c>
    </row>
    <row r="177" spans="1:12" ht="12.75">
      <c r="A177" s="943" t="s">
        <v>877</v>
      </c>
      <c r="B177" s="858" t="s">
        <v>1144</v>
      </c>
      <c r="C177" s="858" t="s">
        <v>56</v>
      </c>
      <c r="D177" s="943">
        <v>13</v>
      </c>
      <c r="E177" s="945">
        <v>3620</v>
      </c>
      <c r="F177" s="945">
        <v>0</v>
      </c>
      <c r="G177" s="945">
        <v>0</v>
      </c>
      <c r="H177" s="945">
        <v>0</v>
      </c>
      <c r="I177" s="945">
        <v>182</v>
      </c>
      <c r="J177" s="945">
        <v>0</v>
      </c>
      <c r="K177" s="945">
        <v>0</v>
      </c>
      <c r="L177" s="957">
        <f t="shared" si="2"/>
        <v>3438</v>
      </c>
    </row>
    <row r="178" spans="1:12" ht="12.75">
      <c r="A178" s="948"/>
      <c r="B178" s="953" t="s">
        <v>136</v>
      </c>
      <c r="C178" s="953"/>
      <c r="D178" s="948"/>
      <c r="E178" s="949"/>
      <c r="F178" s="949"/>
      <c r="G178" s="949"/>
      <c r="H178" s="949"/>
      <c r="I178" s="949"/>
      <c r="J178" s="949"/>
      <c r="K178" s="949"/>
      <c r="L178" s="958">
        <f t="shared" si="2"/>
        <v>0</v>
      </c>
    </row>
    <row r="179" spans="1:12" ht="12.75">
      <c r="A179" s="943" t="s">
        <v>687</v>
      </c>
      <c r="B179" s="858" t="s">
        <v>1142</v>
      </c>
      <c r="C179" s="858" t="s">
        <v>438</v>
      </c>
      <c r="D179" s="943">
        <v>15</v>
      </c>
      <c r="E179" s="945">
        <v>6934</v>
      </c>
      <c r="F179" s="945">
        <v>0</v>
      </c>
      <c r="G179" s="945">
        <v>0</v>
      </c>
      <c r="H179" s="945">
        <v>0</v>
      </c>
      <c r="I179" s="945">
        <v>934</v>
      </c>
      <c r="J179" s="945">
        <v>0</v>
      </c>
      <c r="K179" s="945">
        <v>0</v>
      </c>
      <c r="L179" s="957">
        <f t="shared" si="2"/>
        <v>6000</v>
      </c>
    </row>
    <row r="180" spans="1:12" ht="12.75">
      <c r="A180" s="943" t="s">
        <v>889</v>
      </c>
      <c r="B180" s="858" t="s">
        <v>1143</v>
      </c>
      <c r="C180" s="858" t="s">
        <v>312</v>
      </c>
      <c r="D180" s="943">
        <v>15</v>
      </c>
      <c r="E180" s="945">
        <v>3276</v>
      </c>
      <c r="F180" s="945">
        <v>0</v>
      </c>
      <c r="G180" s="945">
        <v>0</v>
      </c>
      <c r="H180" s="945">
        <v>0</v>
      </c>
      <c r="I180" s="945">
        <v>127</v>
      </c>
      <c r="J180" s="945">
        <v>0</v>
      </c>
      <c r="K180" s="945">
        <v>0</v>
      </c>
      <c r="L180" s="957">
        <f t="shared" si="2"/>
        <v>3149</v>
      </c>
    </row>
    <row r="181" spans="1:12" ht="12.75">
      <c r="A181" s="943" t="s">
        <v>138</v>
      </c>
      <c r="B181" s="858" t="s">
        <v>1143</v>
      </c>
      <c r="C181" s="858" t="s">
        <v>2</v>
      </c>
      <c r="D181" s="943">
        <v>15</v>
      </c>
      <c r="E181" s="945">
        <v>3799</v>
      </c>
      <c r="F181" s="945">
        <v>0</v>
      </c>
      <c r="G181" s="945">
        <v>0</v>
      </c>
      <c r="H181" s="945">
        <v>0</v>
      </c>
      <c r="I181" s="945">
        <v>317</v>
      </c>
      <c r="J181" s="945">
        <v>0</v>
      </c>
      <c r="K181" s="945">
        <v>0</v>
      </c>
      <c r="L181" s="957">
        <f t="shared" si="2"/>
        <v>3482</v>
      </c>
    </row>
    <row r="182" spans="1:12" ht="12.75">
      <c r="A182" s="943" t="s">
        <v>140</v>
      </c>
      <c r="B182" s="858" t="s">
        <v>1143</v>
      </c>
      <c r="C182" s="858" t="s">
        <v>312</v>
      </c>
      <c r="D182" s="943">
        <v>15</v>
      </c>
      <c r="E182" s="945">
        <v>6006</v>
      </c>
      <c r="F182" s="945">
        <v>0</v>
      </c>
      <c r="G182" s="945">
        <v>0</v>
      </c>
      <c r="H182" s="945">
        <v>0</v>
      </c>
      <c r="I182" s="945">
        <v>736</v>
      </c>
      <c r="J182" s="945">
        <v>0</v>
      </c>
      <c r="K182" s="945">
        <v>0</v>
      </c>
      <c r="L182" s="957">
        <f t="shared" si="2"/>
        <v>5270</v>
      </c>
    </row>
    <row r="183" spans="1:12" ht="12.75">
      <c r="A183" s="943" t="s">
        <v>142</v>
      </c>
      <c r="B183" s="858" t="s">
        <v>1143</v>
      </c>
      <c r="C183" s="858" t="s">
        <v>2</v>
      </c>
      <c r="D183" s="943">
        <v>15</v>
      </c>
      <c r="E183" s="945">
        <v>3276</v>
      </c>
      <c r="F183" s="945">
        <v>0</v>
      </c>
      <c r="G183" s="945">
        <v>0</v>
      </c>
      <c r="H183" s="945">
        <v>0</v>
      </c>
      <c r="I183" s="945">
        <v>127</v>
      </c>
      <c r="J183" s="945">
        <v>0</v>
      </c>
      <c r="K183" s="945">
        <v>0</v>
      </c>
      <c r="L183" s="957">
        <f t="shared" si="2"/>
        <v>3149</v>
      </c>
    </row>
    <row r="184" spans="1:12" ht="12.75">
      <c r="A184" s="943" t="s">
        <v>144</v>
      </c>
      <c r="B184" s="858" t="s">
        <v>1143</v>
      </c>
      <c r="C184" s="858" t="s">
        <v>439</v>
      </c>
      <c r="D184" s="943">
        <v>15</v>
      </c>
      <c r="E184" s="945">
        <v>4259</v>
      </c>
      <c r="F184" s="945">
        <v>0</v>
      </c>
      <c r="G184" s="945">
        <v>0</v>
      </c>
      <c r="H184" s="945">
        <v>0</v>
      </c>
      <c r="I184" s="945">
        <v>391</v>
      </c>
      <c r="J184" s="945">
        <v>0</v>
      </c>
      <c r="K184" s="945">
        <v>0</v>
      </c>
      <c r="L184" s="957">
        <f t="shared" si="2"/>
        <v>3868</v>
      </c>
    </row>
    <row r="185" spans="1:12" ht="12.75">
      <c r="A185" s="943" t="s">
        <v>146</v>
      </c>
      <c r="B185" s="858" t="s">
        <v>1143</v>
      </c>
      <c r="C185" s="858" t="s">
        <v>440</v>
      </c>
      <c r="D185" s="943">
        <v>15</v>
      </c>
      <c r="E185" s="945">
        <v>3148</v>
      </c>
      <c r="F185" s="945">
        <v>0</v>
      </c>
      <c r="G185" s="945">
        <v>0</v>
      </c>
      <c r="H185" s="945">
        <v>0</v>
      </c>
      <c r="I185" s="945">
        <v>113</v>
      </c>
      <c r="J185" s="945">
        <v>0</v>
      </c>
      <c r="K185" s="945">
        <v>0</v>
      </c>
      <c r="L185" s="957">
        <f t="shared" si="2"/>
        <v>3035</v>
      </c>
    </row>
    <row r="186" spans="1:12" ht="12.75">
      <c r="A186" s="943" t="s">
        <v>148</v>
      </c>
      <c r="B186" s="858" t="s">
        <v>1143</v>
      </c>
      <c r="C186" s="858" t="s">
        <v>441</v>
      </c>
      <c r="D186" s="943">
        <v>15</v>
      </c>
      <c r="E186" s="945">
        <v>4805</v>
      </c>
      <c r="F186" s="945">
        <v>0</v>
      </c>
      <c r="G186" s="945">
        <v>0</v>
      </c>
      <c r="H186" s="945">
        <v>0</v>
      </c>
      <c r="I186" s="945">
        <v>489</v>
      </c>
      <c r="J186" s="945">
        <v>0</v>
      </c>
      <c r="K186" s="945">
        <v>0</v>
      </c>
      <c r="L186" s="957">
        <f t="shared" si="2"/>
        <v>4316</v>
      </c>
    </row>
    <row r="187" spans="1:12" ht="12.75">
      <c r="A187" s="943" t="s">
        <v>881</v>
      </c>
      <c r="B187" s="858" t="s">
        <v>1143</v>
      </c>
      <c r="C187" s="858" t="s">
        <v>442</v>
      </c>
      <c r="D187" s="943">
        <v>15</v>
      </c>
      <c r="E187" s="945">
        <v>4259</v>
      </c>
      <c r="F187" s="945">
        <v>0</v>
      </c>
      <c r="G187" s="945">
        <v>0</v>
      </c>
      <c r="H187" s="945">
        <v>0</v>
      </c>
      <c r="I187" s="945">
        <v>391</v>
      </c>
      <c r="J187" s="945">
        <v>0</v>
      </c>
      <c r="K187" s="945">
        <v>0</v>
      </c>
      <c r="L187" s="957">
        <f t="shared" si="2"/>
        <v>3868</v>
      </c>
    </row>
    <row r="188" spans="1:12" ht="12.75">
      <c r="A188" s="943" t="s">
        <v>151</v>
      </c>
      <c r="B188" s="858" t="s">
        <v>1143</v>
      </c>
      <c r="C188" s="858" t="s">
        <v>440</v>
      </c>
      <c r="D188" s="943">
        <v>15</v>
      </c>
      <c r="E188" s="945">
        <v>3549</v>
      </c>
      <c r="F188" s="945">
        <v>0</v>
      </c>
      <c r="G188" s="945">
        <v>0</v>
      </c>
      <c r="H188" s="945">
        <v>0</v>
      </c>
      <c r="I188" s="945">
        <v>175</v>
      </c>
      <c r="J188" s="945">
        <v>0</v>
      </c>
      <c r="K188" s="945">
        <v>0</v>
      </c>
      <c r="L188" s="957">
        <f t="shared" si="2"/>
        <v>3374</v>
      </c>
    </row>
    <row r="189" spans="1:12" ht="12.75">
      <c r="A189" s="943" t="s">
        <v>929</v>
      </c>
      <c r="B189" s="858" t="s">
        <v>1144</v>
      </c>
      <c r="C189" s="858" t="s">
        <v>56</v>
      </c>
      <c r="D189" s="943">
        <v>15</v>
      </c>
      <c r="E189" s="945">
        <v>4420</v>
      </c>
      <c r="F189" s="945">
        <v>0</v>
      </c>
      <c r="G189" s="945">
        <v>0</v>
      </c>
      <c r="H189" s="945">
        <v>0</v>
      </c>
      <c r="I189" s="945">
        <v>420</v>
      </c>
      <c r="J189" s="945">
        <v>0</v>
      </c>
      <c r="K189" s="945">
        <v>0</v>
      </c>
      <c r="L189" s="957">
        <f t="shared" si="2"/>
        <v>4000</v>
      </c>
    </row>
    <row r="190" spans="1:12" ht="12.75">
      <c r="A190" s="943" t="s">
        <v>1085</v>
      </c>
      <c r="B190" s="858" t="s">
        <v>1144</v>
      </c>
      <c r="C190" s="858" t="s">
        <v>1084</v>
      </c>
      <c r="D190" s="943">
        <v>15</v>
      </c>
      <c r="E190" s="945">
        <v>2509</v>
      </c>
      <c r="F190" s="945">
        <v>0</v>
      </c>
      <c r="G190" s="945">
        <v>0</v>
      </c>
      <c r="H190" s="945">
        <v>0</v>
      </c>
      <c r="I190" s="945">
        <v>9</v>
      </c>
      <c r="J190" s="945">
        <v>0</v>
      </c>
      <c r="K190" s="945">
        <v>0</v>
      </c>
      <c r="L190" s="957">
        <f t="shared" si="2"/>
        <v>2500</v>
      </c>
    </row>
    <row r="191" spans="1:12" ht="12.75">
      <c r="A191" s="948"/>
      <c r="B191" s="953" t="s">
        <v>58</v>
      </c>
      <c r="C191" s="953"/>
      <c r="D191" s="948"/>
      <c r="E191" s="949"/>
      <c r="F191" s="949"/>
      <c r="G191" s="949"/>
      <c r="H191" s="949"/>
      <c r="I191" s="949"/>
      <c r="J191" s="949"/>
      <c r="K191" s="949"/>
      <c r="L191" s="958">
        <f t="shared" si="2"/>
        <v>0</v>
      </c>
    </row>
    <row r="192" spans="1:12" ht="12.75">
      <c r="A192" s="943" t="s">
        <v>1099</v>
      </c>
      <c r="B192" s="858" t="s">
        <v>1142</v>
      </c>
      <c r="C192" s="858" t="s">
        <v>1214</v>
      </c>
      <c r="D192" s="943">
        <v>15</v>
      </c>
      <c r="E192" s="945">
        <v>5662</v>
      </c>
      <c r="F192" s="945">
        <v>0</v>
      </c>
      <c r="G192" s="945">
        <v>0</v>
      </c>
      <c r="H192" s="945">
        <v>0</v>
      </c>
      <c r="I192" s="945">
        <v>662</v>
      </c>
      <c r="J192" s="945">
        <v>0</v>
      </c>
      <c r="K192" s="945">
        <v>500</v>
      </c>
      <c r="L192" s="957">
        <f t="shared" si="2"/>
        <v>4500</v>
      </c>
    </row>
    <row r="193" spans="1:12" ht="12.75">
      <c r="A193" s="943" t="s">
        <v>1421</v>
      </c>
      <c r="B193" s="858" t="s">
        <v>1144</v>
      </c>
      <c r="C193" s="858" t="s">
        <v>1007</v>
      </c>
      <c r="D193" s="943">
        <v>15</v>
      </c>
      <c r="E193" s="945">
        <v>1923</v>
      </c>
      <c r="F193" s="945">
        <v>0</v>
      </c>
      <c r="G193" s="945">
        <v>0</v>
      </c>
      <c r="H193" s="945">
        <v>0</v>
      </c>
      <c r="I193" s="945">
        <v>0</v>
      </c>
      <c r="J193" s="945">
        <v>77</v>
      </c>
      <c r="K193" s="945">
        <v>0</v>
      </c>
      <c r="L193" s="957">
        <f t="shared" si="2"/>
        <v>2000</v>
      </c>
    </row>
    <row r="194" spans="1:12" ht="12.75">
      <c r="A194" s="943" t="s">
        <v>1423</v>
      </c>
      <c r="B194" s="858" t="s">
        <v>1144</v>
      </c>
      <c r="C194" s="858" t="s">
        <v>1007</v>
      </c>
      <c r="D194" s="943">
        <v>15</v>
      </c>
      <c r="E194" s="945">
        <v>1697</v>
      </c>
      <c r="F194" s="945">
        <v>0</v>
      </c>
      <c r="G194" s="945">
        <v>0</v>
      </c>
      <c r="H194" s="945">
        <v>0</v>
      </c>
      <c r="I194" s="945">
        <v>0</v>
      </c>
      <c r="J194" s="945">
        <v>103</v>
      </c>
      <c r="K194" s="945">
        <v>0</v>
      </c>
      <c r="L194" s="957">
        <f aca="true" t="shared" si="3" ref="L194:L253">E194+F194+G194+H194-I194+J194-K194</f>
        <v>1800</v>
      </c>
    </row>
    <row r="195" spans="1:12" ht="12.75">
      <c r="A195" s="943" t="s">
        <v>1425</v>
      </c>
      <c r="B195" s="858" t="s">
        <v>1144</v>
      </c>
      <c r="C195" s="858" t="s">
        <v>1007</v>
      </c>
      <c r="D195" s="943">
        <v>15</v>
      </c>
      <c r="E195" s="945">
        <v>1697</v>
      </c>
      <c r="F195" s="945">
        <v>0</v>
      </c>
      <c r="G195" s="945">
        <v>0</v>
      </c>
      <c r="H195" s="945">
        <v>0</v>
      </c>
      <c r="I195" s="945">
        <v>0</v>
      </c>
      <c r="J195" s="945">
        <v>103</v>
      </c>
      <c r="K195" s="945">
        <v>0</v>
      </c>
      <c r="L195" s="957">
        <f t="shared" si="3"/>
        <v>1800</v>
      </c>
    </row>
    <row r="196" spans="1:12" ht="12.75">
      <c r="A196" s="943" t="s">
        <v>1427</v>
      </c>
      <c r="B196" s="858" t="s">
        <v>1144</v>
      </c>
      <c r="C196" s="858" t="s">
        <v>1007</v>
      </c>
      <c r="D196" s="943">
        <v>15</v>
      </c>
      <c r="E196" s="945">
        <v>2509</v>
      </c>
      <c r="F196" s="945">
        <v>0</v>
      </c>
      <c r="G196" s="945">
        <v>0</v>
      </c>
      <c r="H196" s="945">
        <v>0</v>
      </c>
      <c r="I196" s="945">
        <v>9</v>
      </c>
      <c r="J196" s="945">
        <v>0</v>
      </c>
      <c r="K196" s="945">
        <v>0</v>
      </c>
      <c r="L196" s="957">
        <f t="shared" si="3"/>
        <v>2500</v>
      </c>
    </row>
    <row r="197" spans="1:12" ht="12.75">
      <c r="A197" s="943" t="s">
        <v>1429</v>
      </c>
      <c r="B197" s="858" t="s">
        <v>1144</v>
      </c>
      <c r="C197" s="858" t="s">
        <v>1007</v>
      </c>
      <c r="D197" s="943">
        <v>15</v>
      </c>
      <c r="E197" s="945">
        <v>1483</v>
      </c>
      <c r="F197" s="945">
        <v>0</v>
      </c>
      <c r="G197" s="945">
        <v>0</v>
      </c>
      <c r="H197" s="945">
        <v>0</v>
      </c>
      <c r="I197" s="945">
        <v>0</v>
      </c>
      <c r="J197" s="945">
        <v>117</v>
      </c>
      <c r="K197" s="945">
        <v>0</v>
      </c>
      <c r="L197" s="957">
        <f t="shared" si="3"/>
        <v>1600</v>
      </c>
    </row>
    <row r="198" spans="1:12" ht="12.75">
      <c r="A198" s="948"/>
      <c r="B198" s="953" t="s">
        <v>418</v>
      </c>
      <c r="C198" s="953"/>
      <c r="D198" s="948"/>
      <c r="E198" s="949"/>
      <c r="F198" s="949"/>
      <c r="G198" s="949"/>
      <c r="H198" s="949"/>
      <c r="I198" s="949"/>
      <c r="J198" s="949"/>
      <c r="K198" s="949"/>
      <c r="L198" s="958">
        <f t="shared" si="3"/>
        <v>0</v>
      </c>
    </row>
    <row r="199" spans="1:12" ht="12.75">
      <c r="A199" s="943" t="s">
        <v>690</v>
      </c>
      <c r="B199" s="858" t="s">
        <v>1142</v>
      </c>
      <c r="C199" s="858" t="s">
        <v>691</v>
      </c>
      <c r="D199" s="943">
        <v>15</v>
      </c>
      <c r="E199" s="945">
        <v>6934</v>
      </c>
      <c r="F199" s="945">
        <v>0</v>
      </c>
      <c r="G199" s="945">
        <v>0</v>
      </c>
      <c r="H199" s="945">
        <v>0</v>
      </c>
      <c r="I199" s="945">
        <v>934</v>
      </c>
      <c r="J199" s="945">
        <v>0</v>
      </c>
      <c r="K199" s="945">
        <v>0</v>
      </c>
      <c r="L199" s="957">
        <f t="shared" si="3"/>
        <v>6000</v>
      </c>
    </row>
    <row r="200" spans="1:12" ht="12.75">
      <c r="A200" s="943" t="s">
        <v>433</v>
      </c>
      <c r="B200" s="858" t="s">
        <v>1143</v>
      </c>
      <c r="C200" s="858" t="s">
        <v>11</v>
      </c>
      <c r="D200" s="943">
        <v>15</v>
      </c>
      <c r="E200" s="945">
        <v>2204</v>
      </c>
      <c r="F200" s="945">
        <v>0</v>
      </c>
      <c r="G200" s="945">
        <v>0</v>
      </c>
      <c r="H200" s="945">
        <v>0</v>
      </c>
      <c r="I200" s="945">
        <v>0</v>
      </c>
      <c r="J200" s="945">
        <v>39</v>
      </c>
      <c r="K200" s="945">
        <v>0</v>
      </c>
      <c r="L200" s="957">
        <f>E200+F200+G200+H200-I200+J200-K200</f>
        <v>2243</v>
      </c>
    </row>
    <row r="201" spans="1:12" ht="12.75">
      <c r="A201" s="943" t="s">
        <v>83</v>
      </c>
      <c r="B201" s="858" t="s">
        <v>1143</v>
      </c>
      <c r="C201" s="858" t="s">
        <v>84</v>
      </c>
      <c r="D201" s="943">
        <v>15</v>
      </c>
      <c r="E201" s="945">
        <v>2020</v>
      </c>
      <c r="F201" s="945">
        <v>0</v>
      </c>
      <c r="G201" s="945">
        <v>0</v>
      </c>
      <c r="H201" s="945">
        <v>0</v>
      </c>
      <c r="I201" s="945">
        <v>0</v>
      </c>
      <c r="J201" s="945">
        <v>70</v>
      </c>
      <c r="K201" s="945">
        <v>0</v>
      </c>
      <c r="L201" s="957">
        <f t="shared" si="3"/>
        <v>2090</v>
      </c>
    </row>
    <row r="202" spans="1:12" ht="12.75">
      <c r="A202" s="943" t="s">
        <v>980</v>
      </c>
      <c r="B202" s="858" t="s">
        <v>1144</v>
      </c>
      <c r="C202" s="858" t="s">
        <v>502</v>
      </c>
      <c r="D202" s="943">
        <v>15</v>
      </c>
      <c r="E202" s="945">
        <v>2509</v>
      </c>
      <c r="F202" s="945">
        <v>0</v>
      </c>
      <c r="G202" s="945">
        <v>0</v>
      </c>
      <c r="H202" s="945">
        <v>0</v>
      </c>
      <c r="I202" s="945">
        <v>9</v>
      </c>
      <c r="J202" s="945">
        <v>0</v>
      </c>
      <c r="K202" s="945">
        <v>0</v>
      </c>
      <c r="L202" s="957">
        <f t="shared" si="3"/>
        <v>2500</v>
      </c>
    </row>
    <row r="203" spans="1:12" ht="12.75">
      <c r="A203" s="948"/>
      <c r="B203" s="953" t="s">
        <v>419</v>
      </c>
      <c r="C203" s="953"/>
      <c r="D203" s="948"/>
      <c r="E203" s="949"/>
      <c r="F203" s="949"/>
      <c r="G203" s="949"/>
      <c r="H203" s="949"/>
      <c r="I203" s="949"/>
      <c r="J203" s="949"/>
      <c r="K203" s="949"/>
      <c r="L203" s="958">
        <f t="shared" si="3"/>
        <v>0</v>
      </c>
    </row>
    <row r="204" spans="1:12" ht="12.75">
      <c r="A204" s="943" t="s">
        <v>692</v>
      </c>
      <c r="B204" s="858" t="s">
        <v>1142</v>
      </c>
      <c r="C204" s="858" t="s">
        <v>693</v>
      </c>
      <c r="D204" s="943">
        <v>15</v>
      </c>
      <c r="E204" s="945">
        <v>6934</v>
      </c>
      <c r="F204" s="945">
        <v>0</v>
      </c>
      <c r="G204" s="945">
        <v>0</v>
      </c>
      <c r="H204" s="945">
        <v>0</v>
      </c>
      <c r="I204" s="945">
        <v>934</v>
      </c>
      <c r="J204" s="945">
        <v>0</v>
      </c>
      <c r="K204" s="945">
        <v>0</v>
      </c>
      <c r="L204" s="957">
        <f t="shared" si="3"/>
        <v>6000</v>
      </c>
    </row>
    <row r="205" spans="1:12" ht="12.75">
      <c r="A205" s="943" t="s">
        <v>159</v>
      </c>
      <c r="B205" s="858" t="s">
        <v>1143</v>
      </c>
      <c r="C205" s="858" t="s">
        <v>445</v>
      </c>
      <c r="D205" s="943">
        <v>15</v>
      </c>
      <c r="E205" s="945">
        <v>3811</v>
      </c>
      <c r="F205" s="945">
        <v>0</v>
      </c>
      <c r="G205" s="945">
        <v>0</v>
      </c>
      <c r="H205" s="945">
        <v>0</v>
      </c>
      <c r="I205" s="945">
        <v>319</v>
      </c>
      <c r="J205" s="945">
        <v>0</v>
      </c>
      <c r="K205" s="945">
        <v>0</v>
      </c>
      <c r="L205" s="957">
        <f t="shared" si="3"/>
        <v>3492</v>
      </c>
    </row>
    <row r="206" spans="1:12" ht="12.75">
      <c r="A206" s="943" t="s">
        <v>308</v>
      </c>
      <c r="B206" s="858" t="s">
        <v>1143</v>
      </c>
      <c r="C206" s="858" t="s">
        <v>446</v>
      </c>
      <c r="D206" s="943">
        <v>15</v>
      </c>
      <c r="E206" s="945">
        <v>2924</v>
      </c>
      <c r="F206" s="945">
        <v>0</v>
      </c>
      <c r="G206" s="945">
        <v>0</v>
      </c>
      <c r="H206" s="945">
        <v>0</v>
      </c>
      <c r="I206" s="945">
        <v>69</v>
      </c>
      <c r="J206" s="945">
        <v>0</v>
      </c>
      <c r="K206" s="945">
        <v>0</v>
      </c>
      <c r="L206" s="957">
        <f t="shared" si="3"/>
        <v>2855</v>
      </c>
    </row>
    <row r="207" spans="1:12" ht="12.75">
      <c r="A207" s="943" t="s">
        <v>586</v>
      </c>
      <c r="B207" s="858" t="s">
        <v>1144</v>
      </c>
      <c r="C207" s="858" t="s">
        <v>588</v>
      </c>
      <c r="D207" s="943">
        <v>15</v>
      </c>
      <c r="E207" s="945">
        <v>3992</v>
      </c>
      <c r="F207" s="945">
        <v>1100</v>
      </c>
      <c r="G207" s="945">
        <v>0</v>
      </c>
      <c r="H207" s="945">
        <v>0</v>
      </c>
      <c r="I207" s="945">
        <v>348</v>
      </c>
      <c r="J207" s="945">
        <v>0</v>
      </c>
      <c r="K207" s="945">
        <v>0</v>
      </c>
      <c r="L207" s="957">
        <f t="shared" si="3"/>
        <v>4744</v>
      </c>
    </row>
    <row r="208" spans="1:12" ht="12.75">
      <c r="A208" s="943" t="s">
        <v>926</v>
      </c>
      <c r="B208" s="858" t="s">
        <v>1144</v>
      </c>
      <c r="C208" s="858" t="s">
        <v>810</v>
      </c>
      <c r="D208" s="943">
        <v>15</v>
      </c>
      <c r="E208" s="945">
        <v>5662</v>
      </c>
      <c r="F208" s="945">
        <v>0</v>
      </c>
      <c r="G208" s="945">
        <v>0</v>
      </c>
      <c r="H208" s="945">
        <v>0</v>
      </c>
      <c r="I208" s="945">
        <v>662</v>
      </c>
      <c r="J208" s="945">
        <v>0</v>
      </c>
      <c r="K208" s="945">
        <v>0</v>
      </c>
      <c r="L208" s="957">
        <f t="shared" si="3"/>
        <v>5000</v>
      </c>
    </row>
    <row r="209" spans="1:12" ht="12.75">
      <c r="A209" s="943" t="s">
        <v>811</v>
      </c>
      <c r="B209" s="858" t="s">
        <v>1144</v>
      </c>
      <c r="C209" s="858" t="s">
        <v>810</v>
      </c>
      <c r="D209" s="943">
        <v>15</v>
      </c>
      <c r="E209" s="945">
        <v>4420</v>
      </c>
      <c r="F209" s="945">
        <v>0</v>
      </c>
      <c r="G209" s="945">
        <v>0</v>
      </c>
      <c r="H209" s="945">
        <v>0</v>
      </c>
      <c r="I209" s="945">
        <v>420</v>
      </c>
      <c r="J209" s="945">
        <v>0</v>
      </c>
      <c r="K209" s="945">
        <v>0</v>
      </c>
      <c r="L209" s="957">
        <f t="shared" si="3"/>
        <v>4000</v>
      </c>
    </row>
    <row r="210" spans="1:12" ht="12.75">
      <c r="A210" s="943" t="s">
        <v>812</v>
      </c>
      <c r="B210" s="858" t="s">
        <v>1144</v>
      </c>
      <c r="C210" s="858" t="s">
        <v>810</v>
      </c>
      <c r="D210" s="943">
        <v>15</v>
      </c>
      <c r="E210" s="945">
        <v>4420</v>
      </c>
      <c r="F210" s="945">
        <v>0</v>
      </c>
      <c r="G210" s="945">
        <v>0</v>
      </c>
      <c r="H210" s="945">
        <v>0</v>
      </c>
      <c r="I210" s="945">
        <v>420</v>
      </c>
      <c r="J210" s="945">
        <v>0</v>
      </c>
      <c r="K210" s="945">
        <v>0</v>
      </c>
      <c r="L210" s="957">
        <f t="shared" si="3"/>
        <v>4000</v>
      </c>
    </row>
    <row r="211" spans="1:12" ht="12.75">
      <c r="A211" s="943" t="s">
        <v>880</v>
      </c>
      <c r="B211" s="858" t="s">
        <v>1144</v>
      </c>
      <c r="C211" s="858" t="s">
        <v>810</v>
      </c>
      <c r="D211" s="943">
        <v>15</v>
      </c>
      <c r="E211" s="945">
        <v>4420</v>
      </c>
      <c r="F211" s="945">
        <v>0</v>
      </c>
      <c r="G211" s="945">
        <v>0</v>
      </c>
      <c r="H211" s="945">
        <v>0</v>
      </c>
      <c r="I211" s="945">
        <v>420</v>
      </c>
      <c r="J211" s="945">
        <v>0</v>
      </c>
      <c r="K211" s="945">
        <v>0</v>
      </c>
      <c r="L211" s="957">
        <f t="shared" si="3"/>
        <v>4000</v>
      </c>
    </row>
    <row r="212" spans="1:12" ht="12.75">
      <c r="A212" s="948"/>
      <c r="B212" s="953" t="s">
        <v>74</v>
      </c>
      <c r="C212" s="953"/>
      <c r="D212" s="948"/>
      <c r="E212" s="949"/>
      <c r="F212" s="949"/>
      <c r="G212" s="949"/>
      <c r="H212" s="949"/>
      <c r="I212" s="949"/>
      <c r="J212" s="949"/>
      <c r="K212" s="949"/>
      <c r="L212" s="958">
        <f t="shared" si="3"/>
        <v>0</v>
      </c>
    </row>
    <row r="213" spans="1:12" ht="12.75">
      <c r="A213" s="943" t="s">
        <v>694</v>
      </c>
      <c r="B213" s="858" t="s">
        <v>1142</v>
      </c>
      <c r="C213" s="858" t="s">
        <v>695</v>
      </c>
      <c r="D213" s="943">
        <v>15</v>
      </c>
      <c r="E213" s="945">
        <v>6934</v>
      </c>
      <c r="F213" s="945">
        <v>0</v>
      </c>
      <c r="G213" s="945">
        <v>0</v>
      </c>
      <c r="H213" s="945">
        <v>0</v>
      </c>
      <c r="I213" s="945">
        <v>934</v>
      </c>
      <c r="J213" s="945">
        <v>0</v>
      </c>
      <c r="K213" s="945">
        <v>0</v>
      </c>
      <c r="L213" s="957">
        <f t="shared" si="3"/>
        <v>6000</v>
      </c>
    </row>
    <row r="214" spans="1:12" ht="12.75">
      <c r="A214" s="943" t="s">
        <v>568</v>
      </c>
      <c r="B214" s="858" t="s">
        <v>1144</v>
      </c>
      <c r="C214" s="858" t="s">
        <v>502</v>
      </c>
      <c r="D214" s="943">
        <v>15</v>
      </c>
      <c r="E214" s="945">
        <v>2613</v>
      </c>
      <c r="F214" s="945">
        <v>0</v>
      </c>
      <c r="G214" s="945">
        <v>0</v>
      </c>
      <c r="H214" s="945">
        <v>0</v>
      </c>
      <c r="I214" s="945">
        <v>20</v>
      </c>
      <c r="J214" s="945">
        <v>0</v>
      </c>
      <c r="K214" s="945">
        <v>0</v>
      </c>
      <c r="L214" s="957">
        <f t="shared" si="3"/>
        <v>2593</v>
      </c>
    </row>
    <row r="215" spans="1:12" ht="12.75">
      <c r="A215" s="948"/>
      <c r="B215" s="953" t="s">
        <v>153</v>
      </c>
      <c r="C215" s="953"/>
      <c r="D215" s="948"/>
      <c r="E215" s="949"/>
      <c r="F215" s="949"/>
      <c r="G215" s="949"/>
      <c r="H215" s="949"/>
      <c r="I215" s="949"/>
      <c r="J215" s="949"/>
      <c r="K215" s="949"/>
      <c r="L215" s="958">
        <f t="shared" si="3"/>
        <v>0</v>
      </c>
    </row>
    <row r="216" spans="1:12" ht="12.75">
      <c r="A216" s="943" t="s">
        <v>696</v>
      </c>
      <c r="B216" s="858" t="s">
        <v>1142</v>
      </c>
      <c r="C216" s="858" t="s">
        <v>697</v>
      </c>
      <c r="D216" s="943">
        <v>15</v>
      </c>
      <c r="E216" s="945">
        <v>6934</v>
      </c>
      <c r="F216" s="945">
        <v>0</v>
      </c>
      <c r="G216" s="945">
        <v>0</v>
      </c>
      <c r="H216" s="945">
        <v>0</v>
      </c>
      <c r="I216" s="945">
        <v>934</v>
      </c>
      <c r="J216" s="945">
        <v>0</v>
      </c>
      <c r="K216" s="945">
        <v>0</v>
      </c>
      <c r="L216" s="957">
        <f t="shared" si="3"/>
        <v>6000</v>
      </c>
    </row>
    <row r="217" spans="1:12" ht="12.75">
      <c r="A217" s="943" t="s">
        <v>154</v>
      </c>
      <c r="B217" s="858" t="s">
        <v>1143</v>
      </c>
      <c r="C217" s="858" t="s">
        <v>56</v>
      </c>
      <c r="D217" s="943">
        <v>15</v>
      </c>
      <c r="E217" s="945">
        <v>4693</v>
      </c>
      <c r="F217" s="945">
        <v>0</v>
      </c>
      <c r="G217" s="945">
        <v>0</v>
      </c>
      <c r="H217" s="945">
        <v>0</v>
      </c>
      <c r="I217" s="945">
        <v>469</v>
      </c>
      <c r="J217" s="945">
        <v>0</v>
      </c>
      <c r="K217" s="945">
        <v>500</v>
      </c>
      <c r="L217" s="957">
        <f t="shared" si="3"/>
        <v>3724</v>
      </c>
    </row>
    <row r="218" spans="1:12" ht="12.75">
      <c r="A218" s="948"/>
      <c r="B218" s="953" t="s">
        <v>868</v>
      </c>
      <c r="C218" s="953"/>
      <c r="D218" s="948"/>
      <c r="E218" s="949"/>
      <c r="F218" s="949"/>
      <c r="G218" s="949"/>
      <c r="H218" s="949"/>
      <c r="I218" s="949"/>
      <c r="J218" s="949"/>
      <c r="K218" s="949"/>
      <c r="L218" s="958">
        <f t="shared" si="3"/>
        <v>0</v>
      </c>
    </row>
    <row r="219" spans="1:12" ht="12.75">
      <c r="A219" s="943" t="s">
        <v>841</v>
      </c>
      <c r="B219" s="858" t="s">
        <v>1144</v>
      </c>
      <c r="C219" s="858" t="s">
        <v>529</v>
      </c>
      <c r="D219" s="943">
        <v>15</v>
      </c>
      <c r="E219" s="945">
        <v>5745</v>
      </c>
      <c r="F219" s="945">
        <v>0</v>
      </c>
      <c r="G219" s="945">
        <v>0</v>
      </c>
      <c r="H219" s="945">
        <v>0</v>
      </c>
      <c r="I219" s="945">
        <v>680</v>
      </c>
      <c r="J219" s="945">
        <v>0</v>
      </c>
      <c r="K219" s="945">
        <v>0</v>
      </c>
      <c r="L219" s="957">
        <f t="shared" si="3"/>
        <v>5065</v>
      </c>
    </row>
    <row r="220" spans="1:12" ht="12.75">
      <c r="A220" s="948"/>
      <c r="B220" s="953" t="s">
        <v>164</v>
      </c>
      <c r="C220" s="953"/>
      <c r="D220" s="948"/>
      <c r="E220" s="949"/>
      <c r="F220" s="949"/>
      <c r="G220" s="949"/>
      <c r="H220" s="949"/>
      <c r="I220" s="949"/>
      <c r="J220" s="949"/>
      <c r="K220" s="949"/>
      <c r="L220" s="958">
        <f t="shared" si="3"/>
        <v>0</v>
      </c>
    </row>
    <row r="221" spans="1:12" ht="12.75">
      <c r="A221" s="943" t="s">
        <v>118</v>
      </c>
      <c r="B221" s="858" t="s">
        <v>1143</v>
      </c>
      <c r="C221" s="858" t="s">
        <v>2</v>
      </c>
      <c r="D221" s="943">
        <v>15</v>
      </c>
      <c r="E221" s="945">
        <v>3342</v>
      </c>
      <c r="F221" s="945">
        <v>0</v>
      </c>
      <c r="G221" s="945">
        <v>0</v>
      </c>
      <c r="H221" s="945">
        <v>0</v>
      </c>
      <c r="I221" s="945">
        <v>134</v>
      </c>
      <c r="J221" s="945">
        <v>0</v>
      </c>
      <c r="K221" s="945">
        <v>0</v>
      </c>
      <c r="L221" s="957">
        <f t="shared" si="3"/>
        <v>3208</v>
      </c>
    </row>
    <row r="222" spans="1:12" ht="12.75">
      <c r="A222" s="943" t="s">
        <v>844</v>
      </c>
      <c r="B222" s="858" t="s">
        <v>1142</v>
      </c>
      <c r="C222" s="858" t="s">
        <v>420</v>
      </c>
      <c r="D222" s="943">
        <v>15</v>
      </c>
      <c r="E222" s="945">
        <v>12900</v>
      </c>
      <c r="F222" s="945">
        <v>0</v>
      </c>
      <c r="G222" s="945">
        <v>0</v>
      </c>
      <c r="H222" s="945">
        <v>0</v>
      </c>
      <c r="I222" s="945">
        <v>2265</v>
      </c>
      <c r="J222" s="945">
        <v>0</v>
      </c>
      <c r="K222" s="945">
        <v>0</v>
      </c>
      <c r="L222" s="957">
        <f t="shared" si="3"/>
        <v>10635</v>
      </c>
    </row>
    <row r="223" spans="1:12" ht="12.75">
      <c r="A223" s="943" t="s">
        <v>772</v>
      </c>
      <c r="B223" s="858" t="s">
        <v>1143</v>
      </c>
      <c r="C223" s="858" t="s">
        <v>2</v>
      </c>
      <c r="D223" s="943">
        <v>15</v>
      </c>
      <c r="E223" s="945">
        <v>3366</v>
      </c>
      <c r="F223" s="945">
        <v>0</v>
      </c>
      <c r="G223" s="945">
        <v>0</v>
      </c>
      <c r="H223" s="945">
        <v>0</v>
      </c>
      <c r="I223" s="945">
        <v>137</v>
      </c>
      <c r="J223" s="945">
        <v>0</v>
      </c>
      <c r="K223" s="945">
        <v>0</v>
      </c>
      <c r="L223" s="957">
        <f t="shared" si="3"/>
        <v>3229</v>
      </c>
    </row>
    <row r="224" spans="1:12" ht="12.75">
      <c r="A224" s="948"/>
      <c r="B224" s="953" t="s">
        <v>165</v>
      </c>
      <c r="C224" s="953"/>
      <c r="D224" s="948"/>
      <c r="E224" s="949"/>
      <c r="F224" s="949"/>
      <c r="G224" s="949"/>
      <c r="H224" s="949"/>
      <c r="I224" s="949"/>
      <c r="J224" s="949"/>
      <c r="K224" s="949"/>
      <c r="L224" s="958">
        <f t="shared" si="3"/>
        <v>0</v>
      </c>
    </row>
    <row r="225" spans="1:12" ht="12.75">
      <c r="A225" s="943" t="s">
        <v>886</v>
      </c>
      <c r="B225" s="858" t="s">
        <v>1142</v>
      </c>
      <c r="C225" s="858" t="s">
        <v>167</v>
      </c>
      <c r="D225" s="943">
        <v>15</v>
      </c>
      <c r="E225" s="945">
        <v>3194</v>
      </c>
      <c r="F225" s="945">
        <v>0</v>
      </c>
      <c r="G225" s="945">
        <v>300</v>
      </c>
      <c r="H225" s="945">
        <v>0</v>
      </c>
      <c r="I225" s="945">
        <v>118</v>
      </c>
      <c r="J225" s="945">
        <v>0</v>
      </c>
      <c r="K225" s="945">
        <v>250</v>
      </c>
      <c r="L225" s="957">
        <f t="shared" si="3"/>
        <v>3126</v>
      </c>
    </row>
    <row r="226" spans="1:12" ht="12.75">
      <c r="A226" s="943" t="s">
        <v>773</v>
      </c>
      <c r="B226" s="858" t="s">
        <v>1142</v>
      </c>
      <c r="C226" s="858" t="s">
        <v>775</v>
      </c>
      <c r="D226" s="943">
        <v>15</v>
      </c>
      <c r="E226" s="945">
        <v>6306</v>
      </c>
      <c r="F226" s="945">
        <v>0</v>
      </c>
      <c r="G226" s="945">
        <v>300</v>
      </c>
      <c r="H226" s="945">
        <v>0</v>
      </c>
      <c r="I226" s="945">
        <v>800</v>
      </c>
      <c r="J226" s="945">
        <v>0</v>
      </c>
      <c r="K226" s="945">
        <v>0</v>
      </c>
      <c r="L226" s="957">
        <f t="shared" si="3"/>
        <v>5806</v>
      </c>
    </row>
    <row r="227" spans="1:12" ht="12.75">
      <c r="A227" s="943" t="s">
        <v>168</v>
      </c>
      <c r="B227" s="858" t="s">
        <v>1142</v>
      </c>
      <c r="C227" s="858" t="s">
        <v>167</v>
      </c>
      <c r="D227" s="943">
        <v>13</v>
      </c>
      <c r="E227" s="945">
        <v>2768</v>
      </c>
      <c r="F227" s="945">
        <v>0</v>
      </c>
      <c r="G227" s="945">
        <v>300</v>
      </c>
      <c r="H227" s="945">
        <v>0</v>
      </c>
      <c r="I227" s="945">
        <v>52</v>
      </c>
      <c r="J227" s="945">
        <v>0</v>
      </c>
      <c r="K227" s="945">
        <v>0</v>
      </c>
      <c r="L227" s="957">
        <f t="shared" si="3"/>
        <v>3016</v>
      </c>
    </row>
    <row r="228" spans="1:12" ht="12.75">
      <c r="A228" s="943" t="s">
        <v>170</v>
      </c>
      <c r="B228" s="858" t="s">
        <v>1142</v>
      </c>
      <c r="C228" s="858" t="s">
        <v>167</v>
      </c>
      <c r="D228" s="943">
        <v>15</v>
      </c>
      <c r="E228" s="945">
        <v>3194</v>
      </c>
      <c r="F228" s="945">
        <v>0</v>
      </c>
      <c r="G228" s="945">
        <v>300</v>
      </c>
      <c r="H228" s="945">
        <v>0</v>
      </c>
      <c r="I228" s="945">
        <v>118</v>
      </c>
      <c r="J228" s="945">
        <v>0</v>
      </c>
      <c r="K228" s="945">
        <v>0</v>
      </c>
      <c r="L228" s="957">
        <f t="shared" si="3"/>
        <v>3376</v>
      </c>
    </row>
    <row r="229" spans="1:12" ht="12.75">
      <c r="A229" s="943" t="s">
        <v>172</v>
      </c>
      <c r="B229" s="858" t="s">
        <v>1142</v>
      </c>
      <c r="C229" s="858" t="s">
        <v>167</v>
      </c>
      <c r="D229" s="943">
        <v>15</v>
      </c>
      <c r="E229" s="945">
        <v>3194</v>
      </c>
      <c r="F229" s="945">
        <v>0</v>
      </c>
      <c r="G229" s="945">
        <v>300</v>
      </c>
      <c r="H229" s="945">
        <v>0</v>
      </c>
      <c r="I229" s="945">
        <v>118</v>
      </c>
      <c r="J229" s="945">
        <v>0</v>
      </c>
      <c r="K229" s="945">
        <v>150</v>
      </c>
      <c r="L229" s="957">
        <f t="shared" si="3"/>
        <v>3226</v>
      </c>
    </row>
    <row r="230" spans="1:12" ht="12.75">
      <c r="A230" s="943" t="s">
        <v>460</v>
      </c>
      <c r="B230" s="858" t="s">
        <v>1142</v>
      </c>
      <c r="C230" s="858" t="s">
        <v>167</v>
      </c>
      <c r="D230" s="943">
        <v>15</v>
      </c>
      <c r="E230" s="945">
        <v>3194</v>
      </c>
      <c r="F230" s="945">
        <v>0</v>
      </c>
      <c r="G230" s="945">
        <v>300</v>
      </c>
      <c r="H230" s="945">
        <v>0</v>
      </c>
      <c r="I230" s="945">
        <v>118</v>
      </c>
      <c r="J230" s="945">
        <v>0</v>
      </c>
      <c r="K230" s="945">
        <v>0</v>
      </c>
      <c r="L230" s="957">
        <f t="shared" si="3"/>
        <v>3376</v>
      </c>
    </row>
    <row r="231" spans="1:12" ht="12.75">
      <c r="A231" s="943" t="s">
        <v>174</v>
      </c>
      <c r="B231" s="858" t="s">
        <v>1142</v>
      </c>
      <c r="C231" s="858" t="s">
        <v>167</v>
      </c>
      <c r="D231" s="943">
        <v>15</v>
      </c>
      <c r="E231" s="945">
        <v>3194</v>
      </c>
      <c r="F231" s="945">
        <v>0</v>
      </c>
      <c r="G231" s="945">
        <v>300</v>
      </c>
      <c r="H231" s="945">
        <v>0</v>
      </c>
      <c r="I231" s="945">
        <v>118</v>
      </c>
      <c r="J231" s="945">
        <v>0</v>
      </c>
      <c r="K231" s="945">
        <v>0</v>
      </c>
      <c r="L231" s="957">
        <f t="shared" si="3"/>
        <v>3376</v>
      </c>
    </row>
    <row r="232" spans="1:12" ht="12.75">
      <c r="A232" s="943" t="s">
        <v>176</v>
      </c>
      <c r="B232" s="858" t="s">
        <v>1142</v>
      </c>
      <c r="C232" s="858" t="s">
        <v>167</v>
      </c>
      <c r="D232" s="943">
        <v>15</v>
      </c>
      <c r="E232" s="945">
        <v>3194</v>
      </c>
      <c r="F232" s="945">
        <v>0</v>
      </c>
      <c r="G232" s="945">
        <v>300</v>
      </c>
      <c r="H232" s="945">
        <v>0</v>
      </c>
      <c r="I232" s="945">
        <v>118</v>
      </c>
      <c r="J232" s="945">
        <v>0</v>
      </c>
      <c r="K232" s="945">
        <v>0</v>
      </c>
      <c r="L232" s="957">
        <f t="shared" si="3"/>
        <v>3376</v>
      </c>
    </row>
    <row r="233" spans="1:12" ht="12.75">
      <c r="A233" s="943" t="s">
        <v>178</v>
      </c>
      <c r="B233" s="858" t="s">
        <v>1142</v>
      </c>
      <c r="C233" s="858" t="s">
        <v>167</v>
      </c>
      <c r="D233" s="943">
        <v>13</v>
      </c>
      <c r="E233" s="945">
        <v>2768</v>
      </c>
      <c r="F233" s="945">
        <v>0</v>
      </c>
      <c r="G233" s="945">
        <v>300</v>
      </c>
      <c r="H233" s="945">
        <v>0</v>
      </c>
      <c r="I233" s="945">
        <v>52</v>
      </c>
      <c r="J233" s="945">
        <v>0</v>
      </c>
      <c r="K233" s="945">
        <v>0</v>
      </c>
      <c r="L233" s="957">
        <f>E233+F233+G233+H233-I233+J233-K233</f>
        <v>3016</v>
      </c>
    </row>
    <row r="234" spans="1:12" ht="12.75">
      <c r="A234" s="943" t="s">
        <v>180</v>
      </c>
      <c r="B234" s="858" t="s">
        <v>1142</v>
      </c>
      <c r="C234" s="858" t="s">
        <v>167</v>
      </c>
      <c r="D234" s="943">
        <v>15</v>
      </c>
      <c r="E234" s="945">
        <v>3194</v>
      </c>
      <c r="F234" s="945">
        <v>0</v>
      </c>
      <c r="G234" s="945">
        <v>300</v>
      </c>
      <c r="H234" s="945">
        <v>0</v>
      </c>
      <c r="I234" s="945">
        <v>118</v>
      </c>
      <c r="J234" s="945">
        <v>0</v>
      </c>
      <c r="K234" s="945">
        <v>0</v>
      </c>
      <c r="L234" s="957">
        <f t="shared" si="3"/>
        <v>3376</v>
      </c>
    </row>
    <row r="235" spans="1:12" ht="12.75">
      <c r="A235" s="943" t="s">
        <v>1268</v>
      </c>
      <c r="B235" s="858" t="s">
        <v>1142</v>
      </c>
      <c r="C235" s="858" t="s">
        <v>167</v>
      </c>
      <c r="D235" s="943">
        <v>15</v>
      </c>
      <c r="E235" s="945">
        <v>3194</v>
      </c>
      <c r="F235" s="945">
        <v>0</v>
      </c>
      <c r="G235" s="945">
        <v>300</v>
      </c>
      <c r="H235" s="945">
        <v>0</v>
      </c>
      <c r="I235" s="945">
        <v>118</v>
      </c>
      <c r="J235" s="945">
        <v>0</v>
      </c>
      <c r="K235" s="945">
        <v>0</v>
      </c>
      <c r="L235" s="957">
        <f t="shared" si="3"/>
        <v>3376</v>
      </c>
    </row>
    <row r="236" spans="1:12" ht="12.75">
      <c r="A236" s="943" t="s">
        <v>1270</v>
      </c>
      <c r="B236" s="858" t="s">
        <v>1142</v>
      </c>
      <c r="C236" s="858" t="s">
        <v>167</v>
      </c>
      <c r="D236" s="943">
        <v>15</v>
      </c>
      <c r="E236" s="945">
        <v>3194</v>
      </c>
      <c r="F236" s="945">
        <v>0</v>
      </c>
      <c r="G236" s="945">
        <v>300</v>
      </c>
      <c r="H236" s="945">
        <v>0</v>
      </c>
      <c r="I236" s="945">
        <v>118</v>
      </c>
      <c r="J236" s="945">
        <v>0</v>
      </c>
      <c r="K236" s="945">
        <v>0</v>
      </c>
      <c r="L236" s="957">
        <f t="shared" si="3"/>
        <v>3376</v>
      </c>
    </row>
    <row r="237" spans="1:12" ht="12.75">
      <c r="A237" s="943" t="s">
        <v>462</v>
      </c>
      <c r="B237" s="858" t="s">
        <v>1142</v>
      </c>
      <c r="C237" s="858" t="s">
        <v>167</v>
      </c>
      <c r="D237" s="943">
        <v>15</v>
      </c>
      <c r="E237" s="945">
        <v>3194</v>
      </c>
      <c r="F237" s="945">
        <v>0</v>
      </c>
      <c r="G237" s="945">
        <v>300</v>
      </c>
      <c r="H237" s="945">
        <v>0</v>
      </c>
      <c r="I237" s="945">
        <v>118</v>
      </c>
      <c r="J237" s="945">
        <v>0</v>
      </c>
      <c r="K237" s="945">
        <v>0</v>
      </c>
      <c r="L237" s="957">
        <f t="shared" si="3"/>
        <v>3376</v>
      </c>
    </row>
    <row r="238" spans="1:12" ht="12.75">
      <c r="A238" s="943" t="s">
        <v>1402</v>
      </c>
      <c r="B238" s="858" t="s">
        <v>1142</v>
      </c>
      <c r="C238" s="858" t="s">
        <v>167</v>
      </c>
      <c r="D238" s="943">
        <v>15</v>
      </c>
      <c r="E238" s="945">
        <v>3194</v>
      </c>
      <c r="F238" s="945">
        <v>0</v>
      </c>
      <c r="G238" s="945">
        <v>0</v>
      </c>
      <c r="H238" s="945">
        <v>0</v>
      </c>
      <c r="I238" s="945">
        <v>118</v>
      </c>
      <c r="J238" s="945">
        <v>0</v>
      </c>
      <c r="K238" s="945">
        <v>0</v>
      </c>
      <c r="L238" s="957">
        <f t="shared" si="3"/>
        <v>3076</v>
      </c>
    </row>
    <row r="239" spans="1:12" ht="12.75">
      <c r="A239" s="943" t="s">
        <v>1434</v>
      </c>
      <c r="B239" s="858" t="s">
        <v>1142</v>
      </c>
      <c r="C239" s="858" t="s">
        <v>167</v>
      </c>
      <c r="D239" s="943">
        <v>15</v>
      </c>
      <c r="E239" s="945">
        <v>3194</v>
      </c>
      <c r="F239" s="945">
        <v>0</v>
      </c>
      <c r="G239" s="945">
        <v>0</v>
      </c>
      <c r="H239" s="945">
        <v>0</v>
      </c>
      <c r="I239" s="945">
        <v>118</v>
      </c>
      <c r="J239" s="945">
        <v>0</v>
      </c>
      <c r="K239" s="945">
        <v>0</v>
      </c>
      <c r="L239" s="957">
        <f t="shared" si="3"/>
        <v>3076</v>
      </c>
    </row>
    <row r="240" spans="1:12" ht="12.75">
      <c r="A240" s="943" t="s">
        <v>182</v>
      </c>
      <c r="B240" s="858" t="s">
        <v>1142</v>
      </c>
      <c r="C240" s="858" t="s">
        <v>167</v>
      </c>
      <c r="D240" s="943">
        <v>15</v>
      </c>
      <c r="E240" s="945">
        <v>3194</v>
      </c>
      <c r="F240" s="945">
        <v>0</v>
      </c>
      <c r="G240" s="945">
        <v>300</v>
      </c>
      <c r="H240" s="945">
        <v>0</v>
      </c>
      <c r="I240" s="945">
        <v>118</v>
      </c>
      <c r="J240" s="945">
        <v>0</v>
      </c>
      <c r="K240" s="945">
        <v>0</v>
      </c>
      <c r="L240" s="957">
        <f t="shared" si="3"/>
        <v>3376</v>
      </c>
    </row>
    <row r="241" spans="1:12" ht="12.75">
      <c r="A241" s="943" t="s">
        <v>1446</v>
      </c>
      <c r="B241" s="858" t="s">
        <v>1142</v>
      </c>
      <c r="C241" s="858" t="s">
        <v>167</v>
      </c>
      <c r="D241" s="943">
        <v>14</v>
      </c>
      <c r="E241" s="945">
        <v>2981</v>
      </c>
      <c r="F241" s="945">
        <v>0</v>
      </c>
      <c r="G241" s="945">
        <v>0</v>
      </c>
      <c r="H241" s="945">
        <v>0</v>
      </c>
      <c r="I241" s="945">
        <v>75</v>
      </c>
      <c r="J241" s="945">
        <v>0</v>
      </c>
      <c r="K241" s="945">
        <v>0</v>
      </c>
      <c r="L241" s="957">
        <f t="shared" si="3"/>
        <v>2906</v>
      </c>
    </row>
    <row r="242" spans="1:12" ht="12.75">
      <c r="A242" s="943" t="s">
        <v>595</v>
      </c>
      <c r="B242" s="858" t="s">
        <v>1142</v>
      </c>
      <c r="C242" s="858" t="s">
        <v>167</v>
      </c>
      <c r="D242" s="943">
        <v>13</v>
      </c>
      <c r="E242" s="945">
        <v>2768</v>
      </c>
      <c r="F242" s="945">
        <v>0</v>
      </c>
      <c r="G242" s="945">
        <v>300</v>
      </c>
      <c r="H242" s="945">
        <v>0</v>
      </c>
      <c r="I242" s="945">
        <v>52</v>
      </c>
      <c r="J242" s="945">
        <v>0</v>
      </c>
      <c r="K242" s="945">
        <v>0</v>
      </c>
      <c r="L242" s="957">
        <f t="shared" si="3"/>
        <v>3016</v>
      </c>
    </row>
    <row r="243" spans="1:12" ht="12.75">
      <c r="A243" s="943" t="s">
        <v>184</v>
      </c>
      <c r="B243" s="858" t="s">
        <v>1142</v>
      </c>
      <c r="C243" s="858" t="s">
        <v>188</v>
      </c>
      <c r="D243" s="943">
        <v>15</v>
      </c>
      <c r="E243" s="945">
        <v>4368</v>
      </c>
      <c r="F243" s="945">
        <v>0</v>
      </c>
      <c r="G243" s="945">
        <v>300</v>
      </c>
      <c r="H243" s="945">
        <v>0</v>
      </c>
      <c r="I243" s="945">
        <v>410</v>
      </c>
      <c r="J243" s="945">
        <v>0</v>
      </c>
      <c r="K243" s="945">
        <v>0</v>
      </c>
      <c r="L243" s="957">
        <f t="shared" si="3"/>
        <v>4258</v>
      </c>
    </row>
    <row r="244" spans="1:12" ht="12.75">
      <c r="A244" s="943" t="s">
        <v>186</v>
      </c>
      <c r="B244" s="858" t="s">
        <v>1142</v>
      </c>
      <c r="C244" s="858" t="s">
        <v>188</v>
      </c>
      <c r="D244" s="943">
        <v>15</v>
      </c>
      <c r="E244" s="945">
        <v>4368</v>
      </c>
      <c r="F244" s="945">
        <v>0</v>
      </c>
      <c r="G244" s="945">
        <v>300</v>
      </c>
      <c r="H244" s="945">
        <v>0</v>
      </c>
      <c r="I244" s="945">
        <v>410</v>
      </c>
      <c r="J244" s="945">
        <v>0</v>
      </c>
      <c r="K244" s="945">
        <v>0</v>
      </c>
      <c r="L244" s="957">
        <f t="shared" si="3"/>
        <v>4258</v>
      </c>
    </row>
    <row r="245" spans="1:12" ht="12.75">
      <c r="A245" s="943" t="s">
        <v>189</v>
      </c>
      <c r="B245" s="858" t="s">
        <v>1142</v>
      </c>
      <c r="C245" s="858" t="s">
        <v>603</v>
      </c>
      <c r="D245" s="943">
        <v>15</v>
      </c>
      <c r="E245" s="945">
        <v>4914</v>
      </c>
      <c r="F245" s="945">
        <v>0</v>
      </c>
      <c r="G245" s="945">
        <v>300</v>
      </c>
      <c r="H245" s="945">
        <v>0</v>
      </c>
      <c r="I245" s="945">
        <v>508</v>
      </c>
      <c r="J245" s="945">
        <v>0</v>
      </c>
      <c r="K245" s="945">
        <v>0</v>
      </c>
      <c r="L245" s="957">
        <f t="shared" si="3"/>
        <v>4706</v>
      </c>
    </row>
    <row r="246" spans="1:12" ht="12.75">
      <c r="A246" s="943" t="s">
        <v>191</v>
      </c>
      <c r="B246" s="858" t="s">
        <v>1142</v>
      </c>
      <c r="C246" s="858" t="s">
        <v>167</v>
      </c>
      <c r="D246" s="943">
        <v>15</v>
      </c>
      <c r="E246" s="945">
        <v>3194</v>
      </c>
      <c r="F246" s="945">
        <v>0</v>
      </c>
      <c r="G246" s="945">
        <v>300</v>
      </c>
      <c r="H246" s="945">
        <v>0</v>
      </c>
      <c r="I246" s="945">
        <v>118</v>
      </c>
      <c r="J246" s="945">
        <v>0</v>
      </c>
      <c r="K246" s="945">
        <v>0</v>
      </c>
      <c r="L246" s="957">
        <f t="shared" si="3"/>
        <v>3376</v>
      </c>
    </row>
    <row r="247" spans="1:12" ht="12.75">
      <c r="A247" s="943" t="s">
        <v>883</v>
      </c>
      <c r="B247" s="858" t="s">
        <v>1142</v>
      </c>
      <c r="C247" s="858" t="s">
        <v>167</v>
      </c>
      <c r="D247" s="943">
        <v>15</v>
      </c>
      <c r="E247" s="945">
        <v>3194</v>
      </c>
      <c r="F247" s="945">
        <v>0</v>
      </c>
      <c r="G247" s="945">
        <v>300</v>
      </c>
      <c r="H247" s="945">
        <v>0</v>
      </c>
      <c r="I247" s="945">
        <v>118</v>
      </c>
      <c r="J247" s="945">
        <v>0</v>
      </c>
      <c r="K247" s="945">
        <v>0</v>
      </c>
      <c r="L247" s="957">
        <f>E247+F247+G247+H247-I247+J247-K247</f>
        <v>3376</v>
      </c>
    </row>
    <row r="248" spans="1:12" ht="12.75">
      <c r="A248" s="943" t="s">
        <v>777</v>
      </c>
      <c r="B248" s="858" t="s">
        <v>1142</v>
      </c>
      <c r="C248" s="858" t="s">
        <v>167</v>
      </c>
      <c r="D248" s="943">
        <v>15</v>
      </c>
      <c r="E248" s="945">
        <v>3194</v>
      </c>
      <c r="F248" s="945">
        <v>0</v>
      </c>
      <c r="G248" s="945">
        <v>300</v>
      </c>
      <c r="H248" s="945">
        <v>0</v>
      </c>
      <c r="I248" s="945">
        <v>118</v>
      </c>
      <c r="J248" s="945">
        <v>0</v>
      </c>
      <c r="K248" s="945">
        <v>0</v>
      </c>
      <c r="L248" s="957">
        <f t="shared" si="3"/>
        <v>3376</v>
      </c>
    </row>
    <row r="249" spans="1:12" ht="12.75">
      <c r="A249" s="943" t="s">
        <v>779</v>
      </c>
      <c r="B249" s="858" t="s">
        <v>1142</v>
      </c>
      <c r="C249" s="858" t="s">
        <v>775</v>
      </c>
      <c r="D249" s="943">
        <v>15</v>
      </c>
      <c r="E249" s="945">
        <v>6306</v>
      </c>
      <c r="F249" s="945">
        <v>0</v>
      </c>
      <c r="G249" s="945">
        <v>300</v>
      </c>
      <c r="H249" s="945">
        <v>0</v>
      </c>
      <c r="I249" s="945">
        <v>800</v>
      </c>
      <c r="J249" s="945">
        <v>0</v>
      </c>
      <c r="K249" s="945">
        <v>0</v>
      </c>
      <c r="L249" s="957">
        <f t="shared" si="3"/>
        <v>5806</v>
      </c>
    </row>
    <row r="250" spans="1:12" ht="12.75">
      <c r="A250" s="943" t="s">
        <v>1186</v>
      </c>
      <c r="B250" s="858" t="s">
        <v>1142</v>
      </c>
      <c r="C250" s="858" t="s">
        <v>188</v>
      </c>
      <c r="D250" s="943">
        <v>15</v>
      </c>
      <c r="E250" s="945">
        <v>4368</v>
      </c>
      <c r="F250" s="945">
        <v>0</v>
      </c>
      <c r="G250" s="945">
        <v>300</v>
      </c>
      <c r="H250" s="945">
        <v>0</v>
      </c>
      <c r="I250" s="945">
        <v>410</v>
      </c>
      <c r="J250" s="945">
        <v>0</v>
      </c>
      <c r="K250" s="945">
        <v>0</v>
      </c>
      <c r="L250" s="957">
        <f t="shared" si="3"/>
        <v>4258</v>
      </c>
    </row>
    <row r="251" spans="1:12" ht="12.75">
      <c r="A251" s="943" t="s">
        <v>194</v>
      </c>
      <c r="B251" s="858" t="s">
        <v>1142</v>
      </c>
      <c r="C251" s="858" t="s">
        <v>167</v>
      </c>
      <c r="D251" s="943">
        <v>11</v>
      </c>
      <c r="E251" s="945">
        <v>2342</v>
      </c>
      <c r="F251" s="945">
        <v>0</v>
      </c>
      <c r="G251" s="945">
        <v>300</v>
      </c>
      <c r="H251" s="945">
        <v>0</v>
      </c>
      <c r="I251" s="945">
        <v>0</v>
      </c>
      <c r="J251" s="945">
        <v>10</v>
      </c>
      <c r="K251" s="945">
        <v>0</v>
      </c>
      <c r="L251" s="957">
        <f t="shared" si="3"/>
        <v>2652</v>
      </c>
    </row>
    <row r="252" spans="1:12" ht="12.75">
      <c r="A252" s="943" t="s">
        <v>781</v>
      </c>
      <c r="B252" s="858" t="s">
        <v>1142</v>
      </c>
      <c r="C252" s="858" t="s">
        <v>167</v>
      </c>
      <c r="D252" s="943">
        <v>15</v>
      </c>
      <c r="E252" s="945">
        <v>3194</v>
      </c>
      <c r="F252" s="945">
        <v>0</v>
      </c>
      <c r="G252" s="945">
        <v>300</v>
      </c>
      <c r="H252" s="945">
        <v>0</v>
      </c>
      <c r="I252" s="945">
        <v>118</v>
      </c>
      <c r="J252" s="945">
        <v>0</v>
      </c>
      <c r="K252" s="945">
        <v>0</v>
      </c>
      <c r="L252" s="957">
        <f t="shared" si="3"/>
        <v>3376</v>
      </c>
    </row>
    <row r="253" spans="1:12" ht="12.75">
      <c r="A253" s="943" t="s">
        <v>608</v>
      </c>
      <c r="B253" s="858" t="s">
        <v>1142</v>
      </c>
      <c r="C253" s="858" t="s">
        <v>167</v>
      </c>
      <c r="D253" s="943">
        <v>12</v>
      </c>
      <c r="E253" s="945">
        <v>2555</v>
      </c>
      <c r="F253" s="945">
        <v>0</v>
      </c>
      <c r="G253" s="945">
        <v>300</v>
      </c>
      <c r="H253" s="945">
        <v>0</v>
      </c>
      <c r="I253" s="945">
        <v>14</v>
      </c>
      <c r="J253" s="945">
        <v>0</v>
      </c>
      <c r="K253" s="945">
        <v>0</v>
      </c>
      <c r="L253" s="957">
        <f t="shared" si="3"/>
        <v>2841</v>
      </c>
    </row>
    <row r="254" spans="1:12" ht="12.75">
      <c r="A254" s="943" t="s">
        <v>556</v>
      </c>
      <c r="B254" s="858" t="s">
        <v>1142</v>
      </c>
      <c r="C254" s="858" t="s">
        <v>167</v>
      </c>
      <c r="D254" s="943">
        <v>15</v>
      </c>
      <c r="E254" s="945">
        <v>3194</v>
      </c>
      <c r="F254" s="945">
        <v>0</v>
      </c>
      <c r="G254" s="945">
        <v>300</v>
      </c>
      <c r="H254" s="945">
        <v>0</v>
      </c>
      <c r="I254" s="945">
        <v>118</v>
      </c>
      <c r="J254" s="945">
        <v>0</v>
      </c>
      <c r="K254" s="945">
        <v>0</v>
      </c>
      <c r="L254" s="957">
        <f aca="true" t="shared" si="4" ref="L254:L308">E254+F254+G254+H254-I254+J254-K254</f>
        <v>3376</v>
      </c>
    </row>
    <row r="255" spans="1:12" ht="12.75">
      <c r="A255" s="943" t="s">
        <v>561</v>
      </c>
      <c r="B255" s="858" t="s">
        <v>1142</v>
      </c>
      <c r="C255" s="858" t="s">
        <v>167</v>
      </c>
      <c r="D255" s="943">
        <v>15</v>
      </c>
      <c r="E255" s="945">
        <v>3194</v>
      </c>
      <c r="F255" s="945">
        <v>0</v>
      </c>
      <c r="G255" s="945">
        <v>300</v>
      </c>
      <c r="H255" s="945">
        <v>0</v>
      </c>
      <c r="I255" s="945">
        <v>118</v>
      </c>
      <c r="J255" s="945">
        <v>0</v>
      </c>
      <c r="K255" s="945">
        <v>300</v>
      </c>
      <c r="L255" s="957">
        <f t="shared" si="4"/>
        <v>3076</v>
      </c>
    </row>
    <row r="256" spans="1:12" ht="12.75">
      <c r="A256" s="943" t="s">
        <v>562</v>
      </c>
      <c r="B256" s="858" t="s">
        <v>1142</v>
      </c>
      <c r="C256" s="858" t="s">
        <v>188</v>
      </c>
      <c r="D256" s="943">
        <v>15</v>
      </c>
      <c r="E256" s="945">
        <v>4368</v>
      </c>
      <c r="F256" s="945">
        <v>0</v>
      </c>
      <c r="G256" s="945">
        <v>300</v>
      </c>
      <c r="H256" s="945">
        <v>0</v>
      </c>
      <c r="I256" s="945">
        <v>410</v>
      </c>
      <c r="J256" s="945">
        <v>0</v>
      </c>
      <c r="K256" s="945">
        <v>250</v>
      </c>
      <c r="L256" s="957">
        <f>E256+F256+G256+H256-I256+J256-K256</f>
        <v>4008</v>
      </c>
    </row>
    <row r="257" spans="1:12" ht="12.75">
      <c r="A257" s="943" t="s">
        <v>1369</v>
      </c>
      <c r="B257" s="858" t="s">
        <v>1142</v>
      </c>
      <c r="C257" s="858" t="s">
        <v>167</v>
      </c>
      <c r="D257" s="943">
        <v>15</v>
      </c>
      <c r="E257" s="945">
        <v>3194</v>
      </c>
      <c r="F257" s="945">
        <v>0</v>
      </c>
      <c r="G257" s="945">
        <v>300</v>
      </c>
      <c r="H257" s="945">
        <v>0</v>
      </c>
      <c r="I257" s="945">
        <v>118</v>
      </c>
      <c r="J257" s="945">
        <v>0</v>
      </c>
      <c r="K257" s="945">
        <v>0</v>
      </c>
      <c r="L257" s="957">
        <f t="shared" si="4"/>
        <v>3376</v>
      </c>
    </row>
    <row r="258" spans="1:12" ht="12.75">
      <c r="A258" s="943" t="s">
        <v>783</v>
      </c>
      <c r="B258" s="858" t="s">
        <v>1142</v>
      </c>
      <c r="C258" s="858" t="s">
        <v>167</v>
      </c>
      <c r="D258" s="943">
        <v>15</v>
      </c>
      <c r="E258" s="945">
        <v>3194</v>
      </c>
      <c r="F258" s="945">
        <v>0</v>
      </c>
      <c r="G258" s="945">
        <v>300</v>
      </c>
      <c r="H258" s="945">
        <v>0</v>
      </c>
      <c r="I258" s="945">
        <v>118</v>
      </c>
      <c r="J258" s="945">
        <v>0</v>
      </c>
      <c r="K258" s="945">
        <v>0</v>
      </c>
      <c r="L258" s="957">
        <f>E258+F258+G258+H258-I258+J258-K258</f>
        <v>3376</v>
      </c>
    </row>
    <row r="259" spans="1:12" ht="12.75">
      <c r="A259" s="943" t="s">
        <v>196</v>
      </c>
      <c r="B259" s="858" t="s">
        <v>1142</v>
      </c>
      <c r="C259" s="858" t="s">
        <v>188</v>
      </c>
      <c r="D259" s="943">
        <v>15</v>
      </c>
      <c r="E259" s="945">
        <v>4368</v>
      </c>
      <c r="F259" s="945">
        <v>0</v>
      </c>
      <c r="G259" s="945">
        <v>300</v>
      </c>
      <c r="H259" s="945">
        <v>0</v>
      </c>
      <c r="I259" s="945">
        <v>410</v>
      </c>
      <c r="J259" s="945">
        <v>0</v>
      </c>
      <c r="K259" s="945">
        <v>0</v>
      </c>
      <c r="L259" s="957">
        <f t="shared" si="4"/>
        <v>4258</v>
      </c>
    </row>
    <row r="260" spans="1:12" ht="12.75">
      <c r="A260" s="943" t="s">
        <v>583</v>
      </c>
      <c r="B260" s="858" t="s">
        <v>1142</v>
      </c>
      <c r="C260" s="858" t="s">
        <v>167</v>
      </c>
      <c r="D260" s="943">
        <v>15</v>
      </c>
      <c r="E260" s="945">
        <v>3194</v>
      </c>
      <c r="F260" s="945">
        <v>0</v>
      </c>
      <c r="G260" s="945">
        <v>300</v>
      </c>
      <c r="H260" s="945">
        <v>0</v>
      </c>
      <c r="I260" s="945">
        <v>118</v>
      </c>
      <c r="J260" s="945">
        <v>0</v>
      </c>
      <c r="K260" s="945">
        <v>0</v>
      </c>
      <c r="L260" s="957">
        <f t="shared" si="4"/>
        <v>3376</v>
      </c>
    </row>
    <row r="261" spans="1:12" ht="12.75">
      <c r="A261" s="943" t="s">
        <v>1467</v>
      </c>
      <c r="B261" s="858" t="s">
        <v>1142</v>
      </c>
      <c r="C261" s="858" t="s">
        <v>188</v>
      </c>
      <c r="D261" s="943">
        <v>15</v>
      </c>
      <c r="E261" s="945">
        <v>4368</v>
      </c>
      <c r="F261" s="945">
        <v>0</v>
      </c>
      <c r="G261" s="945">
        <v>300</v>
      </c>
      <c r="H261" s="945">
        <v>0</v>
      </c>
      <c r="I261" s="945">
        <v>410</v>
      </c>
      <c r="J261" s="945">
        <v>0</v>
      </c>
      <c r="K261" s="945">
        <v>0</v>
      </c>
      <c r="L261" s="957">
        <f t="shared" si="4"/>
        <v>4258</v>
      </c>
    </row>
    <row r="262" spans="1:12" ht="12.75">
      <c r="A262" s="943" t="s">
        <v>935</v>
      </c>
      <c r="B262" s="858" t="s">
        <v>1142</v>
      </c>
      <c r="C262" s="858" t="s">
        <v>188</v>
      </c>
      <c r="D262" s="943">
        <v>15</v>
      </c>
      <c r="E262" s="945">
        <v>4368</v>
      </c>
      <c r="F262" s="945">
        <v>0</v>
      </c>
      <c r="G262" s="945">
        <v>300</v>
      </c>
      <c r="H262" s="945">
        <v>0</v>
      </c>
      <c r="I262" s="945">
        <v>410</v>
      </c>
      <c r="J262" s="945">
        <v>0</v>
      </c>
      <c r="K262" s="945">
        <v>0</v>
      </c>
      <c r="L262" s="957">
        <f t="shared" si="4"/>
        <v>4258</v>
      </c>
    </row>
    <row r="263" spans="1:12" ht="12.75">
      <c r="A263" s="943" t="s">
        <v>200</v>
      </c>
      <c r="B263" s="858" t="s">
        <v>1142</v>
      </c>
      <c r="C263" s="858" t="s">
        <v>167</v>
      </c>
      <c r="D263" s="943">
        <v>15</v>
      </c>
      <c r="E263" s="945">
        <v>3194</v>
      </c>
      <c r="F263" s="945">
        <v>0</v>
      </c>
      <c r="G263" s="945">
        <v>300</v>
      </c>
      <c r="H263" s="945">
        <v>0</v>
      </c>
      <c r="I263" s="945">
        <v>118</v>
      </c>
      <c r="J263" s="945">
        <v>0</v>
      </c>
      <c r="K263" s="945">
        <v>0</v>
      </c>
      <c r="L263" s="957">
        <f t="shared" si="4"/>
        <v>3376</v>
      </c>
    </row>
    <row r="264" spans="1:12" ht="12.75">
      <c r="A264" s="943" t="s">
        <v>201</v>
      </c>
      <c r="B264" s="858" t="s">
        <v>1143</v>
      </c>
      <c r="C264" s="858" t="s">
        <v>202</v>
      </c>
      <c r="D264" s="943">
        <v>15</v>
      </c>
      <c r="E264" s="945">
        <v>2005</v>
      </c>
      <c r="F264" s="945">
        <v>0</v>
      </c>
      <c r="G264" s="945">
        <v>0</v>
      </c>
      <c r="H264" s="945">
        <v>0</v>
      </c>
      <c r="I264" s="945">
        <v>0</v>
      </c>
      <c r="J264" s="945">
        <v>71</v>
      </c>
      <c r="K264" s="945">
        <v>0</v>
      </c>
      <c r="L264" s="957">
        <f t="shared" si="4"/>
        <v>2076</v>
      </c>
    </row>
    <row r="265" spans="1:12" ht="12.75">
      <c r="A265" s="943" t="s">
        <v>785</v>
      </c>
      <c r="B265" s="858" t="s">
        <v>1142</v>
      </c>
      <c r="C265" s="858" t="s">
        <v>167</v>
      </c>
      <c r="D265" s="943">
        <v>15</v>
      </c>
      <c r="E265" s="945">
        <v>3194</v>
      </c>
      <c r="F265" s="945">
        <v>0</v>
      </c>
      <c r="G265" s="945">
        <v>300</v>
      </c>
      <c r="H265" s="945">
        <v>0</v>
      </c>
      <c r="I265" s="945">
        <v>118</v>
      </c>
      <c r="J265" s="945">
        <v>0</v>
      </c>
      <c r="K265" s="945">
        <v>0</v>
      </c>
      <c r="L265" s="957">
        <f t="shared" si="4"/>
        <v>3376</v>
      </c>
    </row>
    <row r="266" spans="1:12" ht="12.75">
      <c r="A266" s="943" t="s">
        <v>787</v>
      </c>
      <c r="B266" s="858" t="s">
        <v>1142</v>
      </c>
      <c r="C266" s="858" t="s">
        <v>167</v>
      </c>
      <c r="D266" s="943">
        <v>15</v>
      </c>
      <c r="E266" s="945">
        <v>3194</v>
      </c>
      <c r="F266" s="945">
        <v>0</v>
      </c>
      <c r="G266" s="945">
        <v>300</v>
      </c>
      <c r="H266" s="945">
        <v>0</v>
      </c>
      <c r="I266" s="945">
        <v>118</v>
      </c>
      <c r="J266" s="945">
        <v>0</v>
      </c>
      <c r="K266" s="945">
        <v>0</v>
      </c>
      <c r="L266" s="957">
        <f t="shared" si="4"/>
        <v>3376</v>
      </c>
    </row>
    <row r="267" spans="1:12" ht="12.75">
      <c r="A267" s="943" t="s">
        <v>554</v>
      </c>
      <c r="B267" s="858" t="s">
        <v>1142</v>
      </c>
      <c r="C267" s="959" t="s">
        <v>167</v>
      </c>
      <c r="D267" s="943">
        <v>15</v>
      </c>
      <c r="E267" s="945">
        <v>3194</v>
      </c>
      <c r="F267" s="945">
        <v>0</v>
      </c>
      <c r="G267" s="945">
        <v>300</v>
      </c>
      <c r="H267" s="945">
        <v>0</v>
      </c>
      <c r="I267" s="945">
        <v>118</v>
      </c>
      <c r="J267" s="945">
        <v>0</v>
      </c>
      <c r="K267" s="945">
        <v>0</v>
      </c>
      <c r="L267" s="957">
        <f t="shared" si="4"/>
        <v>3376</v>
      </c>
    </row>
    <row r="268" spans="1:12" ht="12.75">
      <c r="A268" s="943" t="s">
        <v>604</v>
      </c>
      <c r="B268" s="858" t="s">
        <v>1142</v>
      </c>
      <c r="C268" s="858" t="s">
        <v>167</v>
      </c>
      <c r="D268" s="943">
        <v>15</v>
      </c>
      <c r="E268" s="945">
        <v>3194</v>
      </c>
      <c r="F268" s="945">
        <v>0</v>
      </c>
      <c r="G268" s="945">
        <v>300</v>
      </c>
      <c r="H268" s="945">
        <v>0</v>
      </c>
      <c r="I268" s="945">
        <v>118</v>
      </c>
      <c r="J268" s="945">
        <v>0</v>
      </c>
      <c r="K268" s="945">
        <v>0</v>
      </c>
      <c r="L268" s="957">
        <f t="shared" si="4"/>
        <v>3376</v>
      </c>
    </row>
    <row r="269" spans="1:12" ht="12.75">
      <c r="A269" s="943" t="s">
        <v>1266</v>
      </c>
      <c r="B269" s="858" t="s">
        <v>1142</v>
      </c>
      <c r="C269" s="858" t="s">
        <v>167</v>
      </c>
      <c r="D269" s="943">
        <v>15</v>
      </c>
      <c r="E269" s="945">
        <v>3194</v>
      </c>
      <c r="F269" s="945">
        <v>0</v>
      </c>
      <c r="G269" s="945">
        <v>300</v>
      </c>
      <c r="H269" s="945">
        <v>0</v>
      </c>
      <c r="I269" s="945">
        <v>118</v>
      </c>
      <c r="J269" s="945">
        <v>0</v>
      </c>
      <c r="K269" s="945">
        <v>0</v>
      </c>
      <c r="L269" s="957">
        <f t="shared" si="4"/>
        <v>3376</v>
      </c>
    </row>
    <row r="270" spans="1:12" ht="12.75">
      <c r="A270" s="943" t="s">
        <v>649</v>
      </c>
      <c r="B270" s="858" t="s">
        <v>1142</v>
      </c>
      <c r="C270" s="858" t="s">
        <v>167</v>
      </c>
      <c r="D270" s="943">
        <v>15</v>
      </c>
      <c r="E270" s="945">
        <v>3194</v>
      </c>
      <c r="F270" s="945">
        <v>0</v>
      </c>
      <c r="G270" s="945">
        <v>0</v>
      </c>
      <c r="H270" s="945">
        <v>0</v>
      </c>
      <c r="I270" s="945">
        <v>118</v>
      </c>
      <c r="J270" s="945">
        <v>0</v>
      </c>
      <c r="K270" s="945">
        <v>0</v>
      </c>
      <c r="L270" s="957">
        <f t="shared" si="4"/>
        <v>3076</v>
      </c>
    </row>
    <row r="271" spans="1:12" ht="12.75">
      <c r="A271" s="943" t="s">
        <v>915</v>
      </c>
      <c r="B271" s="858" t="s">
        <v>1142</v>
      </c>
      <c r="C271" s="858" t="s">
        <v>167</v>
      </c>
      <c r="D271" s="943">
        <v>13</v>
      </c>
      <c r="E271" s="945">
        <v>2768</v>
      </c>
      <c r="F271" s="945">
        <v>0</v>
      </c>
      <c r="G271" s="945">
        <v>300</v>
      </c>
      <c r="H271" s="945">
        <v>0</v>
      </c>
      <c r="I271" s="945">
        <v>52</v>
      </c>
      <c r="J271" s="945">
        <v>0</v>
      </c>
      <c r="K271" s="945">
        <v>0</v>
      </c>
      <c r="L271" s="957">
        <f t="shared" si="4"/>
        <v>3016</v>
      </c>
    </row>
    <row r="272" spans="1:12" ht="12.75">
      <c r="A272" s="943" t="s">
        <v>917</v>
      </c>
      <c r="B272" s="858" t="s">
        <v>1142</v>
      </c>
      <c r="C272" s="858" t="s">
        <v>188</v>
      </c>
      <c r="D272" s="943">
        <v>15</v>
      </c>
      <c r="E272" s="945">
        <v>4368</v>
      </c>
      <c r="F272" s="945">
        <v>0</v>
      </c>
      <c r="G272" s="945">
        <v>300</v>
      </c>
      <c r="H272" s="945">
        <v>0</v>
      </c>
      <c r="I272" s="945">
        <v>410</v>
      </c>
      <c r="J272" s="945">
        <v>0</v>
      </c>
      <c r="K272" s="945">
        <v>0</v>
      </c>
      <c r="L272" s="957">
        <f t="shared" si="4"/>
        <v>4258</v>
      </c>
    </row>
    <row r="273" spans="1:12" ht="12.75">
      <c r="A273" s="943" t="s">
        <v>938</v>
      </c>
      <c r="B273" s="858" t="s">
        <v>1142</v>
      </c>
      <c r="C273" s="858" t="s">
        <v>167</v>
      </c>
      <c r="D273" s="943">
        <v>15</v>
      </c>
      <c r="E273" s="945">
        <v>3194</v>
      </c>
      <c r="F273" s="945">
        <v>0</v>
      </c>
      <c r="G273" s="945">
        <v>0</v>
      </c>
      <c r="H273" s="945">
        <v>0</v>
      </c>
      <c r="I273" s="945">
        <v>118</v>
      </c>
      <c r="J273" s="945">
        <v>0</v>
      </c>
      <c r="K273" s="945">
        <v>0</v>
      </c>
      <c r="L273" s="957">
        <f t="shared" si="4"/>
        <v>3076</v>
      </c>
    </row>
    <row r="274" spans="1:12" ht="12.75">
      <c r="A274" s="943" t="s">
        <v>1149</v>
      </c>
      <c r="B274" s="858" t="s">
        <v>1142</v>
      </c>
      <c r="C274" s="858" t="s">
        <v>167</v>
      </c>
      <c r="D274" s="943">
        <v>15</v>
      </c>
      <c r="E274" s="945">
        <v>3194</v>
      </c>
      <c r="F274" s="945">
        <v>0</v>
      </c>
      <c r="G274" s="945">
        <v>300</v>
      </c>
      <c r="H274" s="945">
        <v>0</v>
      </c>
      <c r="I274" s="945">
        <v>118</v>
      </c>
      <c r="J274" s="945">
        <v>0</v>
      </c>
      <c r="K274" s="945">
        <v>0</v>
      </c>
      <c r="L274" s="957">
        <f t="shared" si="4"/>
        <v>3376</v>
      </c>
    </row>
    <row r="275" spans="1:12" ht="12.75">
      <c r="A275" s="943" t="s">
        <v>1151</v>
      </c>
      <c r="B275" s="858" t="s">
        <v>1142</v>
      </c>
      <c r="C275" s="858" t="s">
        <v>167</v>
      </c>
      <c r="D275" s="943">
        <v>15</v>
      </c>
      <c r="E275" s="945">
        <v>3194</v>
      </c>
      <c r="F275" s="945">
        <v>0</v>
      </c>
      <c r="G275" s="945">
        <v>300</v>
      </c>
      <c r="H275" s="945">
        <v>0</v>
      </c>
      <c r="I275" s="945">
        <v>118</v>
      </c>
      <c r="J275" s="945">
        <v>0</v>
      </c>
      <c r="K275" s="945">
        <v>0</v>
      </c>
      <c r="L275" s="957">
        <f t="shared" si="4"/>
        <v>3376</v>
      </c>
    </row>
    <row r="276" spans="1:12" ht="12.75">
      <c r="A276" s="943" t="s">
        <v>1188</v>
      </c>
      <c r="B276" s="858" t="s">
        <v>1142</v>
      </c>
      <c r="C276" s="858" t="s">
        <v>167</v>
      </c>
      <c r="D276" s="943">
        <v>15</v>
      </c>
      <c r="E276" s="945">
        <v>3194</v>
      </c>
      <c r="F276" s="945">
        <v>0</v>
      </c>
      <c r="G276" s="945">
        <v>0</v>
      </c>
      <c r="H276" s="945">
        <v>0</v>
      </c>
      <c r="I276" s="945">
        <v>118</v>
      </c>
      <c r="J276" s="945">
        <v>0</v>
      </c>
      <c r="K276" s="945">
        <v>0</v>
      </c>
      <c r="L276" s="957">
        <f t="shared" si="4"/>
        <v>3076</v>
      </c>
    </row>
    <row r="277" spans="1:12" ht="12.75">
      <c r="A277" s="943" t="s">
        <v>203</v>
      </c>
      <c r="B277" s="858" t="s">
        <v>1143</v>
      </c>
      <c r="C277" s="858" t="s">
        <v>202</v>
      </c>
      <c r="D277" s="943">
        <v>15</v>
      </c>
      <c r="E277" s="945">
        <v>2106</v>
      </c>
      <c r="F277" s="945">
        <v>0</v>
      </c>
      <c r="G277" s="945">
        <v>0</v>
      </c>
      <c r="H277" s="945">
        <v>0</v>
      </c>
      <c r="I277" s="945">
        <v>0</v>
      </c>
      <c r="J277" s="945">
        <v>64</v>
      </c>
      <c r="K277" s="945">
        <v>0</v>
      </c>
      <c r="L277" s="957">
        <f t="shared" si="4"/>
        <v>2170</v>
      </c>
    </row>
    <row r="278" spans="1:12" ht="12.75">
      <c r="A278" s="943" t="s">
        <v>530</v>
      </c>
      <c r="B278" s="858" t="s">
        <v>1144</v>
      </c>
      <c r="C278" s="858" t="s">
        <v>529</v>
      </c>
      <c r="D278" s="943">
        <v>15</v>
      </c>
      <c r="E278" s="945">
        <v>2042</v>
      </c>
      <c r="F278" s="945">
        <v>0</v>
      </c>
      <c r="G278" s="945">
        <v>0</v>
      </c>
      <c r="H278" s="945">
        <v>0</v>
      </c>
      <c r="I278" s="945">
        <v>0</v>
      </c>
      <c r="J278" s="945">
        <v>69</v>
      </c>
      <c r="K278" s="945">
        <v>0</v>
      </c>
      <c r="L278" s="957">
        <f t="shared" si="4"/>
        <v>2111</v>
      </c>
    </row>
    <row r="279" spans="1:12" ht="12.75">
      <c r="A279" s="943" t="s">
        <v>648</v>
      </c>
      <c r="B279" s="858" t="s">
        <v>1142</v>
      </c>
      <c r="C279" s="858" t="s">
        <v>564</v>
      </c>
      <c r="D279" s="943">
        <v>15</v>
      </c>
      <c r="E279" s="945">
        <v>7440</v>
      </c>
      <c r="F279" s="945">
        <v>0</v>
      </c>
      <c r="G279" s="945">
        <v>0</v>
      </c>
      <c r="H279" s="945">
        <v>0</v>
      </c>
      <c r="I279" s="945">
        <v>1042</v>
      </c>
      <c r="J279" s="945">
        <v>0</v>
      </c>
      <c r="K279" s="945">
        <v>1000</v>
      </c>
      <c r="L279" s="957">
        <f t="shared" si="4"/>
        <v>5398</v>
      </c>
    </row>
    <row r="280" spans="1:12" ht="12.75">
      <c r="A280" s="948"/>
      <c r="B280" s="953" t="s">
        <v>205</v>
      </c>
      <c r="C280" s="953"/>
      <c r="D280" s="948"/>
      <c r="E280" s="949"/>
      <c r="F280" s="949"/>
      <c r="G280" s="949"/>
      <c r="H280" s="949"/>
      <c r="I280" s="949"/>
      <c r="J280" s="949"/>
      <c r="K280" s="949"/>
      <c r="L280" s="958">
        <f t="shared" si="4"/>
        <v>0</v>
      </c>
    </row>
    <row r="281" spans="1:12" ht="12.75">
      <c r="A281" s="943" t="s">
        <v>651</v>
      </c>
      <c r="B281" s="858" t="s">
        <v>1142</v>
      </c>
      <c r="C281" s="858" t="s">
        <v>564</v>
      </c>
      <c r="D281" s="943">
        <v>15</v>
      </c>
      <c r="E281" s="945">
        <v>7440</v>
      </c>
      <c r="F281" s="945">
        <v>0</v>
      </c>
      <c r="G281" s="945">
        <v>0</v>
      </c>
      <c r="H281" s="945">
        <v>0</v>
      </c>
      <c r="I281" s="945">
        <v>1042</v>
      </c>
      <c r="J281" s="945">
        <v>0</v>
      </c>
      <c r="K281" s="945">
        <v>0</v>
      </c>
      <c r="L281" s="957">
        <f t="shared" si="4"/>
        <v>6398</v>
      </c>
    </row>
    <row r="282" spans="1:12" ht="12.75">
      <c r="A282" s="943" t="s">
        <v>653</v>
      </c>
      <c r="B282" s="858" t="s">
        <v>1142</v>
      </c>
      <c r="C282" s="858" t="s">
        <v>655</v>
      </c>
      <c r="D282" s="943">
        <v>15</v>
      </c>
      <c r="E282" s="945">
        <v>7440</v>
      </c>
      <c r="F282" s="945">
        <v>0</v>
      </c>
      <c r="G282" s="945">
        <v>0</v>
      </c>
      <c r="H282" s="945">
        <v>0</v>
      </c>
      <c r="I282" s="945">
        <v>1042</v>
      </c>
      <c r="J282" s="945">
        <v>0</v>
      </c>
      <c r="K282" s="945">
        <v>0</v>
      </c>
      <c r="L282" s="957">
        <f t="shared" si="4"/>
        <v>6398</v>
      </c>
    </row>
    <row r="283" spans="1:12" ht="12.75">
      <c r="A283" s="943" t="s">
        <v>845</v>
      </c>
      <c r="B283" s="858" t="s">
        <v>1144</v>
      </c>
      <c r="C283" s="858" t="s">
        <v>541</v>
      </c>
      <c r="D283" s="943">
        <v>15</v>
      </c>
      <c r="E283" s="945">
        <v>7440</v>
      </c>
      <c r="F283" s="945">
        <v>0</v>
      </c>
      <c r="G283" s="945">
        <v>0</v>
      </c>
      <c r="H283" s="945">
        <v>0</v>
      </c>
      <c r="I283" s="945">
        <v>1042</v>
      </c>
      <c r="J283" s="945">
        <v>0</v>
      </c>
      <c r="K283" s="945">
        <v>0</v>
      </c>
      <c r="L283" s="957">
        <f t="shared" si="4"/>
        <v>6398</v>
      </c>
    </row>
    <row r="284" spans="1:12" ht="12.75">
      <c r="A284" s="948"/>
      <c r="B284" s="953" t="s">
        <v>207</v>
      </c>
      <c r="C284" s="953"/>
      <c r="D284" s="948"/>
      <c r="E284" s="949"/>
      <c r="F284" s="949"/>
      <c r="G284" s="949"/>
      <c r="H284" s="949"/>
      <c r="I284" s="949"/>
      <c r="J284" s="949"/>
      <c r="K284" s="949"/>
      <c r="L284" s="958">
        <f t="shared" si="4"/>
        <v>0</v>
      </c>
    </row>
    <row r="285" spans="1:12" ht="12.75">
      <c r="A285" s="943" t="s">
        <v>699</v>
      </c>
      <c r="B285" s="858" t="s">
        <v>1142</v>
      </c>
      <c r="C285" s="858" t="s">
        <v>415</v>
      </c>
      <c r="D285" s="943">
        <v>15</v>
      </c>
      <c r="E285" s="945">
        <v>9477</v>
      </c>
      <c r="F285" s="945">
        <v>0</v>
      </c>
      <c r="G285" s="945">
        <v>0</v>
      </c>
      <c r="H285" s="945">
        <v>0</v>
      </c>
      <c r="I285" s="945">
        <v>1477</v>
      </c>
      <c r="J285" s="945">
        <v>0</v>
      </c>
      <c r="K285" s="945">
        <v>0</v>
      </c>
      <c r="L285" s="957">
        <f t="shared" si="4"/>
        <v>8000</v>
      </c>
    </row>
    <row r="286" spans="1:12" ht="12.75">
      <c r="A286" s="943" t="s">
        <v>432</v>
      </c>
      <c r="B286" s="858" t="s">
        <v>1143</v>
      </c>
      <c r="C286" s="858" t="s">
        <v>447</v>
      </c>
      <c r="D286" s="943">
        <v>15</v>
      </c>
      <c r="E286" s="945">
        <v>4368</v>
      </c>
      <c r="F286" s="945">
        <v>0</v>
      </c>
      <c r="G286" s="945">
        <v>0</v>
      </c>
      <c r="H286" s="945">
        <v>0</v>
      </c>
      <c r="I286" s="945">
        <v>410</v>
      </c>
      <c r="J286" s="945">
        <v>0</v>
      </c>
      <c r="K286" s="945">
        <v>0</v>
      </c>
      <c r="L286" s="957">
        <f>E286+F286+G286+H286-I286+J286-K286</f>
        <v>3958</v>
      </c>
    </row>
    <row r="287" spans="1:12" ht="12.75">
      <c r="A287" s="943" t="s">
        <v>567</v>
      </c>
      <c r="B287" s="858" t="s">
        <v>1143</v>
      </c>
      <c r="C287" s="858" t="s">
        <v>2</v>
      </c>
      <c r="D287" s="943">
        <v>15</v>
      </c>
      <c r="E287" s="945">
        <v>4080</v>
      </c>
      <c r="F287" s="945">
        <v>0</v>
      </c>
      <c r="G287" s="945">
        <v>0</v>
      </c>
      <c r="H287" s="945">
        <v>0</v>
      </c>
      <c r="I287" s="945">
        <v>362</v>
      </c>
      <c r="J287" s="945">
        <v>0</v>
      </c>
      <c r="K287" s="945">
        <v>0</v>
      </c>
      <c r="L287" s="957">
        <f t="shared" si="4"/>
        <v>3718</v>
      </c>
    </row>
    <row r="288" spans="1:12" ht="12.75">
      <c r="A288" s="943" t="s">
        <v>225</v>
      </c>
      <c r="B288" s="858" t="s">
        <v>1143</v>
      </c>
      <c r="C288" s="858" t="s">
        <v>2</v>
      </c>
      <c r="D288" s="943">
        <v>15</v>
      </c>
      <c r="E288" s="945">
        <v>4746</v>
      </c>
      <c r="F288" s="945">
        <v>0</v>
      </c>
      <c r="G288" s="945">
        <v>0</v>
      </c>
      <c r="H288" s="945">
        <v>0</v>
      </c>
      <c r="I288" s="945">
        <v>478</v>
      </c>
      <c r="J288" s="945">
        <v>0</v>
      </c>
      <c r="K288" s="945">
        <v>0</v>
      </c>
      <c r="L288" s="957">
        <f>E288+F288+G288+H288-I288+J288-K288</f>
        <v>4268</v>
      </c>
    </row>
    <row r="289" spans="1:12" ht="12.75">
      <c r="A289" s="943" t="s">
        <v>232</v>
      </c>
      <c r="B289" s="858" t="s">
        <v>1143</v>
      </c>
      <c r="C289" s="858" t="s">
        <v>456</v>
      </c>
      <c r="D289" s="943">
        <v>15</v>
      </c>
      <c r="E289" s="945">
        <v>5460</v>
      </c>
      <c r="F289" s="945">
        <v>0</v>
      </c>
      <c r="G289" s="945">
        <v>0</v>
      </c>
      <c r="H289" s="945">
        <v>0</v>
      </c>
      <c r="I289" s="945">
        <v>619</v>
      </c>
      <c r="J289" s="945">
        <v>0</v>
      </c>
      <c r="K289" s="945">
        <v>0</v>
      </c>
      <c r="L289" s="957">
        <f t="shared" si="4"/>
        <v>4841</v>
      </c>
    </row>
    <row r="290" spans="1:12" ht="12.75">
      <c r="A290" s="943" t="s">
        <v>884</v>
      </c>
      <c r="B290" s="858" t="s">
        <v>1143</v>
      </c>
      <c r="C290" s="858" t="s">
        <v>412</v>
      </c>
      <c r="D290" s="943">
        <v>15</v>
      </c>
      <c r="E290" s="945">
        <v>5460</v>
      </c>
      <c r="F290" s="945">
        <v>0</v>
      </c>
      <c r="G290" s="945">
        <v>0</v>
      </c>
      <c r="H290" s="945">
        <v>0</v>
      </c>
      <c r="I290" s="945">
        <v>619</v>
      </c>
      <c r="J290" s="945">
        <v>0</v>
      </c>
      <c r="K290" s="945">
        <v>0</v>
      </c>
      <c r="L290" s="957">
        <f t="shared" si="4"/>
        <v>4841</v>
      </c>
    </row>
    <row r="291" spans="1:12" ht="12.75">
      <c r="A291" s="943" t="s">
        <v>1412</v>
      </c>
      <c r="B291" s="858" t="s">
        <v>1144</v>
      </c>
      <c r="C291" s="858" t="s">
        <v>1414</v>
      </c>
      <c r="D291" s="943">
        <v>15</v>
      </c>
      <c r="E291" s="945">
        <v>5662</v>
      </c>
      <c r="F291" s="945">
        <v>0</v>
      </c>
      <c r="G291" s="945">
        <v>0</v>
      </c>
      <c r="H291" s="945">
        <v>0</v>
      </c>
      <c r="I291" s="945">
        <v>662</v>
      </c>
      <c r="J291" s="945">
        <v>0</v>
      </c>
      <c r="K291" s="945">
        <v>0</v>
      </c>
      <c r="L291" s="957">
        <f t="shared" si="4"/>
        <v>5000</v>
      </c>
    </row>
    <row r="292" spans="1:12" ht="12.75">
      <c r="A292" s="948"/>
      <c r="B292" s="953" t="s">
        <v>208</v>
      </c>
      <c r="C292" s="953"/>
      <c r="D292" s="948"/>
      <c r="E292" s="949"/>
      <c r="F292" s="949"/>
      <c r="G292" s="949"/>
      <c r="H292" s="949"/>
      <c r="I292" s="949"/>
      <c r="J292" s="949"/>
      <c r="K292" s="949"/>
      <c r="L292" s="958">
        <f t="shared" si="4"/>
        <v>0</v>
      </c>
    </row>
    <row r="293" spans="1:12" ht="12.75">
      <c r="A293" s="943" t="s">
        <v>421</v>
      </c>
      <c r="B293" s="858" t="s">
        <v>1142</v>
      </c>
      <c r="C293" s="858" t="s">
        <v>885</v>
      </c>
      <c r="D293" s="943">
        <v>15</v>
      </c>
      <c r="E293" s="945">
        <v>6007</v>
      </c>
      <c r="F293" s="945">
        <v>0</v>
      </c>
      <c r="G293" s="945">
        <v>0</v>
      </c>
      <c r="H293" s="945">
        <v>0</v>
      </c>
      <c r="I293" s="945">
        <v>736</v>
      </c>
      <c r="J293" s="945">
        <v>0</v>
      </c>
      <c r="K293" s="945">
        <v>0</v>
      </c>
      <c r="L293" s="957">
        <f t="shared" si="4"/>
        <v>5271</v>
      </c>
    </row>
    <row r="294" spans="1:12" ht="12.75">
      <c r="A294" s="948"/>
      <c r="B294" s="953" t="s">
        <v>209</v>
      </c>
      <c r="C294" s="953"/>
      <c r="D294" s="948"/>
      <c r="E294" s="949"/>
      <c r="F294" s="949"/>
      <c r="G294" s="949"/>
      <c r="H294" s="949"/>
      <c r="I294" s="949"/>
      <c r="J294" s="949"/>
      <c r="K294" s="949"/>
      <c r="L294" s="958">
        <f t="shared" si="4"/>
        <v>0</v>
      </c>
    </row>
    <row r="295" spans="1:12" ht="12.75">
      <c r="A295" s="943" t="s">
        <v>210</v>
      </c>
      <c r="B295" s="858" t="s">
        <v>1143</v>
      </c>
      <c r="C295" s="858" t="s">
        <v>447</v>
      </c>
      <c r="D295" s="943">
        <v>15</v>
      </c>
      <c r="E295" s="945">
        <v>3500</v>
      </c>
      <c r="F295" s="945">
        <v>0</v>
      </c>
      <c r="G295" s="945">
        <v>0</v>
      </c>
      <c r="H295" s="945">
        <v>0</v>
      </c>
      <c r="I295" s="945">
        <v>152</v>
      </c>
      <c r="J295" s="945">
        <v>0</v>
      </c>
      <c r="K295" s="945">
        <v>0</v>
      </c>
      <c r="L295" s="957">
        <f t="shared" si="4"/>
        <v>3348</v>
      </c>
    </row>
    <row r="296" spans="1:12" ht="12.75">
      <c r="A296" s="943" t="s">
        <v>212</v>
      </c>
      <c r="B296" s="858" t="s">
        <v>1143</v>
      </c>
      <c r="C296" s="858" t="s">
        <v>447</v>
      </c>
      <c r="D296" s="943">
        <v>15</v>
      </c>
      <c r="E296" s="945">
        <v>3104</v>
      </c>
      <c r="F296" s="945">
        <v>0</v>
      </c>
      <c r="G296" s="945">
        <v>0</v>
      </c>
      <c r="H296" s="945">
        <v>0</v>
      </c>
      <c r="I296" s="945">
        <v>109</v>
      </c>
      <c r="J296" s="945">
        <v>0</v>
      </c>
      <c r="K296" s="945">
        <v>0</v>
      </c>
      <c r="L296" s="957">
        <f t="shared" si="4"/>
        <v>2995</v>
      </c>
    </row>
    <row r="297" spans="1:12" ht="12.75">
      <c r="A297" s="943" t="s">
        <v>214</v>
      </c>
      <c r="B297" s="858" t="s">
        <v>1143</v>
      </c>
      <c r="C297" s="858" t="s">
        <v>216</v>
      </c>
      <c r="D297" s="943">
        <v>15</v>
      </c>
      <c r="E297" s="945">
        <v>4132</v>
      </c>
      <c r="F297" s="945">
        <v>0</v>
      </c>
      <c r="G297" s="945">
        <v>0</v>
      </c>
      <c r="H297" s="945">
        <v>0</v>
      </c>
      <c r="I297" s="945">
        <v>370</v>
      </c>
      <c r="J297" s="945">
        <v>0</v>
      </c>
      <c r="K297" s="945">
        <v>0</v>
      </c>
      <c r="L297" s="957">
        <f t="shared" si="4"/>
        <v>3762</v>
      </c>
    </row>
    <row r="298" spans="1:12" ht="12.75">
      <c r="A298" s="943" t="s">
        <v>222</v>
      </c>
      <c r="B298" s="858" t="s">
        <v>1143</v>
      </c>
      <c r="C298" s="858" t="s">
        <v>223</v>
      </c>
      <c r="D298" s="943">
        <v>15</v>
      </c>
      <c r="E298" s="945">
        <v>3213</v>
      </c>
      <c r="F298" s="945">
        <v>0</v>
      </c>
      <c r="G298" s="945">
        <v>0</v>
      </c>
      <c r="H298" s="945">
        <v>0</v>
      </c>
      <c r="I298" s="945">
        <v>120</v>
      </c>
      <c r="J298" s="945">
        <v>0</v>
      </c>
      <c r="K298" s="945">
        <v>0</v>
      </c>
      <c r="L298" s="957">
        <f t="shared" si="4"/>
        <v>3093</v>
      </c>
    </row>
    <row r="299" spans="1:12" ht="12.75">
      <c r="A299" s="943" t="s">
        <v>224</v>
      </c>
      <c r="B299" s="858" t="s">
        <v>1143</v>
      </c>
      <c r="C299" s="858" t="s">
        <v>223</v>
      </c>
      <c r="D299" s="943">
        <v>15</v>
      </c>
      <c r="E299" s="945">
        <v>3213</v>
      </c>
      <c r="F299" s="945">
        <v>0</v>
      </c>
      <c r="G299" s="945">
        <v>0</v>
      </c>
      <c r="H299" s="945">
        <v>0</v>
      </c>
      <c r="I299" s="945">
        <v>120</v>
      </c>
      <c r="J299" s="945">
        <v>0</v>
      </c>
      <c r="K299" s="945">
        <v>0</v>
      </c>
      <c r="L299" s="957">
        <f t="shared" si="4"/>
        <v>3093</v>
      </c>
    </row>
    <row r="300" spans="1:12" ht="12.75">
      <c r="A300" s="943" t="s">
        <v>464</v>
      </c>
      <c r="B300" s="858" t="s">
        <v>1143</v>
      </c>
      <c r="C300" s="858" t="s">
        <v>223</v>
      </c>
      <c r="D300" s="943">
        <v>15</v>
      </c>
      <c r="E300" s="945">
        <v>3213</v>
      </c>
      <c r="F300" s="945">
        <v>0</v>
      </c>
      <c r="G300" s="945">
        <v>0</v>
      </c>
      <c r="H300" s="945">
        <v>0</v>
      </c>
      <c r="I300" s="945">
        <v>120</v>
      </c>
      <c r="J300" s="945">
        <v>0</v>
      </c>
      <c r="K300" s="945">
        <v>0</v>
      </c>
      <c r="L300" s="957">
        <f t="shared" si="4"/>
        <v>3093</v>
      </c>
    </row>
    <row r="301" spans="1:12" ht="12.75">
      <c r="A301" s="943" t="s">
        <v>631</v>
      </c>
      <c r="B301" s="858" t="s">
        <v>1143</v>
      </c>
      <c r="C301" s="858" t="s">
        <v>9</v>
      </c>
      <c r="D301" s="943">
        <v>15</v>
      </c>
      <c r="E301" s="945">
        <v>2730</v>
      </c>
      <c r="F301" s="945">
        <v>1000</v>
      </c>
      <c r="G301" s="945">
        <v>0</v>
      </c>
      <c r="H301" s="945">
        <v>0</v>
      </c>
      <c r="I301" s="945">
        <v>48</v>
      </c>
      <c r="J301" s="945">
        <v>0</v>
      </c>
      <c r="K301" s="945">
        <v>0</v>
      </c>
      <c r="L301" s="957">
        <f t="shared" si="4"/>
        <v>3682</v>
      </c>
    </row>
    <row r="302" spans="1:12" ht="12.75">
      <c r="A302" s="943" t="s">
        <v>238</v>
      </c>
      <c r="B302" s="858" t="s">
        <v>1143</v>
      </c>
      <c r="C302" s="858" t="s">
        <v>9</v>
      </c>
      <c r="D302" s="943">
        <v>15</v>
      </c>
      <c r="E302" s="945">
        <v>2746</v>
      </c>
      <c r="F302" s="945">
        <v>2000</v>
      </c>
      <c r="G302" s="945">
        <v>0</v>
      </c>
      <c r="H302" s="945">
        <v>0</v>
      </c>
      <c r="I302" s="945">
        <v>49</v>
      </c>
      <c r="J302" s="945">
        <v>0</v>
      </c>
      <c r="K302" s="945">
        <v>0</v>
      </c>
      <c r="L302" s="957">
        <f t="shared" si="4"/>
        <v>4697</v>
      </c>
    </row>
    <row r="303" spans="1:12" ht="12.75">
      <c r="A303" s="943" t="s">
        <v>240</v>
      </c>
      <c r="B303" s="858" t="s">
        <v>1143</v>
      </c>
      <c r="C303" s="858" t="s">
        <v>9</v>
      </c>
      <c r="D303" s="943">
        <v>15</v>
      </c>
      <c r="E303" s="945">
        <v>3494</v>
      </c>
      <c r="F303" s="945">
        <v>0</v>
      </c>
      <c r="G303" s="945">
        <v>0</v>
      </c>
      <c r="H303" s="945">
        <v>0</v>
      </c>
      <c r="I303" s="945">
        <v>151</v>
      </c>
      <c r="J303" s="945">
        <v>0</v>
      </c>
      <c r="K303" s="945">
        <v>0</v>
      </c>
      <c r="L303" s="957">
        <f t="shared" si="4"/>
        <v>3343</v>
      </c>
    </row>
    <row r="304" spans="1:12" ht="12.75">
      <c r="A304" s="943" t="s">
        <v>244</v>
      </c>
      <c r="B304" s="858" t="s">
        <v>1143</v>
      </c>
      <c r="C304" s="858" t="s">
        <v>9</v>
      </c>
      <c r="D304" s="943">
        <v>15</v>
      </c>
      <c r="E304" s="945">
        <v>3494</v>
      </c>
      <c r="F304" s="945">
        <v>1600</v>
      </c>
      <c r="G304" s="945">
        <v>0</v>
      </c>
      <c r="H304" s="945">
        <v>0</v>
      </c>
      <c r="I304" s="945">
        <v>151</v>
      </c>
      <c r="J304" s="945">
        <v>0</v>
      </c>
      <c r="K304" s="945">
        <v>0</v>
      </c>
      <c r="L304" s="957">
        <f t="shared" si="4"/>
        <v>4943</v>
      </c>
    </row>
    <row r="305" spans="1:12" ht="12.75">
      <c r="A305" s="943" t="s">
        <v>404</v>
      </c>
      <c r="B305" s="858" t="s">
        <v>1144</v>
      </c>
      <c r="C305" s="858" t="s">
        <v>9</v>
      </c>
      <c r="D305" s="943">
        <v>15</v>
      </c>
      <c r="E305" s="945">
        <v>2746</v>
      </c>
      <c r="F305" s="945">
        <v>1000</v>
      </c>
      <c r="G305" s="945">
        <v>0</v>
      </c>
      <c r="H305" s="945">
        <v>0</v>
      </c>
      <c r="I305" s="945">
        <v>49</v>
      </c>
      <c r="J305" s="945">
        <v>0</v>
      </c>
      <c r="K305" s="945">
        <v>0</v>
      </c>
      <c r="L305" s="957">
        <f t="shared" si="4"/>
        <v>3697</v>
      </c>
    </row>
    <row r="306" spans="1:12" ht="12.75">
      <c r="A306" s="943" t="s">
        <v>638</v>
      </c>
      <c r="B306" s="858" t="s">
        <v>1144</v>
      </c>
      <c r="C306" s="858" t="s">
        <v>223</v>
      </c>
      <c r="D306" s="943">
        <v>15</v>
      </c>
      <c r="E306" s="945">
        <v>2974</v>
      </c>
      <c r="F306" s="945">
        <v>0</v>
      </c>
      <c r="G306" s="945">
        <v>0</v>
      </c>
      <c r="H306" s="945">
        <v>0</v>
      </c>
      <c r="I306" s="945">
        <v>74</v>
      </c>
      <c r="J306" s="945">
        <v>0</v>
      </c>
      <c r="K306" s="945">
        <v>0</v>
      </c>
      <c r="L306" s="957">
        <f t="shared" si="4"/>
        <v>2900</v>
      </c>
    </row>
    <row r="307" spans="1:12" ht="12.75">
      <c r="A307" s="943" t="s">
        <v>813</v>
      </c>
      <c r="B307" s="858" t="s">
        <v>1144</v>
      </c>
      <c r="C307" s="858" t="s">
        <v>873</v>
      </c>
      <c r="D307" s="943">
        <v>15</v>
      </c>
      <c r="E307" s="945">
        <v>5662</v>
      </c>
      <c r="F307" s="945">
        <v>0</v>
      </c>
      <c r="G307" s="945">
        <v>0</v>
      </c>
      <c r="H307" s="945">
        <v>0</v>
      </c>
      <c r="I307" s="945">
        <v>662</v>
      </c>
      <c r="J307" s="945">
        <v>0</v>
      </c>
      <c r="K307" s="945">
        <v>0</v>
      </c>
      <c r="L307" s="957">
        <f t="shared" si="4"/>
        <v>5000</v>
      </c>
    </row>
    <row r="308" spans="1:12" ht="12.75">
      <c r="A308" s="943" t="s">
        <v>939</v>
      </c>
      <c r="B308" s="858" t="s">
        <v>1144</v>
      </c>
      <c r="C308" s="858" t="s">
        <v>940</v>
      </c>
      <c r="D308" s="943">
        <v>15</v>
      </c>
      <c r="E308" s="945">
        <v>4420</v>
      </c>
      <c r="F308" s="945">
        <v>0</v>
      </c>
      <c r="G308" s="945">
        <v>0</v>
      </c>
      <c r="H308" s="945">
        <v>0</v>
      </c>
      <c r="I308" s="945">
        <v>420</v>
      </c>
      <c r="J308" s="945">
        <v>0</v>
      </c>
      <c r="K308" s="945">
        <v>0</v>
      </c>
      <c r="L308" s="957">
        <f t="shared" si="4"/>
        <v>4000</v>
      </c>
    </row>
    <row r="309" spans="1:12" ht="12.75">
      <c r="A309" s="943" t="s">
        <v>941</v>
      </c>
      <c r="B309" s="858" t="s">
        <v>1144</v>
      </c>
      <c r="C309" s="858" t="s">
        <v>940</v>
      </c>
      <c r="D309" s="943">
        <v>15</v>
      </c>
      <c r="E309" s="945">
        <v>3109</v>
      </c>
      <c r="F309" s="945">
        <v>0</v>
      </c>
      <c r="G309" s="945">
        <v>0</v>
      </c>
      <c r="H309" s="945">
        <v>0</v>
      </c>
      <c r="I309" s="945">
        <v>109</v>
      </c>
      <c r="J309" s="945">
        <v>0</v>
      </c>
      <c r="K309" s="945">
        <v>0</v>
      </c>
      <c r="L309" s="957">
        <f>E309+F309+G309+H309-I309+J309-K309</f>
        <v>3000</v>
      </c>
    </row>
    <row r="310" spans="1:12" ht="12.75">
      <c r="A310" s="948"/>
      <c r="B310" s="953" t="s">
        <v>228</v>
      </c>
      <c r="C310" s="953"/>
      <c r="D310" s="948"/>
      <c r="E310" s="949"/>
      <c r="F310" s="949"/>
      <c r="G310" s="949"/>
      <c r="H310" s="949"/>
      <c r="I310" s="949"/>
      <c r="J310" s="949"/>
      <c r="K310" s="949"/>
      <c r="L310" s="958">
        <f aca="true" t="shared" si="5" ref="L310:L373">E310+F310+G310+H310-I310+J310-K310</f>
        <v>0</v>
      </c>
    </row>
    <row r="311" spans="1:12" ht="12.75">
      <c r="A311" s="943" t="s">
        <v>701</v>
      </c>
      <c r="B311" s="858" t="s">
        <v>1142</v>
      </c>
      <c r="C311" s="858" t="s">
        <v>875</v>
      </c>
      <c r="D311" s="943">
        <v>15</v>
      </c>
      <c r="E311" s="945">
        <v>6934</v>
      </c>
      <c r="F311" s="945">
        <v>0</v>
      </c>
      <c r="G311" s="945">
        <v>0</v>
      </c>
      <c r="H311" s="945">
        <v>0</v>
      </c>
      <c r="I311" s="945">
        <v>934</v>
      </c>
      <c r="J311" s="945">
        <v>0</v>
      </c>
      <c r="K311" s="945">
        <v>0</v>
      </c>
      <c r="L311" s="957">
        <f t="shared" si="5"/>
        <v>6000</v>
      </c>
    </row>
    <row r="312" spans="1:12" ht="12.75">
      <c r="A312" s="943" t="s">
        <v>674</v>
      </c>
      <c r="B312" s="858" t="s">
        <v>1142</v>
      </c>
      <c r="C312" s="858" t="s">
        <v>676</v>
      </c>
      <c r="D312" s="943">
        <v>15</v>
      </c>
      <c r="E312" s="945">
        <v>7440</v>
      </c>
      <c r="F312" s="945">
        <v>0</v>
      </c>
      <c r="G312" s="945">
        <v>0</v>
      </c>
      <c r="H312" s="945">
        <v>0</v>
      </c>
      <c r="I312" s="945">
        <v>1042</v>
      </c>
      <c r="J312" s="945">
        <v>0</v>
      </c>
      <c r="K312" s="945">
        <v>0</v>
      </c>
      <c r="L312" s="957">
        <f t="shared" si="5"/>
        <v>6398</v>
      </c>
    </row>
    <row r="313" spans="1:12" ht="12.75">
      <c r="A313" s="943" t="s">
        <v>700</v>
      </c>
      <c r="B313" s="858" t="s">
        <v>1142</v>
      </c>
      <c r="C313" s="858" t="s">
        <v>1363</v>
      </c>
      <c r="D313" s="943">
        <v>15</v>
      </c>
      <c r="E313" s="945">
        <v>6934</v>
      </c>
      <c r="F313" s="945">
        <v>0</v>
      </c>
      <c r="G313" s="945">
        <v>0</v>
      </c>
      <c r="H313" s="945">
        <v>0</v>
      </c>
      <c r="I313" s="945">
        <v>934</v>
      </c>
      <c r="J313" s="945">
        <v>0</v>
      </c>
      <c r="K313" s="945">
        <v>0</v>
      </c>
      <c r="L313" s="957">
        <f t="shared" si="5"/>
        <v>6000</v>
      </c>
    </row>
    <row r="314" spans="1:12" ht="12.75">
      <c r="A314" s="943" t="s">
        <v>1404</v>
      </c>
      <c r="B314" s="858" t="s">
        <v>1144</v>
      </c>
      <c r="C314" s="858" t="s">
        <v>412</v>
      </c>
      <c r="D314" s="943">
        <v>15</v>
      </c>
      <c r="E314" s="945">
        <v>1923</v>
      </c>
      <c r="F314" s="945">
        <v>0</v>
      </c>
      <c r="G314" s="945">
        <v>0</v>
      </c>
      <c r="H314" s="945">
        <v>0</v>
      </c>
      <c r="I314" s="945">
        <v>0</v>
      </c>
      <c r="J314" s="945">
        <v>77</v>
      </c>
      <c r="K314" s="945">
        <v>0</v>
      </c>
      <c r="L314" s="957">
        <f t="shared" si="5"/>
        <v>2000</v>
      </c>
    </row>
    <row r="315" spans="1:12" ht="12.75">
      <c r="A315" s="943" t="s">
        <v>808</v>
      </c>
      <c r="B315" s="858" t="s">
        <v>1144</v>
      </c>
      <c r="C315" s="858" t="s">
        <v>412</v>
      </c>
      <c r="D315" s="943">
        <v>15</v>
      </c>
      <c r="E315" s="945">
        <v>3109</v>
      </c>
      <c r="F315" s="945">
        <v>0</v>
      </c>
      <c r="G315" s="945">
        <v>0</v>
      </c>
      <c r="H315" s="945">
        <v>0</v>
      </c>
      <c r="I315" s="945">
        <v>109</v>
      </c>
      <c r="J315" s="945">
        <v>0</v>
      </c>
      <c r="K315" s="945">
        <v>0</v>
      </c>
      <c r="L315" s="957">
        <f t="shared" si="5"/>
        <v>3000</v>
      </c>
    </row>
    <row r="316" spans="1:12" ht="12.75">
      <c r="A316" s="943" t="s">
        <v>871</v>
      </c>
      <c r="B316" s="858" t="s">
        <v>1144</v>
      </c>
      <c r="C316" s="858" t="s">
        <v>873</v>
      </c>
      <c r="D316" s="943">
        <v>15</v>
      </c>
      <c r="E316" s="945">
        <v>5344</v>
      </c>
      <c r="F316" s="945">
        <v>0</v>
      </c>
      <c r="G316" s="945">
        <v>0</v>
      </c>
      <c r="H316" s="945">
        <v>0</v>
      </c>
      <c r="I316" s="945">
        <v>594</v>
      </c>
      <c r="J316" s="945">
        <v>0</v>
      </c>
      <c r="K316" s="945">
        <v>0</v>
      </c>
      <c r="L316" s="957">
        <f t="shared" si="5"/>
        <v>4750</v>
      </c>
    </row>
    <row r="317" spans="1:12" ht="12.75">
      <c r="A317" s="943" t="s">
        <v>942</v>
      </c>
      <c r="B317" s="858" t="s">
        <v>1144</v>
      </c>
      <c r="C317" s="858" t="s">
        <v>993</v>
      </c>
      <c r="D317" s="943">
        <v>15</v>
      </c>
      <c r="E317" s="945">
        <v>3446</v>
      </c>
      <c r="F317" s="945">
        <v>0</v>
      </c>
      <c r="G317" s="945">
        <v>0</v>
      </c>
      <c r="H317" s="945">
        <v>0</v>
      </c>
      <c r="I317" s="945">
        <v>146</v>
      </c>
      <c r="J317" s="945">
        <v>0</v>
      </c>
      <c r="K317" s="945">
        <v>0</v>
      </c>
      <c r="L317" s="957">
        <f t="shared" si="5"/>
        <v>3300</v>
      </c>
    </row>
    <row r="318" spans="1:12" ht="12.75">
      <c r="A318" s="943" t="s">
        <v>982</v>
      </c>
      <c r="B318" s="858" t="s">
        <v>1144</v>
      </c>
      <c r="C318" s="858" t="s">
        <v>56</v>
      </c>
      <c r="D318" s="943">
        <v>15</v>
      </c>
      <c r="E318" s="945">
        <v>3109</v>
      </c>
      <c r="F318" s="945">
        <v>0</v>
      </c>
      <c r="G318" s="945">
        <v>0</v>
      </c>
      <c r="H318" s="945">
        <v>0</v>
      </c>
      <c r="I318" s="945">
        <v>109</v>
      </c>
      <c r="J318" s="945">
        <v>0</v>
      </c>
      <c r="K318" s="945">
        <v>0</v>
      </c>
      <c r="L318" s="957">
        <f t="shared" si="5"/>
        <v>3000</v>
      </c>
    </row>
    <row r="319" spans="1:12" ht="12.75">
      <c r="A319" s="943" t="s">
        <v>1182</v>
      </c>
      <c r="B319" s="858" t="s">
        <v>1144</v>
      </c>
      <c r="C319" s="858" t="s">
        <v>1184</v>
      </c>
      <c r="D319" s="943">
        <v>15</v>
      </c>
      <c r="E319" s="945">
        <v>3109</v>
      </c>
      <c r="F319" s="945">
        <v>0</v>
      </c>
      <c r="G319" s="945">
        <v>0</v>
      </c>
      <c r="H319" s="945">
        <v>0</v>
      </c>
      <c r="I319" s="945">
        <v>109</v>
      </c>
      <c r="J319" s="945">
        <v>0</v>
      </c>
      <c r="K319" s="945">
        <v>0</v>
      </c>
      <c r="L319" s="957">
        <f t="shared" si="5"/>
        <v>3000</v>
      </c>
    </row>
    <row r="320" spans="1:12" ht="12.75">
      <c r="A320" s="948"/>
      <c r="B320" s="953" t="s">
        <v>847</v>
      </c>
      <c r="C320" s="953"/>
      <c r="D320" s="948"/>
      <c r="E320" s="949"/>
      <c r="F320" s="949"/>
      <c r="G320" s="949"/>
      <c r="H320" s="949"/>
      <c r="I320" s="949"/>
      <c r="J320" s="949"/>
      <c r="K320" s="949"/>
      <c r="L320" s="958">
        <f t="shared" si="5"/>
        <v>0</v>
      </c>
    </row>
    <row r="321" spans="1:12" ht="12.75">
      <c r="A321" s="943" t="s">
        <v>702</v>
      </c>
      <c r="B321" s="858" t="s">
        <v>1142</v>
      </c>
      <c r="C321" s="858" t="s">
        <v>703</v>
      </c>
      <c r="D321" s="943">
        <v>15</v>
      </c>
      <c r="E321" s="945">
        <v>8205</v>
      </c>
      <c r="F321" s="945">
        <v>0</v>
      </c>
      <c r="G321" s="945">
        <v>0</v>
      </c>
      <c r="H321" s="945">
        <v>0</v>
      </c>
      <c r="I321" s="945">
        <v>1205</v>
      </c>
      <c r="J321" s="945">
        <v>0</v>
      </c>
      <c r="K321" s="945">
        <v>0</v>
      </c>
      <c r="L321" s="957">
        <f t="shared" si="5"/>
        <v>7000</v>
      </c>
    </row>
    <row r="322" spans="1:12" ht="12.75">
      <c r="A322" s="943" t="s">
        <v>161</v>
      </c>
      <c r="B322" s="858" t="s">
        <v>1143</v>
      </c>
      <c r="C322" s="858" t="s">
        <v>546</v>
      </c>
      <c r="D322" s="943">
        <v>15</v>
      </c>
      <c r="E322" s="945">
        <v>4870</v>
      </c>
      <c r="F322" s="945">
        <v>2000</v>
      </c>
      <c r="G322" s="945">
        <v>0</v>
      </c>
      <c r="H322" s="945">
        <v>0</v>
      </c>
      <c r="I322" s="945">
        <v>500</v>
      </c>
      <c r="J322" s="945">
        <v>0</v>
      </c>
      <c r="K322" s="945">
        <v>0</v>
      </c>
      <c r="L322" s="957">
        <f t="shared" si="5"/>
        <v>6370</v>
      </c>
    </row>
    <row r="323" spans="1:12" ht="12.75">
      <c r="A323" s="948"/>
      <c r="B323" s="953" t="s">
        <v>801</v>
      </c>
      <c r="C323" s="953"/>
      <c r="D323" s="948"/>
      <c r="E323" s="949"/>
      <c r="F323" s="949"/>
      <c r="G323" s="949"/>
      <c r="H323" s="949"/>
      <c r="I323" s="949"/>
      <c r="J323" s="949"/>
      <c r="K323" s="949"/>
      <c r="L323" s="958">
        <f t="shared" si="5"/>
        <v>0</v>
      </c>
    </row>
    <row r="324" spans="1:12" ht="12.75">
      <c r="A324" s="943" t="s">
        <v>721</v>
      </c>
      <c r="B324" s="858" t="s">
        <v>1142</v>
      </c>
      <c r="C324" s="858" t="s">
        <v>722</v>
      </c>
      <c r="D324" s="943">
        <v>15</v>
      </c>
      <c r="E324" s="945">
        <v>5382</v>
      </c>
      <c r="F324" s="945">
        <v>0</v>
      </c>
      <c r="G324" s="945">
        <v>0</v>
      </c>
      <c r="H324" s="945">
        <v>0</v>
      </c>
      <c r="I324" s="945">
        <v>602</v>
      </c>
      <c r="J324" s="945">
        <v>0</v>
      </c>
      <c r="K324" s="945">
        <v>0</v>
      </c>
      <c r="L324" s="957">
        <f t="shared" si="5"/>
        <v>4780</v>
      </c>
    </row>
    <row r="325" spans="1:12" ht="12.75">
      <c r="A325" s="948"/>
      <c r="B325" s="953" t="s">
        <v>229</v>
      </c>
      <c r="C325" s="953"/>
      <c r="D325" s="948"/>
      <c r="E325" s="949"/>
      <c r="F325" s="949"/>
      <c r="G325" s="949"/>
      <c r="H325" s="949"/>
      <c r="I325" s="949"/>
      <c r="J325" s="949"/>
      <c r="K325" s="949"/>
      <c r="L325" s="958">
        <f t="shared" si="5"/>
        <v>0</v>
      </c>
    </row>
    <row r="326" spans="1:12" ht="12.75">
      <c r="A326" s="943" t="s">
        <v>704</v>
      </c>
      <c r="B326" s="858" t="s">
        <v>1142</v>
      </c>
      <c r="C326" s="858" t="s">
        <v>424</v>
      </c>
      <c r="D326" s="943">
        <v>15</v>
      </c>
      <c r="E326" s="945">
        <v>8205</v>
      </c>
      <c r="F326" s="945">
        <v>0</v>
      </c>
      <c r="G326" s="945">
        <v>0</v>
      </c>
      <c r="H326" s="945">
        <v>0</v>
      </c>
      <c r="I326" s="945">
        <v>1205</v>
      </c>
      <c r="J326" s="945">
        <v>0</v>
      </c>
      <c r="K326" s="945">
        <v>0</v>
      </c>
      <c r="L326" s="957">
        <f t="shared" si="5"/>
        <v>7000</v>
      </c>
    </row>
    <row r="327" spans="1:12" ht="12.75">
      <c r="A327" s="943" t="s">
        <v>1387</v>
      </c>
      <c r="B327" s="858" t="s">
        <v>1144</v>
      </c>
      <c r="C327" s="858" t="s">
        <v>412</v>
      </c>
      <c r="D327" s="943">
        <v>15</v>
      </c>
      <c r="E327" s="945">
        <v>4420</v>
      </c>
      <c r="F327" s="945">
        <v>0</v>
      </c>
      <c r="G327" s="945">
        <v>0</v>
      </c>
      <c r="H327" s="945">
        <v>0</v>
      </c>
      <c r="I327" s="945">
        <v>420</v>
      </c>
      <c r="J327" s="945">
        <v>0</v>
      </c>
      <c r="K327" s="945">
        <v>0</v>
      </c>
      <c r="L327" s="957">
        <f t="shared" si="5"/>
        <v>4000</v>
      </c>
    </row>
    <row r="328" spans="1:12" ht="12.75">
      <c r="A328" s="948"/>
      <c r="B328" s="953" t="s">
        <v>230</v>
      </c>
      <c r="C328" s="953"/>
      <c r="D328" s="948"/>
      <c r="E328" s="949"/>
      <c r="F328" s="949"/>
      <c r="G328" s="949"/>
      <c r="H328" s="949"/>
      <c r="I328" s="949"/>
      <c r="J328" s="949"/>
      <c r="K328" s="949"/>
      <c r="L328" s="958">
        <f t="shared" si="5"/>
        <v>0</v>
      </c>
    </row>
    <row r="329" spans="1:12" ht="12.75">
      <c r="A329" s="943" t="s">
        <v>707</v>
      </c>
      <c r="B329" s="858" t="s">
        <v>1142</v>
      </c>
      <c r="C329" s="858" t="s">
        <v>708</v>
      </c>
      <c r="D329" s="943">
        <v>15</v>
      </c>
      <c r="E329" s="945">
        <v>6934</v>
      </c>
      <c r="F329" s="945">
        <v>0</v>
      </c>
      <c r="G329" s="945">
        <v>0</v>
      </c>
      <c r="H329" s="945">
        <v>0</v>
      </c>
      <c r="I329" s="945">
        <v>934</v>
      </c>
      <c r="J329" s="945">
        <v>0</v>
      </c>
      <c r="K329" s="945">
        <v>0</v>
      </c>
      <c r="L329" s="957">
        <f t="shared" si="5"/>
        <v>6000</v>
      </c>
    </row>
    <row r="330" spans="1:12" ht="12.75">
      <c r="A330" s="943" t="s">
        <v>578</v>
      </c>
      <c r="B330" s="858" t="s">
        <v>1143</v>
      </c>
      <c r="C330" s="858" t="s">
        <v>2</v>
      </c>
      <c r="D330" s="943">
        <v>15</v>
      </c>
      <c r="E330" s="945">
        <v>2691</v>
      </c>
      <c r="F330" s="945">
        <v>0</v>
      </c>
      <c r="G330" s="945">
        <v>0</v>
      </c>
      <c r="H330" s="945">
        <v>0</v>
      </c>
      <c r="I330" s="945">
        <v>43</v>
      </c>
      <c r="J330" s="945">
        <v>0</v>
      </c>
      <c r="K330" s="945">
        <v>0</v>
      </c>
      <c r="L330" s="957">
        <f t="shared" si="5"/>
        <v>2648</v>
      </c>
    </row>
    <row r="331" spans="1:12" ht="12.75">
      <c r="A331" s="948"/>
      <c r="B331" s="953" t="s">
        <v>455</v>
      </c>
      <c r="C331" s="953"/>
      <c r="D331" s="948"/>
      <c r="E331" s="949"/>
      <c r="F331" s="949"/>
      <c r="G331" s="949"/>
      <c r="H331" s="949"/>
      <c r="I331" s="949"/>
      <c r="J331" s="949"/>
      <c r="K331" s="949"/>
      <c r="L331" s="958">
        <f t="shared" si="5"/>
        <v>0</v>
      </c>
    </row>
    <row r="332" spans="1:12" ht="12.75">
      <c r="A332" s="943" t="s">
        <v>705</v>
      </c>
      <c r="B332" s="858" t="s">
        <v>1142</v>
      </c>
      <c r="C332" s="858" t="s">
        <v>706</v>
      </c>
      <c r="D332" s="943">
        <v>15</v>
      </c>
      <c r="E332" s="945">
        <v>5662</v>
      </c>
      <c r="F332" s="945">
        <v>0</v>
      </c>
      <c r="G332" s="945">
        <v>0</v>
      </c>
      <c r="H332" s="945">
        <v>0</v>
      </c>
      <c r="I332" s="945">
        <v>662</v>
      </c>
      <c r="J332" s="945">
        <v>0</v>
      </c>
      <c r="K332" s="945">
        <v>0</v>
      </c>
      <c r="L332" s="957">
        <f t="shared" si="5"/>
        <v>5000</v>
      </c>
    </row>
    <row r="333" spans="1:12" ht="12.75">
      <c r="A333" s="948"/>
      <c r="B333" s="953" t="s">
        <v>236</v>
      </c>
      <c r="C333" s="953"/>
      <c r="D333" s="948"/>
      <c r="E333" s="949"/>
      <c r="F333" s="949"/>
      <c r="G333" s="949"/>
      <c r="H333" s="949"/>
      <c r="I333" s="949"/>
      <c r="J333" s="949"/>
      <c r="K333" s="949"/>
      <c r="L333" s="958">
        <f t="shared" si="5"/>
        <v>0</v>
      </c>
    </row>
    <row r="334" spans="1:12" ht="12.75">
      <c r="A334" s="943" t="s">
        <v>709</v>
      </c>
      <c r="B334" s="858" t="s">
        <v>1142</v>
      </c>
      <c r="C334" s="858" t="s">
        <v>415</v>
      </c>
      <c r="D334" s="943">
        <v>15</v>
      </c>
      <c r="E334" s="945">
        <v>8205</v>
      </c>
      <c r="F334" s="945">
        <v>0</v>
      </c>
      <c r="G334" s="945">
        <v>0</v>
      </c>
      <c r="H334" s="945">
        <v>0</v>
      </c>
      <c r="I334" s="945">
        <v>1205</v>
      </c>
      <c r="J334" s="945">
        <v>0</v>
      </c>
      <c r="K334" s="945">
        <v>0</v>
      </c>
      <c r="L334" s="957">
        <f t="shared" si="5"/>
        <v>7000</v>
      </c>
    </row>
    <row r="335" spans="1:12" ht="12.75">
      <c r="A335" s="943" t="s">
        <v>710</v>
      </c>
      <c r="B335" s="858" t="s">
        <v>1142</v>
      </c>
      <c r="C335" s="858" t="s">
        <v>711</v>
      </c>
      <c r="D335" s="943">
        <v>15</v>
      </c>
      <c r="E335" s="945">
        <v>6934</v>
      </c>
      <c r="F335" s="945">
        <v>0</v>
      </c>
      <c r="G335" s="945">
        <v>0</v>
      </c>
      <c r="H335" s="945">
        <v>0</v>
      </c>
      <c r="I335" s="945">
        <v>934</v>
      </c>
      <c r="J335" s="945">
        <v>0</v>
      </c>
      <c r="K335" s="945">
        <v>0</v>
      </c>
      <c r="L335" s="957">
        <f>E335+F335+G335+H335-I335+J335-K335</f>
        <v>6000</v>
      </c>
    </row>
    <row r="336" spans="1:12" ht="12.75">
      <c r="A336" s="943" t="s">
        <v>110</v>
      </c>
      <c r="B336" s="858" t="s">
        <v>1143</v>
      </c>
      <c r="C336" s="858" t="s">
        <v>56</v>
      </c>
      <c r="D336" s="943">
        <v>15</v>
      </c>
      <c r="E336" s="945">
        <v>4214</v>
      </c>
      <c r="F336" s="945">
        <v>0</v>
      </c>
      <c r="G336" s="945">
        <v>0</v>
      </c>
      <c r="H336" s="945">
        <v>0</v>
      </c>
      <c r="I336" s="945">
        <v>383</v>
      </c>
      <c r="J336" s="945">
        <v>0</v>
      </c>
      <c r="K336" s="945">
        <v>0</v>
      </c>
      <c r="L336" s="957">
        <f>E336+F336+G336+H336-I336+J336-K336</f>
        <v>3831</v>
      </c>
    </row>
    <row r="337" spans="1:12" ht="12.75">
      <c r="A337" s="943" t="s">
        <v>814</v>
      </c>
      <c r="B337" s="858" t="s">
        <v>1144</v>
      </c>
      <c r="C337" s="858" t="s">
        <v>456</v>
      </c>
      <c r="D337" s="943">
        <v>15</v>
      </c>
      <c r="E337" s="945">
        <v>4420</v>
      </c>
      <c r="F337" s="945">
        <v>0</v>
      </c>
      <c r="G337" s="945">
        <v>0</v>
      </c>
      <c r="H337" s="945">
        <v>0</v>
      </c>
      <c r="I337" s="945">
        <v>420</v>
      </c>
      <c r="J337" s="945">
        <v>0</v>
      </c>
      <c r="K337" s="945">
        <v>0</v>
      </c>
      <c r="L337" s="957">
        <f t="shared" si="5"/>
        <v>4000</v>
      </c>
    </row>
    <row r="338" spans="1:12" ht="12.75">
      <c r="A338" s="943" t="s">
        <v>903</v>
      </c>
      <c r="B338" s="858" t="s">
        <v>1144</v>
      </c>
      <c r="C338" s="858" t="s">
        <v>56</v>
      </c>
      <c r="D338" s="943">
        <v>15</v>
      </c>
      <c r="E338" s="945">
        <v>3109</v>
      </c>
      <c r="F338" s="945">
        <v>0</v>
      </c>
      <c r="G338" s="945">
        <v>0</v>
      </c>
      <c r="H338" s="945">
        <v>0</v>
      </c>
      <c r="I338" s="945">
        <v>109</v>
      </c>
      <c r="J338" s="945">
        <v>0</v>
      </c>
      <c r="K338" s="945">
        <v>0</v>
      </c>
      <c r="L338" s="957">
        <f t="shared" si="5"/>
        <v>3000</v>
      </c>
    </row>
    <row r="339" spans="1:12" ht="12.75">
      <c r="A339" s="948" t="s">
        <v>237</v>
      </c>
      <c r="B339" s="953" t="s">
        <v>237</v>
      </c>
      <c r="C339" s="953"/>
      <c r="D339" s="948"/>
      <c r="E339" s="949"/>
      <c r="F339" s="949"/>
      <c r="G339" s="949"/>
      <c r="H339" s="949"/>
      <c r="I339" s="949"/>
      <c r="J339" s="949"/>
      <c r="K339" s="949"/>
      <c r="L339" s="958">
        <f t="shared" si="5"/>
        <v>0</v>
      </c>
    </row>
    <row r="340" spans="1:12" ht="12.75">
      <c r="A340" s="943" t="s">
        <v>217</v>
      </c>
      <c r="B340" s="858" t="s">
        <v>1143</v>
      </c>
      <c r="C340" s="858" t="s">
        <v>10</v>
      </c>
      <c r="D340" s="943">
        <v>15</v>
      </c>
      <c r="E340" s="945">
        <v>3354</v>
      </c>
      <c r="F340" s="945">
        <v>1000</v>
      </c>
      <c r="G340" s="945">
        <v>0</v>
      </c>
      <c r="H340" s="945">
        <v>0</v>
      </c>
      <c r="I340" s="945">
        <v>136</v>
      </c>
      <c r="J340" s="945">
        <v>0</v>
      </c>
      <c r="K340" s="945">
        <v>0</v>
      </c>
      <c r="L340" s="957">
        <f>E340+F340+G340+H340-I340+J340-K340</f>
        <v>4218</v>
      </c>
    </row>
    <row r="341" spans="1:12" ht="12.75">
      <c r="A341" s="943" t="s">
        <v>466</v>
      </c>
      <c r="B341" s="858" t="s">
        <v>1143</v>
      </c>
      <c r="C341" s="858" t="s">
        <v>10</v>
      </c>
      <c r="D341" s="943">
        <v>15</v>
      </c>
      <c r="E341" s="945">
        <v>2621</v>
      </c>
      <c r="F341" s="945">
        <v>1000</v>
      </c>
      <c r="G341" s="945">
        <v>0</v>
      </c>
      <c r="H341" s="945">
        <v>0</v>
      </c>
      <c r="I341" s="945">
        <v>21</v>
      </c>
      <c r="J341" s="945">
        <v>0</v>
      </c>
      <c r="K341" s="945">
        <v>0</v>
      </c>
      <c r="L341" s="957">
        <f t="shared" si="5"/>
        <v>3600</v>
      </c>
    </row>
    <row r="342" spans="1:12" ht="12.75">
      <c r="A342" s="943" t="s">
        <v>49</v>
      </c>
      <c r="B342" s="858" t="s">
        <v>1143</v>
      </c>
      <c r="C342" s="858" t="s">
        <v>11</v>
      </c>
      <c r="D342" s="943">
        <v>15</v>
      </c>
      <c r="E342" s="945">
        <v>2509</v>
      </c>
      <c r="F342" s="945">
        <v>0</v>
      </c>
      <c r="G342" s="945">
        <v>0</v>
      </c>
      <c r="H342" s="945">
        <v>0</v>
      </c>
      <c r="I342" s="945">
        <v>9</v>
      </c>
      <c r="J342" s="945">
        <v>0</v>
      </c>
      <c r="K342" s="945">
        <v>0</v>
      </c>
      <c r="L342" s="957">
        <f t="shared" si="5"/>
        <v>2500</v>
      </c>
    </row>
    <row r="343" spans="1:12" ht="12.75">
      <c r="A343" s="943" t="s">
        <v>242</v>
      </c>
      <c r="B343" s="858" t="s">
        <v>1143</v>
      </c>
      <c r="C343" s="858" t="s">
        <v>9</v>
      </c>
      <c r="D343" s="943">
        <v>15</v>
      </c>
      <c r="E343" s="945">
        <v>2746</v>
      </c>
      <c r="F343" s="945">
        <v>1000</v>
      </c>
      <c r="G343" s="945">
        <v>0</v>
      </c>
      <c r="H343" s="945">
        <v>0</v>
      </c>
      <c r="I343" s="945">
        <v>49</v>
      </c>
      <c r="J343" s="945">
        <v>0</v>
      </c>
      <c r="K343" s="945">
        <v>0</v>
      </c>
      <c r="L343" s="957">
        <f t="shared" si="5"/>
        <v>3697</v>
      </c>
    </row>
    <row r="344" spans="1:12" ht="12.75">
      <c r="A344" s="943" t="s">
        <v>246</v>
      </c>
      <c r="B344" s="858" t="s">
        <v>1143</v>
      </c>
      <c r="C344" s="858" t="s">
        <v>9</v>
      </c>
      <c r="D344" s="943">
        <v>15</v>
      </c>
      <c r="E344" s="945">
        <v>2372</v>
      </c>
      <c r="F344" s="945">
        <v>0</v>
      </c>
      <c r="G344" s="945">
        <v>0</v>
      </c>
      <c r="H344" s="945">
        <v>0</v>
      </c>
      <c r="I344" s="945">
        <v>0</v>
      </c>
      <c r="J344" s="945">
        <v>6</v>
      </c>
      <c r="K344" s="945">
        <v>0</v>
      </c>
      <c r="L344" s="957">
        <f t="shared" si="5"/>
        <v>2378</v>
      </c>
    </row>
    <row r="345" spans="1:12" ht="12.75">
      <c r="A345" s="943" t="s">
        <v>248</v>
      </c>
      <c r="B345" s="858" t="s">
        <v>1143</v>
      </c>
      <c r="C345" s="858" t="s">
        <v>9</v>
      </c>
      <c r="D345" s="943">
        <v>15</v>
      </c>
      <c r="E345" s="945">
        <v>1993</v>
      </c>
      <c r="F345" s="945">
        <v>1000</v>
      </c>
      <c r="G345" s="945">
        <v>0</v>
      </c>
      <c r="H345" s="945">
        <v>0</v>
      </c>
      <c r="I345" s="945">
        <v>0</v>
      </c>
      <c r="J345" s="945">
        <v>72</v>
      </c>
      <c r="K345" s="945">
        <v>0</v>
      </c>
      <c r="L345" s="957">
        <f t="shared" si="5"/>
        <v>3065</v>
      </c>
    </row>
    <row r="346" spans="1:12" ht="12.75">
      <c r="A346" s="943" t="s">
        <v>250</v>
      </c>
      <c r="B346" s="858" t="s">
        <v>1143</v>
      </c>
      <c r="C346" s="858" t="s">
        <v>11</v>
      </c>
      <c r="D346" s="943">
        <v>15</v>
      </c>
      <c r="E346" s="945">
        <v>1837</v>
      </c>
      <c r="F346" s="945">
        <v>0</v>
      </c>
      <c r="G346" s="945">
        <v>0</v>
      </c>
      <c r="H346" s="945">
        <v>0</v>
      </c>
      <c r="I346" s="945">
        <v>0</v>
      </c>
      <c r="J346" s="945">
        <v>82</v>
      </c>
      <c r="K346" s="945">
        <v>0</v>
      </c>
      <c r="L346" s="957">
        <f t="shared" si="5"/>
        <v>1919</v>
      </c>
    </row>
    <row r="347" spans="1:12" ht="12.75">
      <c r="A347" s="943" t="s">
        <v>252</v>
      </c>
      <c r="B347" s="858" t="s">
        <v>1143</v>
      </c>
      <c r="C347" s="858" t="s">
        <v>11</v>
      </c>
      <c r="D347" s="943">
        <v>15</v>
      </c>
      <c r="E347" s="945">
        <v>1837</v>
      </c>
      <c r="F347" s="945">
        <v>0</v>
      </c>
      <c r="G347" s="945">
        <v>0</v>
      </c>
      <c r="H347" s="945">
        <v>0</v>
      </c>
      <c r="I347" s="945">
        <v>0</v>
      </c>
      <c r="J347" s="945">
        <v>82</v>
      </c>
      <c r="K347" s="945">
        <v>0</v>
      </c>
      <c r="L347" s="957">
        <f t="shared" si="5"/>
        <v>1919</v>
      </c>
    </row>
    <row r="348" spans="1:12" ht="12.75">
      <c r="A348" s="943" t="s">
        <v>254</v>
      </c>
      <c r="B348" s="858" t="s">
        <v>1143</v>
      </c>
      <c r="C348" s="858" t="s">
        <v>10</v>
      </c>
      <c r="D348" s="943">
        <v>15</v>
      </c>
      <c r="E348" s="945">
        <v>2113</v>
      </c>
      <c r="F348" s="945">
        <v>0</v>
      </c>
      <c r="G348" s="945">
        <v>0</v>
      </c>
      <c r="H348" s="945">
        <v>0</v>
      </c>
      <c r="I348" s="945">
        <v>0</v>
      </c>
      <c r="J348" s="945">
        <v>63</v>
      </c>
      <c r="K348" s="945">
        <v>0</v>
      </c>
      <c r="L348" s="957">
        <f t="shared" si="5"/>
        <v>2176</v>
      </c>
    </row>
    <row r="349" spans="1:12" ht="12.75">
      <c r="A349" s="943" t="s">
        <v>256</v>
      </c>
      <c r="B349" s="858" t="s">
        <v>1143</v>
      </c>
      <c r="C349" s="858" t="s">
        <v>10</v>
      </c>
      <c r="D349" s="943">
        <v>15</v>
      </c>
      <c r="E349" s="945">
        <v>2325</v>
      </c>
      <c r="F349" s="945">
        <v>0</v>
      </c>
      <c r="G349" s="945">
        <v>0</v>
      </c>
      <c r="H349" s="945">
        <v>0</v>
      </c>
      <c r="I349" s="945">
        <v>0</v>
      </c>
      <c r="J349" s="945">
        <v>26</v>
      </c>
      <c r="K349" s="945">
        <v>0</v>
      </c>
      <c r="L349" s="957">
        <f t="shared" si="5"/>
        <v>2351</v>
      </c>
    </row>
    <row r="350" spans="1:12" ht="12.75">
      <c r="A350" s="943" t="s">
        <v>258</v>
      </c>
      <c r="B350" s="858" t="s">
        <v>1143</v>
      </c>
      <c r="C350" s="858" t="s">
        <v>10</v>
      </c>
      <c r="D350" s="943">
        <v>15</v>
      </c>
      <c r="E350" s="945">
        <v>1837</v>
      </c>
      <c r="F350" s="945">
        <v>0</v>
      </c>
      <c r="G350" s="945">
        <v>0</v>
      </c>
      <c r="H350" s="945">
        <v>0</v>
      </c>
      <c r="I350" s="945">
        <v>0</v>
      </c>
      <c r="J350" s="945">
        <v>82</v>
      </c>
      <c r="K350" s="945">
        <v>0</v>
      </c>
      <c r="L350" s="957">
        <f t="shared" si="5"/>
        <v>1919</v>
      </c>
    </row>
    <row r="351" spans="1:12" ht="12.75">
      <c r="A351" s="943" t="s">
        <v>260</v>
      </c>
      <c r="B351" s="858" t="s">
        <v>1143</v>
      </c>
      <c r="C351" s="858" t="s">
        <v>10</v>
      </c>
      <c r="D351" s="943">
        <v>15</v>
      </c>
      <c r="E351" s="945">
        <v>1837</v>
      </c>
      <c r="F351" s="945">
        <v>0</v>
      </c>
      <c r="G351" s="945">
        <v>0</v>
      </c>
      <c r="H351" s="945">
        <v>0</v>
      </c>
      <c r="I351" s="945">
        <v>0</v>
      </c>
      <c r="J351" s="945">
        <v>82</v>
      </c>
      <c r="K351" s="945">
        <v>0</v>
      </c>
      <c r="L351" s="957">
        <f t="shared" si="5"/>
        <v>1919</v>
      </c>
    </row>
    <row r="352" spans="1:12" ht="12.75">
      <c r="A352" s="943" t="s">
        <v>262</v>
      </c>
      <c r="B352" s="858" t="s">
        <v>1143</v>
      </c>
      <c r="C352" s="858" t="s">
        <v>10</v>
      </c>
      <c r="D352" s="943">
        <v>15</v>
      </c>
      <c r="E352" s="945">
        <v>2031</v>
      </c>
      <c r="F352" s="945">
        <v>1000</v>
      </c>
      <c r="G352" s="945">
        <v>0</v>
      </c>
      <c r="H352" s="945">
        <v>0</v>
      </c>
      <c r="I352" s="945">
        <v>0</v>
      </c>
      <c r="J352" s="945">
        <v>70</v>
      </c>
      <c r="K352" s="945">
        <v>0</v>
      </c>
      <c r="L352" s="957">
        <f>E352+F352+G352+H352-I352+J352-K352</f>
        <v>3101</v>
      </c>
    </row>
    <row r="353" spans="1:12" ht="12.75">
      <c r="A353" s="943" t="s">
        <v>264</v>
      </c>
      <c r="B353" s="858" t="s">
        <v>1143</v>
      </c>
      <c r="C353" s="858" t="s">
        <v>10</v>
      </c>
      <c r="D353" s="943">
        <v>15</v>
      </c>
      <c r="E353" s="945">
        <v>1837</v>
      </c>
      <c r="F353" s="945">
        <v>0</v>
      </c>
      <c r="G353" s="945">
        <v>0</v>
      </c>
      <c r="H353" s="945">
        <v>0</v>
      </c>
      <c r="I353" s="945">
        <v>0</v>
      </c>
      <c r="J353" s="945">
        <v>82</v>
      </c>
      <c r="K353" s="945">
        <v>0</v>
      </c>
      <c r="L353" s="957">
        <f t="shared" si="5"/>
        <v>1919</v>
      </c>
    </row>
    <row r="354" spans="1:12" ht="12.75">
      <c r="A354" s="943" t="s">
        <v>266</v>
      </c>
      <c r="B354" s="858" t="s">
        <v>1143</v>
      </c>
      <c r="C354" s="858" t="s">
        <v>11</v>
      </c>
      <c r="D354" s="943">
        <v>15</v>
      </c>
      <c r="E354" s="945">
        <v>2862</v>
      </c>
      <c r="F354" s="945">
        <v>0</v>
      </c>
      <c r="G354" s="945">
        <v>0</v>
      </c>
      <c r="H354" s="945">
        <v>0</v>
      </c>
      <c r="I354" s="945">
        <v>62</v>
      </c>
      <c r="J354" s="945">
        <v>0</v>
      </c>
      <c r="K354" s="945">
        <v>0</v>
      </c>
      <c r="L354" s="957">
        <f>E354+F354+G354+H354-I354+J354-K354</f>
        <v>2800</v>
      </c>
    </row>
    <row r="355" spans="1:12" ht="12.75">
      <c r="A355" s="943" t="s">
        <v>268</v>
      </c>
      <c r="B355" s="858" t="s">
        <v>1143</v>
      </c>
      <c r="C355" s="858" t="s">
        <v>10</v>
      </c>
      <c r="D355" s="943">
        <v>15</v>
      </c>
      <c r="E355" s="945">
        <v>1837</v>
      </c>
      <c r="F355" s="945">
        <v>1000</v>
      </c>
      <c r="G355" s="945">
        <v>0</v>
      </c>
      <c r="H355" s="945">
        <v>0</v>
      </c>
      <c r="I355" s="945">
        <v>0</v>
      </c>
      <c r="J355" s="945">
        <v>82</v>
      </c>
      <c r="K355" s="945">
        <v>0</v>
      </c>
      <c r="L355" s="957">
        <f>E355+F355+G355+H355-I355+J355-K355</f>
        <v>2919</v>
      </c>
    </row>
    <row r="356" spans="1:12" ht="12.75">
      <c r="A356" s="943" t="s">
        <v>270</v>
      </c>
      <c r="B356" s="858" t="s">
        <v>1143</v>
      </c>
      <c r="C356" s="858" t="s">
        <v>11</v>
      </c>
      <c r="D356" s="943">
        <v>15</v>
      </c>
      <c r="E356" s="945">
        <v>1837</v>
      </c>
      <c r="F356" s="945">
        <v>0</v>
      </c>
      <c r="G356" s="945">
        <v>0</v>
      </c>
      <c r="H356" s="945">
        <v>0</v>
      </c>
      <c r="I356" s="945">
        <v>0</v>
      </c>
      <c r="J356" s="945">
        <v>82</v>
      </c>
      <c r="K356" s="945">
        <v>0</v>
      </c>
      <c r="L356" s="957">
        <f t="shared" si="5"/>
        <v>1919</v>
      </c>
    </row>
    <row r="357" spans="1:12" ht="12.75">
      <c r="A357" s="943" t="s">
        <v>272</v>
      </c>
      <c r="B357" s="858" t="s">
        <v>1143</v>
      </c>
      <c r="C357" s="858" t="s">
        <v>11</v>
      </c>
      <c r="D357" s="943">
        <v>15</v>
      </c>
      <c r="E357" s="945">
        <v>1837</v>
      </c>
      <c r="F357" s="945">
        <v>0</v>
      </c>
      <c r="G357" s="945">
        <v>0</v>
      </c>
      <c r="H357" s="945">
        <v>0</v>
      </c>
      <c r="I357" s="945">
        <v>0</v>
      </c>
      <c r="J357" s="945">
        <v>82</v>
      </c>
      <c r="K357" s="945">
        <v>0</v>
      </c>
      <c r="L357" s="957">
        <f t="shared" si="5"/>
        <v>1919</v>
      </c>
    </row>
    <row r="358" spans="1:12" ht="12.75">
      <c r="A358" s="943" t="s">
        <v>275</v>
      </c>
      <c r="B358" s="858" t="s">
        <v>1143</v>
      </c>
      <c r="C358" s="858" t="s">
        <v>10</v>
      </c>
      <c r="D358" s="943">
        <v>15</v>
      </c>
      <c r="E358" s="945">
        <v>2509</v>
      </c>
      <c r="F358" s="945">
        <v>1000</v>
      </c>
      <c r="G358" s="945">
        <v>0</v>
      </c>
      <c r="H358" s="945">
        <v>0</v>
      </c>
      <c r="I358" s="945">
        <v>9</v>
      </c>
      <c r="J358" s="945">
        <v>0</v>
      </c>
      <c r="K358" s="945">
        <v>0</v>
      </c>
      <c r="L358" s="957">
        <f t="shared" si="5"/>
        <v>3500</v>
      </c>
    </row>
    <row r="359" spans="1:12" ht="12.75">
      <c r="A359" s="943" t="s">
        <v>277</v>
      </c>
      <c r="B359" s="858" t="s">
        <v>1143</v>
      </c>
      <c r="C359" s="858" t="s">
        <v>10</v>
      </c>
      <c r="D359" s="943">
        <v>15</v>
      </c>
      <c r="E359" s="945">
        <v>1837</v>
      </c>
      <c r="F359" s="945">
        <v>0</v>
      </c>
      <c r="G359" s="945">
        <v>0</v>
      </c>
      <c r="H359" s="945">
        <v>0</v>
      </c>
      <c r="I359" s="945">
        <v>0</v>
      </c>
      <c r="J359" s="945">
        <v>82</v>
      </c>
      <c r="K359" s="945">
        <v>0</v>
      </c>
      <c r="L359" s="957">
        <f t="shared" si="5"/>
        <v>1919</v>
      </c>
    </row>
    <row r="360" spans="1:12" ht="12.75">
      <c r="A360" s="943" t="s">
        <v>279</v>
      </c>
      <c r="B360" s="858" t="s">
        <v>1143</v>
      </c>
      <c r="C360" s="858" t="s">
        <v>289</v>
      </c>
      <c r="D360" s="943">
        <v>15</v>
      </c>
      <c r="E360" s="945">
        <v>2995</v>
      </c>
      <c r="F360" s="945">
        <v>0</v>
      </c>
      <c r="G360" s="945">
        <v>0</v>
      </c>
      <c r="H360" s="945">
        <v>0</v>
      </c>
      <c r="I360" s="945">
        <v>76</v>
      </c>
      <c r="J360" s="945">
        <v>0</v>
      </c>
      <c r="K360" s="945">
        <v>0</v>
      </c>
      <c r="L360" s="957">
        <f>E360+F360+G360+H360-I360+J360-K360</f>
        <v>2919</v>
      </c>
    </row>
    <row r="361" spans="1:12" ht="12.75">
      <c r="A361" s="943" t="s">
        <v>280</v>
      </c>
      <c r="B361" s="858" t="s">
        <v>1143</v>
      </c>
      <c r="C361" s="858" t="s">
        <v>11</v>
      </c>
      <c r="D361" s="943">
        <v>15</v>
      </c>
      <c r="E361" s="945">
        <v>2046</v>
      </c>
      <c r="F361" s="945">
        <v>0</v>
      </c>
      <c r="G361" s="945">
        <v>0</v>
      </c>
      <c r="H361" s="945">
        <v>0</v>
      </c>
      <c r="I361" s="945">
        <v>0</v>
      </c>
      <c r="J361" s="945">
        <v>69</v>
      </c>
      <c r="K361" s="945">
        <v>0</v>
      </c>
      <c r="L361" s="957">
        <f t="shared" si="5"/>
        <v>2115</v>
      </c>
    </row>
    <row r="362" spans="1:12" ht="12.75">
      <c r="A362" s="943" t="s">
        <v>282</v>
      </c>
      <c r="B362" s="858" t="s">
        <v>1143</v>
      </c>
      <c r="C362" s="858" t="s">
        <v>11</v>
      </c>
      <c r="D362" s="943">
        <v>15</v>
      </c>
      <c r="E362" s="945">
        <v>1747</v>
      </c>
      <c r="F362" s="945">
        <v>0</v>
      </c>
      <c r="G362" s="945">
        <v>0</v>
      </c>
      <c r="H362" s="945">
        <v>0</v>
      </c>
      <c r="I362" s="945">
        <v>0</v>
      </c>
      <c r="J362" s="945">
        <v>88</v>
      </c>
      <c r="K362" s="945">
        <v>0</v>
      </c>
      <c r="L362" s="957">
        <f t="shared" si="5"/>
        <v>1835</v>
      </c>
    </row>
    <row r="363" spans="1:12" ht="12.75">
      <c r="A363" s="943" t="s">
        <v>287</v>
      </c>
      <c r="B363" s="858" t="s">
        <v>1143</v>
      </c>
      <c r="C363" s="858" t="s">
        <v>10</v>
      </c>
      <c r="D363" s="943">
        <v>15</v>
      </c>
      <c r="E363" s="945">
        <v>2091</v>
      </c>
      <c r="F363" s="945">
        <v>1000</v>
      </c>
      <c r="G363" s="945">
        <v>0</v>
      </c>
      <c r="H363" s="945">
        <v>0</v>
      </c>
      <c r="I363" s="945">
        <v>0</v>
      </c>
      <c r="J363" s="945">
        <v>65</v>
      </c>
      <c r="K363" s="945">
        <v>0</v>
      </c>
      <c r="L363" s="957">
        <f t="shared" si="5"/>
        <v>3156</v>
      </c>
    </row>
    <row r="364" spans="1:12" ht="12.75">
      <c r="A364" s="943" t="s">
        <v>887</v>
      </c>
      <c r="B364" s="858" t="s">
        <v>1143</v>
      </c>
      <c r="C364" s="858" t="s">
        <v>11</v>
      </c>
      <c r="D364" s="943">
        <v>15</v>
      </c>
      <c r="E364" s="945">
        <v>2091</v>
      </c>
      <c r="F364" s="945">
        <v>0</v>
      </c>
      <c r="G364" s="945">
        <v>0</v>
      </c>
      <c r="H364" s="945">
        <v>0</v>
      </c>
      <c r="I364" s="945">
        <v>0</v>
      </c>
      <c r="J364" s="945">
        <v>65</v>
      </c>
      <c r="K364" s="945">
        <v>0</v>
      </c>
      <c r="L364" s="957">
        <f t="shared" si="5"/>
        <v>2156</v>
      </c>
    </row>
    <row r="365" spans="1:12" ht="12.75">
      <c r="A365" s="943" t="s">
        <v>293</v>
      </c>
      <c r="B365" s="858" t="s">
        <v>1143</v>
      </c>
      <c r="C365" s="858" t="s">
        <v>289</v>
      </c>
      <c r="D365" s="943">
        <v>15</v>
      </c>
      <c r="E365" s="945">
        <v>2091</v>
      </c>
      <c r="F365" s="945">
        <v>1000</v>
      </c>
      <c r="G365" s="945">
        <v>0</v>
      </c>
      <c r="H365" s="945">
        <v>0</v>
      </c>
      <c r="I365" s="945">
        <v>0</v>
      </c>
      <c r="J365" s="945">
        <v>65</v>
      </c>
      <c r="K365" s="945">
        <v>0</v>
      </c>
      <c r="L365" s="957">
        <f t="shared" si="5"/>
        <v>3156</v>
      </c>
    </row>
    <row r="366" spans="1:12" ht="12.75">
      <c r="A366" s="943" t="s">
        <v>297</v>
      </c>
      <c r="B366" s="858" t="s">
        <v>1143</v>
      </c>
      <c r="C366" s="858" t="s">
        <v>10</v>
      </c>
      <c r="D366" s="943">
        <v>15</v>
      </c>
      <c r="E366" s="945">
        <v>2091</v>
      </c>
      <c r="F366" s="945">
        <v>0</v>
      </c>
      <c r="G366" s="945">
        <v>0</v>
      </c>
      <c r="H366" s="945">
        <v>0</v>
      </c>
      <c r="I366" s="945">
        <v>0</v>
      </c>
      <c r="J366" s="945">
        <v>65</v>
      </c>
      <c r="K366" s="945">
        <v>0</v>
      </c>
      <c r="L366" s="957">
        <f t="shared" si="5"/>
        <v>2156</v>
      </c>
    </row>
    <row r="367" spans="1:12" ht="12.75">
      <c r="A367" s="943" t="s">
        <v>338</v>
      </c>
      <c r="B367" s="858" t="s">
        <v>1143</v>
      </c>
      <c r="C367" s="858" t="s">
        <v>11</v>
      </c>
      <c r="D367" s="943">
        <v>15</v>
      </c>
      <c r="E367" s="945">
        <v>1364</v>
      </c>
      <c r="F367" s="945">
        <v>0</v>
      </c>
      <c r="G367" s="945">
        <v>0</v>
      </c>
      <c r="H367" s="945">
        <v>0</v>
      </c>
      <c r="I367" s="945">
        <v>0</v>
      </c>
      <c r="J367" s="945">
        <v>124</v>
      </c>
      <c r="K367" s="945">
        <v>0</v>
      </c>
      <c r="L367" s="957">
        <f t="shared" si="5"/>
        <v>1488</v>
      </c>
    </row>
    <row r="368" spans="1:12" ht="12.75">
      <c r="A368" s="943" t="s">
        <v>836</v>
      </c>
      <c r="B368" s="858" t="s">
        <v>1144</v>
      </c>
      <c r="C368" s="858" t="s">
        <v>10</v>
      </c>
      <c r="D368" s="943">
        <v>15</v>
      </c>
      <c r="E368" s="945">
        <v>2325</v>
      </c>
      <c r="F368" s="945">
        <v>1000</v>
      </c>
      <c r="G368" s="945">
        <v>0</v>
      </c>
      <c r="H368" s="945">
        <v>0</v>
      </c>
      <c r="I368" s="945">
        <v>0</v>
      </c>
      <c r="J368" s="945">
        <v>26</v>
      </c>
      <c r="K368" s="945">
        <v>0</v>
      </c>
      <c r="L368" s="957">
        <f t="shared" si="5"/>
        <v>3351</v>
      </c>
    </row>
    <row r="369" spans="1:12" ht="12.75">
      <c r="A369" s="943" t="s">
        <v>1209</v>
      </c>
      <c r="B369" s="858" t="s">
        <v>1144</v>
      </c>
      <c r="C369" s="858" t="s">
        <v>11</v>
      </c>
      <c r="D369" s="943">
        <v>15</v>
      </c>
      <c r="E369" s="945">
        <v>1923</v>
      </c>
      <c r="F369" s="945">
        <v>0</v>
      </c>
      <c r="G369" s="945">
        <v>0</v>
      </c>
      <c r="H369" s="945">
        <v>0</v>
      </c>
      <c r="I369" s="945">
        <v>0</v>
      </c>
      <c r="J369" s="945">
        <v>77</v>
      </c>
      <c r="K369" s="945">
        <v>0</v>
      </c>
      <c r="L369" s="957">
        <f t="shared" si="5"/>
        <v>2000</v>
      </c>
    </row>
    <row r="370" spans="1:12" ht="12.75">
      <c r="A370" s="943" t="s">
        <v>43</v>
      </c>
      <c r="B370" s="858" t="s">
        <v>1144</v>
      </c>
      <c r="C370" s="858" t="s">
        <v>10</v>
      </c>
      <c r="D370" s="943">
        <v>15</v>
      </c>
      <c r="E370" s="945">
        <v>2293</v>
      </c>
      <c r="F370" s="945">
        <v>1000</v>
      </c>
      <c r="G370" s="945">
        <v>0</v>
      </c>
      <c r="H370" s="945">
        <v>0</v>
      </c>
      <c r="I370" s="945">
        <v>0</v>
      </c>
      <c r="J370" s="945">
        <v>29</v>
      </c>
      <c r="K370" s="945">
        <v>0</v>
      </c>
      <c r="L370" s="957">
        <f>E370+F370+G370+H370-I370+J370-K370</f>
        <v>3322</v>
      </c>
    </row>
    <row r="371" spans="1:12" ht="12.75">
      <c r="A371" s="943" t="s">
        <v>458</v>
      </c>
      <c r="B371" s="858" t="s">
        <v>1144</v>
      </c>
      <c r="C371" s="858" t="s">
        <v>10</v>
      </c>
      <c r="D371" s="943">
        <v>15</v>
      </c>
      <c r="E371" s="945">
        <v>2091</v>
      </c>
      <c r="F371" s="945">
        <v>0</v>
      </c>
      <c r="G371" s="945">
        <v>0</v>
      </c>
      <c r="H371" s="945">
        <v>0</v>
      </c>
      <c r="I371" s="945">
        <v>0</v>
      </c>
      <c r="J371" s="945">
        <v>65</v>
      </c>
      <c r="K371" s="945">
        <v>0</v>
      </c>
      <c r="L371" s="957">
        <f t="shared" si="5"/>
        <v>2156</v>
      </c>
    </row>
    <row r="372" spans="1:12" ht="12.75">
      <c r="A372" s="943" t="s">
        <v>1261</v>
      </c>
      <c r="B372" s="858" t="s">
        <v>1144</v>
      </c>
      <c r="C372" s="858" t="s">
        <v>10</v>
      </c>
      <c r="D372" s="943">
        <v>15</v>
      </c>
      <c r="E372" s="945">
        <v>2022</v>
      </c>
      <c r="F372" s="945">
        <v>1000</v>
      </c>
      <c r="G372" s="945">
        <v>0</v>
      </c>
      <c r="H372" s="945">
        <v>0</v>
      </c>
      <c r="I372" s="945">
        <v>0</v>
      </c>
      <c r="J372" s="945">
        <v>70</v>
      </c>
      <c r="K372" s="945">
        <v>0</v>
      </c>
      <c r="L372" s="957">
        <f t="shared" si="5"/>
        <v>3092</v>
      </c>
    </row>
    <row r="373" spans="1:12" ht="12.75">
      <c r="A373" s="943" t="s">
        <v>1306</v>
      </c>
      <c r="B373" s="858" t="s">
        <v>1144</v>
      </c>
      <c r="C373" s="858" t="s">
        <v>11</v>
      </c>
      <c r="D373" s="943">
        <v>15</v>
      </c>
      <c r="E373" s="945">
        <v>1838</v>
      </c>
      <c r="F373" s="945">
        <v>0</v>
      </c>
      <c r="G373" s="945">
        <v>0</v>
      </c>
      <c r="H373" s="945">
        <v>0</v>
      </c>
      <c r="I373" s="945">
        <v>0</v>
      </c>
      <c r="J373" s="945">
        <v>82</v>
      </c>
      <c r="K373" s="945">
        <v>0</v>
      </c>
      <c r="L373" s="957">
        <f t="shared" si="5"/>
        <v>1920</v>
      </c>
    </row>
    <row r="374" spans="1:12" ht="12.75">
      <c r="A374" s="943" t="s">
        <v>1367</v>
      </c>
      <c r="B374" s="858" t="s">
        <v>1144</v>
      </c>
      <c r="C374" s="858" t="s">
        <v>502</v>
      </c>
      <c r="D374" s="943">
        <v>15</v>
      </c>
      <c r="E374" s="945">
        <v>2509</v>
      </c>
      <c r="F374" s="945">
        <v>0</v>
      </c>
      <c r="G374" s="945">
        <v>0</v>
      </c>
      <c r="H374" s="945">
        <v>0</v>
      </c>
      <c r="I374" s="945">
        <v>9</v>
      </c>
      <c r="J374" s="945">
        <v>0</v>
      </c>
      <c r="K374" s="945">
        <v>300</v>
      </c>
      <c r="L374" s="957">
        <f aca="true" t="shared" si="6" ref="L374:L437">E374+F374+G374+H374-I374+J374-K374</f>
        <v>2200</v>
      </c>
    </row>
    <row r="375" spans="1:12" ht="12.75">
      <c r="A375" s="943" t="s">
        <v>1358</v>
      </c>
      <c r="B375" s="858" t="s">
        <v>1144</v>
      </c>
      <c r="C375" s="858" t="s">
        <v>502</v>
      </c>
      <c r="D375" s="943">
        <v>15</v>
      </c>
      <c r="E375" s="945">
        <v>2509</v>
      </c>
      <c r="F375" s="945">
        <v>0</v>
      </c>
      <c r="G375" s="945">
        <v>0</v>
      </c>
      <c r="H375" s="945">
        <v>0</v>
      </c>
      <c r="I375" s="945">
        <v>9</v>
      </c>
      <c r="J375" s="945">
        <v>0</v>
      </c>
      <c r="K375" s="945">
        <v>0</v>
      </c>
      <c r="L375" s="957">
        <f>E375+F375+G375+H375-I375+J375-K375</f>
        <v>2500</v>
      </c>
    </row>
    <row r="376" spans="1:12" ht="12.75">
      <c r="A376" s="943" t="s">
        <v>1389</v>
      </c>
      <c r="B376" s="858" t="s">
        <v>1144</v>
      </c>
      <c r="C376" s="858" t="s">
        <v>10</v>
      </c>
      <c r="D376" s="943">
        <v>15</v>
      </c>
      <c r="E376" s="945">
        <v>1377</v>
      </c>
      <c r="F376" s="945">
        <v>0</v>
      </c>
      <c r="G376" s="945">
        <v>0</v>
      </c>
      <c r="H376" s="945">
        <v>0</v>
      </c>
      <c r="I376" s="945">
        <v>0</v>
      </c>
      <c r="J376" s="945">
        <v>123</v>
      </c>
      <c r="K376" s="945">
        <v>0</v>
      </c>
      <c r="L376" s="957">
        <f t="shared" si="6"/>
        <v>1500</v>
      </c>
    </row>
    <row r="377" spans="1:12" ht="12.75">
      <c r="A377" s="943" t="s">
        <v>47</v>
      </c>
      <c r="B377" s="858" t="s">
        <v>1144</v>
      </c>
      <c r="C377" s="858" t="s">
        <v>10</v>
      </c>
      <c r="D377" s="943">
        <v>15</v>
      </c>
      <c r="E377" s="945">
        <v>2293</v>
      </c>
      <c r="F377" s="945">
        <v>1000</v>
      </c>
      <c r="G377" s="945">
        <v>0</v>
      </c>
      <c r="H377" s="945">
        <v>0</v>
      </c>
      <c r="I377" s="945">
        <v>0</v>
      </c>
      <c r="J377" s="945">
        <v>29</v>
      </c>
      <c r="K377" s="945">
        <v>0</v>
      </c>
      <c r="L377" s="957">
        <f t="shared" si="6"/>
        <v>3322</v>
      </c>
    </row>
    <row r="378" spans="1:12" ht="12.75">
      <c r="A378" s="943" t="s">
        <v>60</v>
      </c>
      <c r="B378" s="858" t="s">
        <v>1144</v>
      </c>
      <c r="C378" s="858" t="s">
        <v>10</v>
      </c>
      <c r="D378" s="943">
        <v>15</v>
      </c>
      <c r="E378" s="945">
        <v>2293</v>
      </c>
      <c r="F378" s="945">
        <v>1000</v>
      </c>
      <c r="G378" s="945">
        <v>0</v>
      </c>
      <c r="H378" s="945">
        <v>0</v>
      </c>
      <c r="I378" s="945">
        <v>0</v>
      </c>
      <c r="J378" s="945">
        <v>29</v>
      </c>
      <c r="K378" s="945">
        <v>0</v>
      </c>
      <c r="L378" s="957">
        <f>E378+F378+G378+H378-I378+J378-K378</f>
        <v>3322</v>
      </c>
    </row>
    <row r="379" spans="1:12" ht="12.75">
      <c r="A379" s="943" t="s">
        <v>1406</v>
      </c>
      <c r="B379" s="858" t="s">
        <v>1144</v>
      </c>
      <c r="C379" s="858" t="s">
        <v>9</v>
      </c>
      <c r="D379" s="943">
        <v>15</v>
      </c>
      <c r="E379" s="945">
        <v>3053</v>
      </c>
      <c r="F379" s="945">
        <v>0</v>
      </c>
      <c r="G379" s="945">
        <v>0</v>
      </c>
      <c r="H379" s="945">
        <v>0</v>
      </c>
      <c r="I379" s="945">
        <v>83</v>
      </c>
      <c r="J379" s="945">
        <v>0</v>
      </c>
      <c r="K379" s="945">
        <v>0</v>
      </c>
      <c r="L379" s="957">
        <f t="shared" si="6"/>
        <v>2970</v>
      </c>
    </row>
    <row r="380" spans="1:12" ht="12.75">
      <c r="A380" s="943" t="s">
        <v>1409</v>
      </c>
      <c r="B380" s="858" t="s">
        <v>1144</v>
      </c>
      <c r="C380" s="858" t="s">
        <v>11</v>
      </c>
      <c r="D380" s="943">
        <v>15</v>
      </c>
      <c r="E380" s="945">
        <v>1697</v>
      </c>
      <c r="F380" s="945">
        <v>0</v>
      </c>
      <c r="G380" s="945">
        <v>0</v>
      </c>
      <c r="H380" s="945">
        <v>0</v>
      </c>
      <c r="I380" s="945">
        <v>0</v>
      </c>
      <c r="J380" s="945">
        <v>103</v>
      </c>
      <c r="K380" s="945">
        <v>0</v>
      </c>
      <c r="L380" s="957">
        <f t="shared" si="6"/>
        <v>1800</v>
      </c>
    </row>
    <row r="381" spans="1:12" ht="12.75">
      <c r="A381" s="943" t="s">
        <v>479</v>
      </c>
      <c r="B381" s="858" t="s">
        <v>1144</v>
      </c>
      <c r="C381" s="858" t="s">
        <v>10</v>
      </c>
      <c r="D381" s="943">
        <v>15</v>
      </c>
      <c r="E381" s="945">
        <v>2371</v>
      </c>
      <c r="F381" s="945">
        <v>1200</v>
      </c>
      <c r="G381" s="945">
        <v>0</v>
      </c>
      <c r="H381" s="945">
        <v>0</v>
      </c>
      <c r="I381" s="945">
        <v>0</v>
      </c>
      <c r="J381" s="945">
        <v>6</v>
      </c>
      <c r="K381" s="945">
        <v>0</v>
      </c>
      <c r="L381" s="957">
        <f>E381+F381+G381+H381-I381+J381-K381</f>
        <v>3577</v>
      </c>
    </row>
    <row r="382" spans="1:12" ht="12.75">
      <c r="A382" s="943" t="s">
        <v>1468</v>
      </c>
      <c r="B382" s="858" t="s">
        <v>1144</v>
      </c>
      <c r="C382" s="858" t="s">
        <v>541</v>
      </c>
      <c r="D382" s="943">
        <v>15</v>
      </c>
      <c r="E382" s="957">
        <v>2396</v>
      </c>
      <c r="F382" s="957">
        <v>0</v>
      </c>
      <c r="G382" s="957">
        <v>0</v>
      </c>
      <c r="H382" s="957">
        <v>0</v>
      </c>
      <c r="I382" s="957">
        <v>0</v>
      </c>
      <c r="J382" s="957">
        <v>4</v>
      </c>
      <c r="K382" s="957">
        <v>0</v>
      </c>
      <c r="L382" s="957">
        <f>E382+F382+G382+H382-I382+J382-K382</f>
        <v>2400</v>
      </c>
    </row>
    <row r="383" spans="1:12" ht="12.75">
      <c r="A383" s="943" t="s">
        <v>547</v>
      </c>
      <c r="B383" s="858" t="s">
        <v>1144</v>
      </c>
      <c r="C383" s="858" t="s">
        <v>11</v>
      </c>
      <c r="D383" s="943">
        <v>15</v>
      </c>
      <c r="E383" s="945">
        <v>1638</v>
      </c>
      <c r="F383" s="945">
        <v>0</v>
      </c>
      <c r="G383" s="945">
        <v>0</v>
      </c>
      <c r="H383" s="945">
        <v>0</v>
      </c>
      <c r="I383" s="945">
        <v>0</v>
      </c>
      <c r="J383" s="945">
        <v>107</v>
      </c>
      <c r="K383" s="945">
        <v>0</v>
      </c>
      <c r="L383" s="957">
        <f t="shared" si="6"/>
        <v>1745</v>
      </c>
    </row>
    <row r="384" spans="1:12" ht="12.75">
      <c r="A384" s="943" t="s">
        <v>581</v>
      </c>
      <c r="B384" s="858" t="s">
        <v>1144</v>
      </c>
      <c r="C384" s="858" t="s">
        <v>10</v>
      </c>
      <c r="D384" s="943">
        <v>15</v>
      </c>
      <c r="E384" s="945">
        <v>1147</v>
      </c>
      <c r="F384" s="945">
        <v>0</v>
      </c>
      <c r="G384" s="945">
        <v>0</v>
      </c>
      <c r="H384" s="945">
        <v>0</v>
      </c>
      <c r="I384" s="945">
        <v>0</v>
      </c>
      <c r="J384" s="945">
        <v>138</v>
      </c>
      <c r="K384" s="945">
        <v>0</v>
      </c>
      <c r="L384" s="957">
        <f t="shared" si="6"/>
        <v>1285</v>
      </c>
    </row>
    <row r="385" spans="1:12" ht="12.75">
      <c r="A385" s="943" t="s">
        <v>639</v>
      </c>
      <c r="B385" s="858" t="s">
        <v>1144</v>
      </c>
      <c r="C385" s="858" t="s">
        <v>11</v>
      </c>
      <c r="D385" s="943">
        <v>15</v>
      </c>
      <c r="E385" s="945">
        <v>1697</v>
      </c>
      <c r="F385" s="945">
        <v>0</v>
      </c>
      <c r="G385" s="945">
        <v>0</v>
      </c>
      <c r="H385" s="945">
        <v>0</v>
      </c>
      <c r="I385" s="945">
        <v>0</v>
      </c>
      <c r="J385" s="945">
        <v>103</v>
      </c>
      <c r="K385" s="945">
        <v>0</v>
      </c>
      <c r="L385" s="957">
        <f t="shared" si="6"/>
        <v>1800</v>
      </c>
    </row>
    <row r="386" spans="1:12" ht="12.75">
      <c r="A386" s="943" t="s">
        <v>878</v>
      </c>
      <c r="B386" s="858" t="s">
        <v>1144</v>
      </c>
      <c r="C386" s="858" t="s">
        <v>11</v>
      </c>
      <c r="D386" s="943">
        <v>15</v>
      </c>
      <c r="E386" s="945">
        <v>1923</v>
      </c>
      <c r="F386" s="945">
        <v>0</v>
      </c>
      <c r="G386" s="945">
        <v>0</v>
      </c>
      <c r="H386" s="945">
        <v>0</v>
      </c>
      <c r="I386" s="945">
        <v>0</v>
      </c>
      <c r="J386" s="945">
        <v>77</v>
      </c>
      <c r="K386" s="945">
        <v>0</v>
      </c>
      <c r="L386" s="957">
        <f t="shared" si="6"/>
        <v>2000</v>
      </c>
    </row>
    <row r="387" spans="1:12" ht="12.75">
      <c r="A387" s="943" t="s">
        <v>905</v>
      </c>
      <c r="B387" s="858" t="s">
        <v>1144</v>
      </c>
      <c r="C387" s="858" t="s">
        <v>9</v>
      </c>
      <c r="D387" s="943">
        <v>15</v>
      </c>
      <c r="E387" s="945">
        <v>3109</v>
      </c>
      <c r="F387" s="945">
        <v>1000</v>
      </c>
      <c r="G387" s="945">
        <v>0</v>
      </c>
      <c r="H387" s="945">
        <v>0</v>
      </c>
      <c r="I387" s="945">
        <v>109</v>
      </c>
      <c r="J387" s="945">
        <v>0</v>
      </c>
      <c r="K387" s="945">
        <v>0</v>
      </c>
      <c r="L387" s="957">
        <f>E387+F387+G387+H387-I387+J387-K387</f>
        <v>4000</v>
      </c>
    </row>
    <row r="388" spans="1:12" ht="12.75">
      <c r="A388" s="943" t="s">
        <v>933</v>
      </c>
      <c r="B388" s="858" t="s">
        <v>1144</v>
      </c>
      <c r="C388" s="858" t="s">
        <v>10</v>
      </c>
      <c r="D388" s="943">
        <v>15</v>
      </c>
      <c r="E388" s="945">
        <v>2509</v>
      </c>
      <c r="F388" s="945">
        <v>1000</v>
      </c>
      <c r="G388" s="945">
        <v>0</v>
      </c>
      <c r="H388" s="945">
        <v>0</v>
      </c>
      <c r="I388" s="945">
        <v>9</v>
      </c>
      <c r="J388" s="945">
        <v>0</v>
      </c>
      <c r="K388" s="945">
        <v>0</v>
      </c>
      <c r="L388" s="957">
        <f t="shared" si="6"/>
        <v>3500</v>
      </c>
    </row>
    <row r="389" spans="1:12" ht="12.75">
      <c r="A389" s="943" t="s">
        <v>984</v>
      </c>
      <c r="B389" s="858" t="s">
        <v>1144</v>
      </c>
      <c r="C389" s="858" t="s">
        <v>11</v>
      </c>
      <c r="D389" s="943">
        <v>15</v>
      </c>
      <c r="E389" s="945">
        <v>1377</v>
      </c>
      <c r="F389" s="945">
        <v>0</v>
      </c>
      <c r="G389" s="945">
        <v>0</v>
      </c>
      <c r="H389" s="945">
        <v>0</v>
      </c>
      <c r="I389" s="945">
        <v>0</v>
      </c>
      <c r="J389" s="945">
        <v>123</v>
      </c>
      <c r="K389" s="945">
        <v>0</v>
      </c>
      <c r="L389" s="957">
        <f t="shared" si="6"/>
        <v>1500</v>
      </c>
    </row>
    <row r="390" spans="1:12" ht="12.75">
      <c r="A390" s="943" t="s">
        <v>994</v>
      </c>
      <c r="B390" s="858" t="s">
        <v>1144</v>
      </c>
      <c r="C390" s="858" t="s">
        <v>11</v>
      </c>
      <c r="D390" s="943">
        <v>15</v>
      </c>
      <c r="E390" s="945">
        <v>1923</v>
      </c>
      <c r="F390" s="945">
        <v>0</v>
      </c>
      <c r="G390" s="945">
        <v>0</v>
      </c>
      <c r="H390" s="945">
        <v>0</v>
      </c>
      <c r="I390" s="945">
        <v>0</v>
      </c>
      <c r="J390" s="945">
        <v>77</v>
      </c>
      <c r="K390" s="945">
        <v>0</v>
      </c>
      <c r="L390" s="957">
        <f t="shared" si="6"/>
        <v>2000</v>
      </c>
    </row>
    <row r="391" spans="1:12" ht="12.75">
      <c r="A391" s="943" t="s">
        <v>996</v>
      </c>
      <c r="B391" s="858" t="s">
        <v>1144</v>
      </c>
      <c r="C391" s="858" t="s">
        <v>11</v>
      </c>
      <c r="D391" s="943">
        <v>15</v>
      </c>
      <c r="E391" s="945">
        <v>1923</v>
      </c>
      <c r="F391" s="945">
        <v>0</v>
      </c>
      <c r="G391" s="945">
        <v>0</v>
      </c>
      <c r="H391" s="945">
        <v>0</v>
      </c>
      <c r="I391" s="945">
        <v>0</v>
      </c>
      <c r="J391" s="945">
        <v>77</v>
      </c>
      <c r="K391" s="945">
        <v>0</v>
      </c>
      <c r="L391" s="957">
        <f t="shared" si="6"/>
        <v>2000</v>
      </c>
    </row>
    <row r="392" spans="1:12" ht="12.75">
      <c r="A392" s="943" t="s">
        <v>997</v>
      </c>
      <c r="B392" s="858" t="s">
        <v>1144</v>
      </c>
      <c r="C392" s="858" t="s">
        <v>11</v>
      </c>
      <c r="D392" s="943">
        <v>15</v>
      </c>
      <c r="E392" s="945">
        <v>1923</v>
      </c>
      <c r="F392" s="945">
        <v>0</v>
      </c>
      <c r="G392" s="945">
        <v>0</v>
      </c>
      <c r="H392" s="945">
        <v>0</v>
      </c>
      <c r="I392" s="945">
        <v>0</v>
      </c>
      <c r="J392" s="945">
        <v>77</v>
      </c>
      <c r="K392" s="945">
        <v>0</v>
      </c>
      <c r="L392" s="957">
        <f t="shared" si="6"/>
        <v>2000</v>
      </c>
    </row>
    <row r="393" spans="1:12" ht="12.75">
      <c r="A393" s="943" t="s">
        <v>998</v>
      </c>
      <c r="B393" s="858" t="s">
        <v>1144</v>
      </c>
      <c r="C393" s="858" t="s">
        <v>11</v>
      </c>
      <c r="D393" s="943">
        <v>15</v>
      </c>
      <c r="E393" s="945">
        <v>1923</v>
      </c>
      <c r="F393" s="945">
        <v>0</v>
      </c>
      <c r="G393" s="945">
        <v>0</v>
      </c>
      <c r="H393" s="945">
        <v>0</v>
      </c>
      <c r="I393" s="945">
        <v>0</v>
      </c>
      <c r="J393" s="945">
        <v>77</v>
      </c>
      <c r="K393" s="945">
        <v>0</v>
      </c>
      <c r="L393" s="957">
        <f t="shared" si="6"/>
        <v>2000</v>
      </c>
    </row>
    <row r="394" spans="1:12" ht="12.75">
      <c r="A394" s="943" t="s">
        <v>1087</v>
      </c>
      <c r="B394" s="858" t="s">
        <v>1144</v>
      </c>
      <c r="C394" s="858" t="s">
        <v>11</v>
      </c>
      <c r="D394" s="943">
        <v>15</v>
      </c>
      <c r="E394" s="945">
        <v>1923</v>
      </c>
      <c r="F394" s="945">
        <v>0</v>
      </c>
      <c r="G394" s="945">
        <v>0</v>
      </c>
      <c r="H394" s="945">
        <v>0</v>
      </c>
      <c r="I394" s="945">
        <v>0</v>
      </c>
      <c r="J394" s="945">
        <v>77</v>
      </c>
      <c r="K394" s="945">
        <v>0</v>
      </c>
      <c r="L394" s="957">
        <f t="shared" si="6"/>
        <v>2000</v>
      </c>
    </row>
    <row r="395" spans="1:12" ht="12.75">
      <c r="A395" s="943" t="s">
        <v>1157</v>
      </c>
      <c r="B395" s="858" t="s">
        <v>1144</v>
      </c>
      <c r="C395" s="858" t="s">
        <v>10</v>
      </c>
      <c r="D395" s="943">
        <v>15</v>
      </c>
      <c r="E395" s="945">
        <v>1483</v>
      </c>
      <c r="F395" s="945">
        <v>0</v>
      </c>
      <c r="G395" s="945">
        <v>0</v>
      </c>
      <c r="H395" s="945">
        <v>0</v>
      </c>
      <c r="I395" s="945">
        <v>0</v>
      </c>
      <c r="J395" s="945">
        <v>117</v>
      </c>
      <c r="K395" s="945">
        <v>0</v>
      </c>
      <c r="L395" s="957">
        <f t="shared" si="6"/>
        <v>1600</v>
      </c>
    </row>
    <row r="396" spans="1:12" ht="12.75">
      <c r="A396" s="943" t="s">
        <v>1168</v>
      </c>
      <c r="B396" s="858" t="s">
        <v>1144</v>
      </c>
      <c r="C396" s="858" t="s">
        <v>10</v>
      </c>
      <c r="D396" s="943">
        <v>15</v>
      </c>
      <c r="E396" s="945">
        <v>1697</v>
      </c>
      <c r="F396" s="945">
        <v>0</v>
      </c>
      <c r="G396" s="945">
        <v>0</v>
      </c>
      <c r="H396" s="945">
        <v>0</v>
      </c>
      <c r="I396" s="945">
        <v>0</v>
      </c>
      <c r="J396" s="945">
        <v>103</v>
      </c>
      <c r="K396" s="945">
        <v>0</v>
      </c>
      <c r="L396" s="957">
        <f t="shared" si="6"/>
        <v>1800</v>
      </c>
    </row>
    <row r="397" spans="1:12" ht="12.75">
      <c r="A397" s="943" t="s">
        <v>1177</v>
      </c>
      <c r="B397" s="858" t="s">
        <v>1144</v>
      </c>
      <c r="C397" s="858" t="s">
        <v>11</v>
      </c>
      <c r="D397" s="943">
        <v>15</v>
      </c>
      <c r="E397" s="945">
        <v>2396</v>
      </c>
      <c r="F397" s="945">
        <v>0</v>
      </c>
      <c r="G397" s="945">
        <v>0</v>
      </c>
      <c r="H397" s="945">
        <v>0</v>
      </c>
      <c r="I397" s="945">
        <v>0</v>
      </c>
      <c r="J397" s="945">
        <v>4</v>
      </c>
      <c r="K397" s="945">
        <v>0</v>
      </c>
      <c r="L397" s="957">
        <f t="shared" si="6"/>
        <v>2400</v>
      </c>
    </row>
    <row r="398" spans="1:12" ht="12.75">
      <c r="A398" s="943" t="s">
        <v>1194</v>
      </c>
      <c r="B398" s="858" t="s">
        <v>1144</v>
      </c>
      <c r="C398" s="858" t="s">
        <v>11</v>
      </c>
      <c r="D398" s="943">
        <v>15</v>
      </c>
      <c r="E398" s="945">
        <v>1923</v>
      </c>
      <c r="F398" s="945">
        <v>0</v>
      </c>
      <c r="G398" s="945">
        <v>0</v>
      </c>
      <c r="H398" s="945">
        <v>0</v>
      </c>
      <c r="I398" s="945">
        <v>0</v>
      </c>
      <c r="J398" s="945">
        <v>77</v>
      </c>
      <c r="K398" s="945">
        <v>0</v>
      </c>
      <c r="L398" s="957">
        <f t="shared" si="6"/>
        <v>2000</v>
      </c>
    </row>
    <row r="399" spans="1:12" ht="12.75">
      <c r="A399" s="948"/>
      <c r="B399" s="953" t="s">
        <v>286</v>
      </c>
      <c r="C399" s="953"/>
      <c r="D399" s="948"/>
      <c r="E399" s="949"/>
      <c r="F399" s="949"/>
      <c r="G399" s="949"/>
      <c r="H399" s="949"/>
      <c r="I399" s="949"/>
      <c r="J399" s="949"/>
      <c r="K399" s="949"/>
      <c r="L399" s="958">
        <f t="shared" si="6"/>
        <v>0</v>
      </c>
    </row>
    <row r="400" spans="1:12" ht="12.75">
      <c r="A400" s="943" t="s">
        <v>219</v>
      </c>
      <c r="B400" s="858" t="s">
        <v>1143</v>
      </c>
      <c r="C400" s="858" t="s">
        <v>216</v>
      </c>
      <c r="D400" s="943">
        <v>15</v>
      </c>
      <c r="E400" s="945">
        <v>3354</v>
      </c>
      <c r="F400" s="945">
        <v>0</v>
      </c>
      <c r="G400" s="945">
        <v>0</v>
      </c>
      <c r="H400" s="945">
        <v>0</v>
      </c>
      <c r="I400" s="945">
        <v>136</v>
      </c>
      <c r="J400" s="945">
        <v>0</v>
      </c>
      <c r="K400" s="945">
        <v>0</v>
      </c>
      <c r="L400" s="957">
        <f t="shared" si="6"/>
        <v>3218</v>
      </c>
    </row>
    <row r="401" spans="1:12" ht="12.75">
      <c r="A401" s="943" t="s">
        <v>596</v>
      </c>
      <c r="B401" s="858" t="s">
        <v>1143</v>
      </c>
      <c r="C401" s="858" t="s">
        <v>289</v>
      </c>
      <c r="D401" s="943">
        <v>15</v>
      </c>
      <c r="E401" s="945">
        <v>2184</v>
      </c>
      <c r="F401" s="945">
        <v>1000</v>
      </c>
      <c r="G401" s="945">
        <v>0</v>
      </c>
      <c r="H401" s="945">
        <v>0</v>
      </c>
      <c r="I401" s="945">
        <v>0</v>
      </c>
      <c r="J401" s="945">
        <v>55</v>
      </c>
      <c r="K401" s="945">
        <v>0</v>
      </c>
      <c r="L401" s="957">
        <f>E401+F401+G401+H401-I401+J401-K401</f>
        <v>3239</v>
      </c>
    </row>
    <row r="402" spans="1:12" ht="12.75">
      <c r="A402" s="943" t="s">
        <v>290</v>
      </c>
      <c r="B402" s="858" t="s">
        <v>1143</v>
      </c>
      <c r="C402" s="858" t="s">
        <v>501</v>
      </c>
      <c r="D402" s="943">
        <v>15</v>
      </c>
      <c r="E402" s="945">
        <v>3992</v>
      </c>
      <c r="F402" s="945">
        <v>0</v>
      </c>
      <c r="G402" s="945">
        <v>0</v>
      </c>
      <c r="H402" s="945">
        <v>0</v>
      </c>
      <c r="I402" s="945">
        <v>348</v>
      </c>
      <c r="J402" s="945">
        <v>0</v>
      </c>
      <c r="K402" s="945">
        <v>0</v>
      </c>
      <c r="L402" s="957">
        <f t="shared" si="6"/>
        <v>3644</v>
      </c>
    </row>
    <row r="403" spans="1:12" ht="12.75">
      <c r="A403" s="943" t="s">
        <v>295</v>
      </c>
      <c r="B403" s="858" t="s">
        <v>1143</v>
      </c>
      <c r="C403" s="858" t="s">
        <v>289</v>
      </c>
      <c r="D403" s="943">
        <v>15</v>
      </c>
      <c r="E403" s="945">
        <v>2091</v>
      </c>
      <c r="F403" s="945">
        <v>0</v>
      </c>
      <c r="G403" s="945">
        <v>0</v>
      </c>
      <c r="H403" s="945">
        <v>0</v>
      </c>
      <c r="I403" s="945">
        <v>0</v>
      </c>
      <c r="J403" s="945">
        <v>65</v>
      </c>
      <c r="K403" s="945">
        <v>0</v>
      </c>
      <c r="L403" s="957">
        <f t="shared" si="6"/>
        <v>2156</v>
      </c>
    </row>
    <row r="404" spans="1:12" ht="12.75">
      <c r="A404" s="943" t="s">
        <v>299</v>
      </c>
      <c r="B404" s="858" t="s">
        <v>1143</v>
      </c>
      <c r="C404" s="858" t="s">
        <v>301</v>
      </c>
      <c r="D404" s="943">
        <v>15</v>
      </c>
      <c r="E404" s="945">
        <v>2091</v>
      </c>
      <c r="F404" s="945">
        <v>0</v>
      </c>
      <c r="G404" s="945">
        <v>0</v>
      </c>
      <c r="H404" s="945">
        <v>0</v>
      </c>
      <c r="I404" s="945">
        <v>0</v>
      </c>
      <c r="J404" s="945">
        <v>65</v>
      </c>
      <c r="K404" s="945">
        <v>0</v>
      </c>
      <c r="L404" s="957">
        <f t="shared" si="6"/>
        <v>2156</v>
      </c>
    </row>
    <row r="405" spans="1:12" ht="12.75">
      <c r="A405" s="943" t="s">
        <v>302</v>
      </c>
      <c r="B405" s="858" t="s">
        <v>1143</v>
      </c>
      <c r="C405" s="858" t="s">
        <v>11</v>
      </c>
      <c r="D405" s="943">
        <v>15</v>
      </c>
      <c r="E405" s="945">
        <v>2637</v>
      </c>
      <c r="F405" s="945">
        <v>0</v>
      </c>
      <c r="G405" s="945">
        <v>0</v>
      </c>
      <c r="H405" s="945">
        <v>0</v>
      </c>
      <c r="I405" s="945">
        <v>37</v>
      </c>
      <c r="J405" s="945">
        <v>0</v>
      </c>
      <c r="K405" s="945">
        <v>0</v>
      </c>
      <c r="L405" s="957">
        <f t="shared" si="6"/>
        <v>2600</v>
      </c>
    </row>
    <row r="406" spans="1:12" ht="12.75">
      <c r="A406" s="943" t="s">
        <v>284</v>
      </c>
      <c r="B406" s="858" t="s">
        <v>1143</v>
      </c>
      <c r="C406" s="858" t="s">
        <v>289</v>
      </c>
      <c r="D406" s="943">
        <v>15</v>
      </c>
      <c r="E406" s="945">
        <v>4268</v>
      </c>
      <c r="F406" s="945">
        <v>0</v>
      </c>
      <c r="G406" s="945">
        <v>0</v>
      </c>
      <c r="H406" s="945">
        <v>0</v>
      </c>
      <c r="I406" s="945">
        <v>392</v>
      </c>
      <c r="J406" s="945">
        <v>0</v>
      </c>
      <c r="K406" s="945">
        <v>0</v>
      </c>
      <c r="L406" s="957">
        <f t="shared" si="6"/>
        <v>3876</v>
      </c>
    </row>
    <row r="407" spans="1:12" ht="12.75">
      <c r="A407" s="943" t="s">
        <v>305</v>
      </c>
      <c r="B407" s="858" t="s">
        <v>1143</v>
      </c>
      <c r="C407" s="858" t="s">
        <v>289</v>
      </c>
      <c r="D407" s="943">
        <v>15</v>
      </c>
      <c r="E407" s="945">
        <v>3822</v>
      </c>
      <c r="F407" s="945">
        <v>1000</v>
      </c>
      <c r="G407" s="945">
        <v>0</v>
      </c>
      <c r="H407" s="945">
        <v>0</v>
      </c>
      <c r="I407" s="945">
        <v>321</v>
      </c>
      <c r="J407" s="945">
        <v>0</v>
      </c>
      <c r="K407" s="945">
        <v>0</v>
      </c>
      <c r="L407" s="957">
        <f t="shared" si="6"/>
        <v>4501</v>
      </c>
    </row>
    <row r="408" spans="1:12" ht="12.75">
      <c r="A408" s="943" t="s">
        <v>406</v>
      </c>
      <c r="B408" s="858" t="s">
        <v>1144</v>
      </c>
      <c r="C408" s="858" t="s">
        <v>289</v>
      </c>
      <c r="D408" s="943">
        <v>15</v>
      </c>
      <c r="E408" s="945">
        <v>1966</v>
      </c>
      <c r="F408" s="945">
        <v>1000</v>
      </c>
      <c r="G408" s="945">
        <v>0</v>
      </c>
      <c r="H408" s="945">
        <v>0</v>
      </c>
      <c r="I408" s="945">
        <v>0</v>
      </c>
      <c r="J408" s="945">
        <v>74</v>
      </c>
      <c r="K408" s="945">
        <v>0</v>
      </c>
      <c r="L408" s="957">
        <f t="shared" si="6"/>
        <v>3040</v>
      </c>
    </row>
    <row r="409" spans="1:12" ht="12.75">
      <c r="A409" s="943" t="s">
        <v>407</v>
      </c>
      <c r="B409" s="858" t="s">
        <v>1144</v>
      </c>
      <c r="C409" s="858" t="s">
        <v>289</v>
      </c>
      <c r="D409" s="943">
        <v>15</v>
      </c>
      <c r="E409" s="945">
        <v>1966</v>
      </c>
      <c r="F409" s="945">
        <v>1000</v>
      </c>
      <c r="G409" s="945">
        <v>0</v>
      </c>
      <c r="H409" s="945">
        <v>0</v>
      </c>
      <c r="I409" s="945">
        <v>0</v>
      </c>
      <c r="J409" s="945">
        <v>74</v>
      </c>
      <c r="K409" s="945">
        <v>0</v>
      </c>
      <c r="L409" s="957">
        <f t="shared" si="6"/>
        <v>3040</v>
      </c>
    </row>
    <row r="410" spans="1:12" ht="12.75">
      <c r="A410" s="943" t="s">
        <v>1415</v>
      </c>
      <c r="B410" s="858" t="s">
        <v>1144</v>
      </c>
      <c r="C410" s="858" t="s">
        <v>289</v>
      </c>
      <c r="D410" s="943">
        <v>15</v>
      </c>
      <c r="E410" s="945">
        <v>2396</v>
      </c>
      <c r="F410" s="945">
        <v>0</v>
      </c>
      <c r="G410" s="945">
        <v>0</v>
      </c>
      <c r="H410" s="945">
        <v>0</v>
      </c>
      <c r="I410" s="945">
        <v>0</v>
      </c>
      <c r="J410" s="945">
        <v>4</v>
      </c>
      <c r="K410" s="945">
        <v>0</v>
      </c>
      <c r="L410" s="957">
        <f>E410+F410+G410+H410-I410+J410-K410</f>
        <v>2400</v>
      </c>
    </row>
    <row r="411" spans="1:12" ht="12.75">
      <c r="A411" s="943" t="s">
        <v>986</v>
      </c>
      <c r="B411" s="858" t="s">
        <v>1144</v>
      </c>
      <c r="C411" s="858" t="s">
        <v>10</v>
      </c>
      <c r="D411" s="943">
        <v>15</v>
      </c>
      <c r="E411" s="945">
        <v>1817</v>
      </c>
      <c r="F411" s="945">
        <v>0</v>
      </c>
      <c r="G411" s="945">
        <v>0</v>
      </c>
      <c r="H411" s="945">
        <v>0</v>
      </c>
      <c r="I411" s="945">
        <v>0</v>
      </c>
      <c r="J411" s="945">
        <v>83</v>
      </c>
      <c r="K411" s="945">
        <v>0</v>
      </c>
      <c r="L411" s="957">
        <f t="shared" si="6"/>
        <v>1900</v>
      </c>
    </row>
    <row r="412" spans="1:12" ht="12.75">
      <c r="A412" s="943" t="s">
        <v>641</v>
      </c>
      <c r="B412" s="858" t="s">
        <v>1144</v>
      </c>
      <c r="C412" s="858" t="s">
        <v>289</v>
      </c>
      <c r="D412" s="943">
        <v>15</v>
      </c>
      <c r="E412" s="945">
        <v>2000</v>
      </c>
      <c r="F412" s="945">
        <v>0</v>
      </c>
      <c r="G412" s="945">
        <v>0</v>
      </c>
      <c r="H412" s="945">
        <v>0</v>
      </c>
      <c r="I412" s="945">
        <v>0</v>
      </c>
      <c r="J412" s="945">
        <v>72</v>
      </c>
      <c r="K412" s="945">
        <v>0</v>
      </c>
      <c r="L412" s="957">
        <f t="shared" si="6"/>
        <v>2072</v>
      </c>
    </row>
    <row r="413" spans="1:12" ht="12.75">
      <c r="A413" s="943" t="s">
        <v>879</v>
      </c>
      <c r="B413" s="858" t="s">
        <v>1144</v>
      </c>
      <c r="C413" s="858" t="s">
        <v>289</v>
      </c>
      <c r="D413" s="943">
        <v>15</v>
      </c>
      <c r="E413" s="945">
        <v>1923</v>
      </c>
      <c r="F413" s="945">
        <v>0</v>
      </c>
      <c r="G413" s="945">
        <v>0</v>
      </c>
      <c r="H413" s="945">
        <v>0</v>
      </c>
      <c r="I413" s="945">
        <v>0</v>
      </c>
      <c r="J413" s="945">
        <v>77</v>
      </c>
      <c r="K413" s="945">
        <v>800</v>
      </c>
      <c r="L413" s="957">
        <f t="shared" si="6"/>
        <v>1200</v>
      </c>
    </row>
    <row r="414" spans="1:12" ht="12.75">
      <c r="A414" s="943" t="s">
        <v>934</v>
      </c>
      <c r="B414" s="858" t="s">
        <v>1144</v>
      </c>
      <c r="C414" s="858" t="s">
        <v>289</v>
      </c>
      <c r="D414" s="943">
        <v>15</v>
      </c>
      <c r="E414" s="945">
        <v>2509</v>
      </c>
      <c r="F414" s="945">
        <v>1000</v>
      </c>
      <c r="G414" s="945">
        <v>0</v>
      </c>
      <c r="H414" s="945">
        <v>0</v>
      </c>
      <c r="I414" s="945">
        <v>9</v>
      </c>
      <c r="J414" s="945">
        <v>0</v>
      </c>
      <c r="K414" s="945">
        <v>0</v>
      </c>
      <c r="L414" s="957">
        <f>E414+F414+G414+H414-I414+J414-K414</f>
        <v>3500</v>
      </c>
    </row>
    <row r="415" spans="1:12" ht="12.75">
      <c r="A415" s="943" t="s">
        <v>1089</v>
      </c>
      <c r="B415" s="858" t="s">
        <v>1144</v>
      </c>
      <c r="C415" s="858" t="s">
        <v>11</v>
      </c>
      <c r="D415" s="943">
        <v>15</v>
      </c>
      <c r="E415" s="945">
        <v>2140</v>
      </c>
      <c r="F415" s="945">
        <v>1250</v>
      </c>
      <c r="G415" s="945">
        <v>0</v>
      </c>
      <c r="H415" s="945">
        <v>0</v>
      </c>
      <c r="I415" s="945">
        <v>0</v>
      </c>
      <c r="J415" s="945">
        <v>60</v>
      </c>
      <c r="K415" s="945">
        <v>0</v>
      </c>
      <c r="L415" s="957">
        <f>E415+F415+G415+H415-I415+J415-K415</f>
        <v>3450</v>
      </c>
    </row>
    <row r="416" spans="1:12" ht="12.75">
      <c r="A416" s="943" t="s">
        <v>1172</v>
      </c>
      <c r="B416" s="858" t="s">
        <v>1144</v>
      </c>
      <c r="C416" s="858" t="s">
        <v>11</v>
      </c>
      <c r="D416" s="943">
        <v>15</v>
      </c>
      <c r="E416" s="945">
        <v>1923</v>
      </c>
      <c r="F416" s="945">
        <v>0</v>
      </c>
      <c r="G416" s="945">
        <v>0</v>
      </c>
      <c r="H416" s="945">
        <v>0</v>
      </c>
      <c r="I416" s="945">
        <v>0</v>
      </c>
      <c r="J416" s="945">
        <v>77</v>
      </c>
      <c r="K416" s="945">
        <v>0</v>
      </c>
      <c r="L416" s="957">
        <f t="shared" si="6"/>
        <v>2000</v>
      </c>
    </row>
    <row r="417" spans="1:12" ht="12.75">
      <c r="A417" s="948"/>
      <c r="B417" s="953" t="s">
        <v>1098</v>
      </c>
      <c r="C417" s="953"/>
      <c r="D417" s="948"/>
      <c r="E417" s="949"/>
      <c r="F417" s="949"/>
      <c r="G417" s="949"/>
      <c r="H417" s="949"/>
      <c r="I417" s="949"/>
      <c r="J417" s="949"/>
      <c r="K417" s="949"/>
      <c r="L417" s="958">
        <f t="shared" si="6"/>
        <v>0</v>
      </c>
    </row>
    <row r="418" spans="1:12" ht="12.75">
      <c r="A418" s="943" t="s">
        <v>1005</v>
      </c>
      <c r="B418" s="858" t="s">
        <v>1142</v>
      </c>
      <c r="C418" s="858" t="s">
        <v>415</v>
      </c>
      <c r="D418" s="943">
        <v>15</v>
      </c>
      <c r="E418" s="945">
        <v>8269</v>
      </c>
      <c r="F418" s="945">
        <v>0</v>
      </c>
      <c r="G418" s="945">
        <v>0</v>
      </c>
      <c r="H418" s="945">
        <v>0</v>
      </c>
      <c r="I418" s="945">
        <v>1219</v>
      </c>
      <c r="J418" s="945">
        <v>0</v>
      </c>
      <c r="K418" s="945">
        <v>0</v>
      </c>
      <c r="L418" s="957">
        <f t="shared" si="6"/>
        <v>7050</v>
      </c>
    </row>
    <row r="419" spans="1:12" ht="12.75">
      <c r="A419" s="943" t="s">
        <v>1042</v>
      </c>
      <c r="B419" s="858" t="s">
        <v>1142</v>
      </c>
      <c r="C419" s="858" t="s">
        <v>1043</v>
      </c>
      <c r="D419" s="943">
        <v>15</v>
      </c>
      <c r="E419" s="945">
        <v>6940</v>
      </c>
      <c r="F419" s="945">
        <v>0</v>
      </c>
      <c r="G419" s="945">
        <v>0</v>
      </c>
      <c r="H419" s="945">
        <v>0</v>
      </c>
      <c r="I419" s="945">
        <v>935</v>
      </c>
      <c r="J419" s="945">
        <v>0</v>
      </c>
      <c r="K419" s="945">
        <v>600</v>
      </c>
      <c r="L419" s="957">
        <f t="shared" si="6"/>
        <v>5405</v>
      </c>
    </row>
    <row r="420" spans="1:12" ht="12.75">
      <c r="A420" s="943" t="s">
        <v>1006</v>
      </c>
      <c r="B420" s="858" t="s">
        <v>1143</v>
      </c>
      <c r="C420" s="858" t="s">
        <v>1007</v>
      </c>
      <c r="D420" s="943">
        <v>15</v>
      </c>
      <c r="E420" s="945">
        <v>2315</v>
      </c>
      <c r="F420" s="945">
        <v>0</v>
      </c>
      <c r="G420" s="945">
        <v>0</v>
      </c>
      <c r="H420" s="945">
        <v>0</v>
      </c>
      <c r="I420" s="945">
        <v>0</v>
      </c>
      <c r="J420" s="945">
        <v>27</v>
      </c>
      <c r="K420" s="945">
        <v>0</v>
      </c>
      <c r="L420" s="957">
        <f t="shared" si="6"/>
        <v>2342</v>
      </c>
    </row>
    <row r="421" spans="1:12" ht="12.75">
      <c r="A421" s="943" t="s">
        <v>1023</v>
      </c>
      <c r="B421" s="858" t="s">
        <v>1143</v>
      </c>
      <c r="C421" s="858" t="s">
        <v>120</v>
      </c>
      <c r="D421" s="943">
        <v>15</v>
      </c>
      <c r="E421" s="945">
        <v>2576</v>
      </c>
      <c r="F421" s="945">
        <v>0</v>
      </c>
      <c r="G421" s="945">
        <v>0</v>
      </c>
      <c r="H421" s="945">
        <v>0</v>
      </c>
      <c r="I421" s="945">
        <v>16</v>
      </c>
      <c r="J421" s="945">
        <v>0</v>
      </c>
      <c r="K421" s="945">
        <v>0</v>
      </c>
      <c r="L421" s="957">
        <f t="shared" si="6"/>
        <v>2560</v>
      </c>
    </row>
    <row r="422" spans="1:12" ht="12.75">
      <c r="A422" s="943" t="s">
        <v>1024</v>
      </c>
      <c r="B422" s="858" t="s">
        <v>1143</v>
      </c>
      <c r="C422" s="858" t="s">
        <v>1007</v>
      </c>
      <c r="D422" s="943">
        <v>15</v>
      </c>
      <c r="E422" s="945">
        <v>2315</v>
      </c>
      <c r="F422" s="945">
        <v>0</v>
      </c>
      <c r="G422" s="945">
        <v>0</v>
      </c>
      <c r="H422" s="945">
        <v>0</v>
      </c>
      <c r="I422" s="945">
        <v>0</v>
      </c>
      <c r="J422" s="945">
        <v>27</v>
      </c>
      <c r="K422" s="945">
        <v>0</v>
      </c>
      <c r="L422" s="957">
        <f t="shared" si="6"/>
        <v>2342</v>
      </c>
    </row>
    <row r="423" spans="1:12" ht="12.75">
      <c r="A423" s="943" t="s">
        <v>1044</v>
      </c>
      <c r="B423" s="858" t="s">
        <v>1143</v>
      </c>
      <c r="C423" s="858" t="s">
        <v>1007</v>
      </c>
      <c r="D423" s="943">
        <v>15</v>
      </c>
      <c r="E423" s="945">
        <v>2682</v>
      </c>
      <c r="F423" s="945">
        <v>600</v>
      </c>
      <c r="G423" s="945">
        <v>0</v>
      </c>
      <c r="H423" s="945">
        <v>0</v>
      </c>
      <c r="I423" s="945">
        <v>42</v>
      </c>
      <c r="J423" s="945">
        <v>0</v>
      </c>
      <c r="K423" s="945">
        <v>0</v>
      </c>
      <c r="L423" s="957">
        <f t="shared" si="6"/>
        <v>3240</v>
      </c>
    </row>
    <row r="424" spans="1:12" ht="12.75">
      <c r="A424" s="943" t="s">
        <v>1045</v>
      </c>
      <c r="B424" s="858" t="s">
        <v>1143</v>
      </c>
      <c r="C424" s="858" t="s">
        <v>1030</v>
      </c>
      <c r="D424" s="943">
        <v>15</v>
      </c>
      <c r="E424" s="945">
        <v>5600</v>
      </c>
      <c r="F424" s="945">
        <v>1200</v>
      </c>
      <c r="G424" s="945">
        <v>0</v>
      </c>
      <c r="H424" s="945">
        <v>0</v>
      </c>
      <c r="I424" s="945">
        <v>649</v>
      </c>
      <c r="J424" s="945">
        <v>0</v>
      </c>
      <c r="K424" s="945">
        <v>0</v>
      </c>
      <c r="L424" s="957">
        <f>E424+F424+G424+H424-I424+J424-K424</f>
        <v>6151</v>
      </c>
    </row>
    <row r="425" spans="1:12" ht="12.75">
      <c r="A425" s="943" t="s">
        <v>1058</v>
      </c>
      <c r="B425" s="858" t="s">
        <v>1143</v>
      </c>
      <c r="C425" s="858" t="s">
        <v>1007</v>
      </c>
      <c r="D425" s="943">
        <v>15</v>
      </c>
      <c r="E425" s="945">
        <v>2315</v>
      </c>
      <c r="F425" s="945">
        <v>0</v>
      </c>
      <c r="G425" s="945">
        <v>0</v>
      </c>
      <c r="H425" s="945">
        <v>0</v>
      </c>
      <c r="I425" s="945">
        <v>0</v>
      </c>
      <c r="J425" s="945">
        <v>27</v>
      </c>
      <c r="K425" s="945">
        <v>0</v>
      </c>
      <c r="L425" s="957">
        <f t="shared" si="6"/>
        <v>2342</v>
      </c>
    </row>
    <row r="426" spans="1:12" ht="12.75">
      <c r="A426" s="943" t="s">
        <v>1059</v>
      </c>
      <c r="B426" s="858" t="s">
        <v>1143</v>
      </c>
      <c r="C426" s="858" t="s">
        <v>1007</v>
      </c>
      <c r="D426" s="943">
        <v>15</v>
      </c>
      <c r="E426" s="945">
        <v>3331</v>
      </c>
      <c r="F426" s="945">
        <v>0</v>
      </c>
      <c r="G426" s="945">
        <v>0</v>
      </c>
      <c r="H426" s="945">
        <v>0</v>
      </c>
      <c r="I426" s="945">
        <v>133</v>
      </c>
      <c r="J426" s="945">
        <v>0</v>
      </c>
      <c r="K426" s="945">
        <v>0</v>
      </c>
      <c r="L426" s="957">
        <f t="shared" si="6"/>
        <v>3198</v>
      </c>
    </row>
    <row r="427" spans="1:12" ht="12.75">
      <c r="A427" s="943" t="s">
        <v>1056</v>
      </c>
      <c r="B427" s="858" t="s">
        <v>1144</v>
      </c>
      <c r="C427" s="858" t="s">
        <v>1057</v>
      </c>
      <c r="D427" s="943">
        <v>15</v>
      </c>
      <c r="E427" s="945">
        <v>5382</v>
      </c>
      <c r="F427" s="945">
        <v>0</v>
      </c>
      <c r="G427" s="945">
        <v>0</v>
      </c>
      <c r="H427" s="945">
        <v>0</v>
      </c>
      <c r="I427" s="945">
        <v>602</v>
      </c>
      <c r="J427" s="945">
        <v>0</v>
      </c>
      <c r="K427" s="945">
        <v>0</v>
      </c>
      <c r="L427" s="957">
        <f t="shared" si="6"/>
        <v>4780</v>
      </c>
    </row>
    <row r="428" spans="1:12" ht="12.75">
      <c r="A428" s="948"/>
      <c r="B428" s="953" t="s">
        <v>1017</v>
      </c>
      <c r="C428" s="953"/>
      <c r="D428" s="948"/>
      <c r="E428" s="949"/>
      <c r="F428" s="949"/>
      <c r="G428" s="949"/>
      <c r="H428" s="949"/>
      <c r="I428" s="949"/>
      <c r="J428" s="949"/>
      <c r="K428" s="949"/>
      <c r="L428" s="958">
        <f t="shared" si="6"/>
        <v>0</v>
      </c>
    </row>
    <row r="429" spans="1:12" ht="12.75">
      <c r="A429" s="943" t="s">
        <v>1008</v>
      </c>
      <c r="B429" s="858" t="s">
        <v>1143</v>
      </c>
      <c r="C429" s="858" t="s">
        <v>1009</v>
      </c>
      <c r="D429" s="943">
        <v>15</v>
      </c>
      <c r="E429" s="945">
        <v>3150</v>
      </c>
      <c r="F429" s="945">
        <v>0</v>
      </c>
      <c r="G429" s="945">
        <v>0</v>
      </c>
      <c r="H429" s="945">
        <v>0</v>
      </c>
      <c r="I429" s="945">
        <v>114</v>
      </c>
      <c r="J429" s="945">
        <v>0</v>
      </c>
      <c r="K429" s="945">
        <v>0</v>
      </c>
      <c r="L429" s="957">
        <f t="shared" si="6"/>
        <v>3036</v>
      </c>
    </row>
    <row r="430" spans="1:12" ht="12.75">
      <c r="A430" s="943" t="s">
        <v>1010</v>
      </c>
      <c r="B430" s="858" t="s">
        <v>1143</v>
      </c>
      <c r="C430" s="858" t="s">
        <v>1037</v>
      </c>
      <c r="D430" s="943">
        <v>15</v>
      </c>
      <c r="E430" s="945">
        <v>1000</v>
      </c>
      <c r="F430" s="945">
        <v>0</v>
      </c>
      <c r="G430" s="945">
        <v>0</v>
      </c>
      <c r="H430" s="945">
        <v>0</v>
      </c>
      <c r="I430" s="945">
        <v>0</v>
      </c>
      <c r="J430" s="945">
        <v>148</v>
      </c>
      <c r="K430" s="945">
        <v>0</v>
      </c>
      <c r="L430" s="957">
        <f t="shared" si="6"/>
        <v>1148</v>
      </c>
    </row>
    <row r="431" spans="1:12" ht="12.75">
      <c r="A431" s="943" t="s">
        <v>1013</v>
      </c>
      <c r="B431" s="858" t="s">
        <v>1143</v>
      </c>
      <c r="C431" s="858" t="s">
        <v>1061</v>
      </c>
      <c r="D431" s="943">
        <v>15</v>
      </c>
      <c r="E431" s="945">
        <v>2509</v>
      </c>
      <c r="F431" s="945">
        <v>0</v>
      </c>
      <c r="G431" s="945">
        <v>0</v>
      </c>
      <c r="H431" s="945">
        <v>0</v>
      </c>
      <c r="I431" s="945">
        <v>9</v>
      </c>
      <c r="J431" s="945">
        <v>0</v>
      </c>
      <c r="K431" s="945">
        <v>0</v>
      </c>
      <c r="L431" s="957">
        <f>E431+F431+G431+H431-I431+J431-K431</f>
        <v>2500</v>
      </c>
    </row>
    <row r="432" spans="1:12" ht="12.75">
      <c r="A432" s="943" t="s">
        <v>1019</v>
      </c>
      <c r="B432" s="858" t="s">
        <v>1143</v>
      </c>
      <c r="C432" s="858" t="s">
        <v>1037</v>
      </c>
      <c r="D432" s="943">
        <v>15</v>
      </c>
      <c r="E432" s="945">
        <v>6298</v>
      </c>
      <c r="F432" s="945">
        <v>0</v>
      </c>
      <c r="G432" s="945">
        <v>0</v>
      </c>
      <c r="H432" s="945">
        <v>0</v>
      </c>
      <c r="I432" s="945">
        <v>798</v>
      </c>
      <c r="J432" s="945">
        <v>0</v>
      </c>
      <c r="K432" s="945">
        <v>0</v>
      </c>
      <c r="L432" s="957">
        <f t="shared" si="6"/>
        <v>5500</v>
      </c>
    </row>
    <row r="433" spans="1:12" ht="12.75">
      <c r="A433" s="943" t="s">
        <v>1021</v>
      </c>
      <c r="B433" s="858" t="s">
        <v>1143</v>
      </c>
      <c r="C433" s="858" t="s">
        <v>1022</v>
      </c>
      <c r="D433" s="943">
        <v>15</v>
      </c>
      <c r="E433" s="945">
        <v>1910</v>
      </c>
      <c r="F433" s="945">
        <v>0</v>
      </c>
      <c r="G433" s="945">
        <v>0</v>
      </c>
      <c r="H433" s="945">
        <v>0</v>
      </c>
      <c r="I433" s="945">
        <v>0</v>
      </c>
      <c r="J433" s="945">
        <v>77</v>
      </c>
      <c r="K433" s="945">
        <v>0</v>
      </c>
      <c r="L433" s="957">
        <f t="shared" si="6"/>
        <v>1987</v>
      </c>
    </row>
    <row r="434" spans="1:12" ht="12.75">
      <c r="A434" s="943" t="s">
        <v>1033</v>
      </c>
      <c r="B434" s="858" t="s">
        <v>1143</v>
      </c>
      <c r="C434" s="858" t="s">
        <v>1034</v>
      </c>
      <c r="D434" s="943">
        <v>15</v>
      </c>
      <c r="E434" s="945">
        <v>1390</v>
      </c>
      <c r="F434" s="945">
        <v>0</v>
      </c>
      <c r="G434" s="945">
        <v>0</v>
      </c>
      <c r="H434" s="945">
        <v>0</v>
      </c>
      <c r="I434" s="945">
        <v>0</v>
      </c>
      <c r="J434" s="945">
        <v>123</v>
      </c>
      <c r="K434" s="945">
        <v>0</v>
      </c>
      <c r="L434" s="957">
        <f t="shared" si="6"/>
        <v>1513</v>
      </c>
    </row>
    <row r="435" spans="1:12" ht="12.75">
      <c r="A435" s="943" t="s">
        <v>1036</v>
      </c>
      <c r="B435" s="858" t="s">
        <v>1143</v>
      </c>
      <c r="C435" s="858" t="s">
        <v>1037</v>
      </c>
      <c r="D435" s="943">
        <v>15</v>
      </c>
      <c r="E435" s="945">
        <v>4118</v>
      </c>
      <c r="F435" s="945">
        <v>0</v>
      </c>
      <c r="G435" s="945">
        <v>0</v>
      </c>
      <c r="H435" s="945">
        <v>0</v>
      </c>
      <c r="I435" s="945">
        <v>368</v>
      </c>
      <c r="J435" s="945">
        <v>0</v>
      </c>
      <c r="K435" s="945">
        <v>0</v>
      </c>
      <c r="L435" s="957">
        <f t="shared" si="6"/>
        <v>3750</v>
      </c>
    </row>
    <row r="436" spans="1:12" ht="12.75">
      <c r="A436" s="943" t="s">
        <v>1038</v>
      </c>
      <c r="B436" s="858" t="s">
        <v>1143</v>
      </c>
      <c r="C436" s="858" t="s">
        <v>1039</v>
      </c>
      <c r="D436" s="943">
        <v>15</v>
      </c>
      <c r="E436" s="945">
        <v>1160</v>
      </c>
      <c r="F436" s="945">
        <v>0</v>
      </c>
      <c r="G436" s="945">
        <v>0</v>
      </c>
      <c r="H436" s="945">
        <v>0</v>
      </c>
      <c r="I436" s="945">
        <v>0</v>
      </c>
      <c r="J436" s="945">
        <v>137</v>
      </c>
      <c r="K436" s="945">
        <v>0</v>
      </c>
      <c r="L436" s="957">
        <f t="shared" si="6"/>
        <v>1297</v>
      </c>
    </row>
    <row r="437" spans="1:12" ht="12.75">
      <c r="A437" s="943" t="s">
        <v>1047</v>
      </c>
      <c r="B437" s="858" t="s">
        <v>1143</v>
      </c>
      <c r="C437" s="858" t="s">
        <v>1048</v>
      </c>
      <c r="D437" s="943">
        <v>15</v>
      </c>
      <c r="E437" s="945">
        <v>2772</v>
      </c>
      <c r="F437" s="945">
        <v>0</v>
      </c>
      <c r="G437" s="945">
        <v>0</v>
      </c>
      <c r="H437" s="945">
        <v>0</v>
      </c>
      <c r="I437" s="945">
        <v>52</v>
      </c>
      <c r="J437" s="945">
        <v>0</v>
      </c>
      <c r="K437" s="945">
        <v>0</v>
      </c>
      <c r="L437" s="957">
        <f t="shared" si="6"/>
        <v>2720</v>
      </c>
    </row>
    <row r="438" spans="1:12" ht="12.75">
      <c r="A438" s="943" t="s">
        <v>1049</v>
      </c>
      <c r="B438" s="858" t="s">
        <v>1143</v>
      </c>
      <c r="C438" s="858" t="s">
        <v>1050</v>
      </c>
      <c r="D438" s="943">
        <v>15</v>
      </c>
      <c r="E438" s="945">
        <v>3177</v>
      </c>
      <c r="F438" s="945">
        <v>0</v>
      </c>
      <c r="G438" s="945">
        <v>0</v>
      </c>
      <c r="H438" s="945">
        <v>0</v>
      </c>
      <c r="I438" s="945">
        <v>117</v>
      </c>
      <c r="J438" s="945">
        <v>0</v>
      </c>
      <c r="K438" s="945">
        <v>0</v>
      </c>
      <c r="L438" s="957">
        <f aca="true" t="shared" si="7" ref="L438:L503">E438+F438+G438+H438-I438+J438-K438</f>
        <v>3060</v>
      </c>
    </row>
    <row r="439" spans="1:12" ht="12.75">
      <c r="A439" s="943" t="s">
        <v>1054</v>
      </c>
      <c r="B439" s="858" t="s">
        <v>1143</v>
      </c>
      <c r="C439" s="858" t="s">
        <v>1055</v>
      </c>
      <c r="D439" s="943">
        <v>15</v>
      </c>
      <c r="E439" s="945">
        <v>1910</v>
      </c>
      <c r="F439" s="945">
        <v>0</v>
      </c>
      <c r="G439" s="945">
        <v>0</v>
      </c>
      <c r="H439" s="945">
        <v>0</v>
      </c>
      <c r="I439" s="945">
        <v>0</v>
      </c>
      <c r="J439" s="945">
        <v>77</v>
      </c>
      <c r="K439" s="945">
        <v>0</v>
      </c>
      <c r="L439" s="957">
        <f t="shared" si="7"/>
        <v>1987</v>
      </c>
    </row>
    <row r="440" spans="1:12" ht="12.75">
      <c r="A440" s="943" t="s">
        <v>1060</v>
      </c>
      <c r="B440" s="858" t="s">
        <v>1143</v>
      </c>
      <c r="C440" s="858" t="s">
        <v>1020</v>
      </c>
      <c r="D440" s="943">
        <v>15</v>
      </c>
      <c r="E440" s="945">
        <v>4052</v>
      </c>
      <c r="F440" s="945">
        <v>0</v>
      </c>
      <c r="G440" s="945">
        <v>0</v>
      </c>
      <c r="H440" s="945">
        <v>0</v>
      </c>
      <c r="I440" s="945">
        <v>357</v>
      </c>
      <c r="J440" s="945">
        <v>0</v>
      </c>
      <c r="K440" s="945">
        <v>0</v>
      </c>
      <c r="L440" s="957">
        <f>E440+F440+G440+H440-I440+J440-K440</f>
        <v>3695</v>
      </c>
    </row>
    <row r="441" spans="1:12" ht="12.75">
      <c r="A441" s="943" t="s">
        <v>1222</v>
      </c>
      <c r="B441" s="858" t="s">
        <v>1144</v>
      </c>
      <c r="C441" s="858" t="s">
        <v>223</v>
      </c>
      <c r="D441" s="943">
        <v>15</v>
      </c>
      <c r="E441" s="945">
        <v>4420</v>
      </c>
      <c r="F441" s="945">
        <v>980</v>
      </c>
      <c r="G441" s="945">
        <v>0</v>
      </c>
      <c r="H441" s="945">
        <v>0</v>
      </c>
      <c r="I441" s="945">
        <v>420</v>
      </c>
      <c r="J441" s="945">
        <v>0</v>
      </c>
      <c r="K441" s="945">
        <v>0</v>
      </c>
      <c r="L441" s="957">
        <f>E441+F441+G441+H441-I441+J441-K441</f>
        <v>4980</v>
      </c>
    </row>
    <row r="442" spans="1:12" ht="12.75">
      <c r="A442" s="943" t="s">
        <v>1224</v>
      </c>
      <c r="B442" s="858" t="s">
        <v>1144</v>
      </c>
      <c r="C442" s="858" t="s">
        <v>1020</v>
      </c>
      <c r="D442" s="943">
        <v>15</v>
      </c>
      <c r="E442" s="945">
        <v>2140</v>
      </c>
      <c r="F442" s="945">
        <v>250</v>
      </c>
      <c r="G442" s="945">
        <v>0</v>
      </c>
      <c r="H442" s="945">
        <v>0</v>
      </c>
      <c r="I442" s="945">
        <v>0</v>
      </c>
      <c r="J442" s="945">
        <v>60</v>
      </c>
      <c r="K442" s="945">
        <v>0</v>
      </c>
      <c r="L442" s="957">
        <f t="shared" si="7"/>
        <v>2450</v>
      </c>
    </row>
    <row r="443" spans="1:12" ht="12.75">
      <c r="A443" s="943" t="s">
        <v>1391</v>
      </c>
      <c r="B443" s="858" t="s">
        <v>1144</v>
      </c>
      <c r="C443" s="858" t="s">
        <v>502</v>
      </c>
      <c r="D443" s="943">
        <v>15</v>
      </c>
      <c r="E443" s="945">
        <v>1870</v>
      </c>
      <c r="F443" s="945">
        <v>0</v>
      </c>
      <c r="G443" s="945">
        <v>0</v>
      </c>
      <c r="H443" s="945">
        <v>0</v>
      </c>
      <c r="I443" s="945">
        <v>0</v>
      </c>
      <c r="J443" s="945">
        <v>80</v>
      </c>
      <c r="K443" s="945">
        <v>0</v>
      </c>
      <c r="L443" s="957">
        <f t="shared" si="7"/>
        <v>1950</v>
      </c>
    </row>
    <row r="444" spans="1:12" ht="12.75">
      <c r="A444" s="943" t="s">
        <v>1454</v>
      </c>
      <c r="B444" s="858" t="s">
        <v>1144</v>
      </c>
      <c r="C444" s="858" t="s">
        <v>502</v>
      </c>
      <c r="D444" s="943">
        <v>15</v>
      </c>
      <c r="E444" s="945">
        <v>1852</v>
      </c>
      <c r="F444" s="945">
        <v>0</v>
      </c>
      <c r="G444" s="945">
        <v>0</v>
      </c>
      <c r="H444" s="945">
        <v>0</v>
      </c>
      <c r="I444" s="945">
        <v>0</v>
      </c>
      <c r="J444" s="945">
        <v>81</v>
      </c>
      <c r="K444" s="945">
        <v>0</v>
      </c>
      <c r="L444" s="957">
        <f t="shared" si="7"/>
        <v>1933</v>
      </c>
    </row>
    <row r="445" spans="1:12" ht="12.75">
      <c r="A445" s="943" t="s">
        <v>1051</v>
      </c>
      <c r="B445" s="858" t="s">
        <v>1144</v>
      </c>
      <c r="C445" s="858" t="s">
        <v>1052</v>
      </c>
      <c r="D445" s="943">
        <v>15</v>
      </c>
      <c r="E445" s="945">
        <v>1600</v>
      </c>
      <c r="F445" s="945">
        <v>0</v>
      </c>
      <c r="G445" s="945">
        <v>0</v>
      </c>
      <c r="H445" s="945">
        <v>0</v>
      </c>
      <c r="I445" s="945">
        <v>0</v>
      </c>
      <c r="J445" s="945">
        <v>109</v>
      </c>
      <c r="K445" s="945">
        <v>0</v>
      </c>
      <c r="L445" s="957">
        <f t="shared" si="7"/>
        <v>1709</v>
      </c>
    </row>
    <row r="446" spans="1:12" ht="12.75">
      <c r="A446" s="943" t="s">
        <v>1101</v>
      </c>
      <c r="B446" s="858" t="s">
        <v>1144</v>
      </c>
      <c r="C446" s="858" t="s">
        <v>1053</v>
      </c>
      <c r="D446" s="943">
        <v>15</v>
      </c>
      <c r="E446" s="945">
        <v>2316</v>
      </c>
      <c r="F446" s="945">
        <v>0</v>
      </c>
      <c r="G446" s="945">
        <v>0</v>
      </c>
      <c r="H446" s="945">
        <v>0</v>
      </c>
      <c r="I446" s="945">
        <v>0</v>
      </c>
      <c r="J446" s="945">
        <v>27</v>
      </c>
      <c r="K446" s="945">
        <v>0</v>
      </c>
      <c r="L446" s="957">
        <f t="shared" si="7"/>
        <v>2343</v>
      </c>
    </row>
    <row r="447" spans="1:12" ht="12.75">
      <c r="A447" s="948"/>
      <c r="B447" s="953" t="s">
        <v>1018</v>
      </c>
      <c r="C447" s="953"/>
      <c r="D447" s="948"/>
      <c r="E447" s="949"/>
      <c r="F447" s="949"/>
      <c r="G447" s="949"/>
      <c r="H447" s="949"/>
      <c r="I447" s="949"/>
      <c r="J447" s="949"/>
      <c r="K447" s="949"/>
      <c r="L447" s="958">
        <f t="shared" si="7"/>
        <v>0</v>
      </c>
    </row>
    <row r="448" spans="1:12" ht="12.75">
      <c r="A448" s="943" t="s">
        <v>1011</v>
      </c>
      <c r="B448" s="858" t="s">
        <v>1143</v>
      </c>
      <c r="C448" s="858" t="s">
        <v>1012</v>
      </c>
      <c r="D448" s="943">
        <v>15</v>
      </c>
      <c r="E448" s="945">
        <v>3707</v>
      </c>
      <c r="F448" s="945">
        <v>0</v>
      </c>
      <c r="G448" s="945">
        <v>0</v>
      </c>
      <c r="H448" s="945">
        <v>0</v>
      </c>
      <c r="I448" s="945">
        <v>302</v>
      </c>
      <c r="J448" s="945">
        <v>0</v>
      </c>
      <c r="K448" s="945">
        <v>300</v>
      </c>
      <c r="L448" s="957">
        <f>E448+F448+G448+H448-I448+J448-K448</f>
        <v>3105</v>
      </c>
    </row>
    <row r="449" spans="1:12" ht="12.75">
      <c r="A449" s="943" t="s">
        <v>1025</v>
      </c>
      <c r="B449" s="858" t="s">
        <v>1143</v>
      </c>
      <c r="C449" s="858" t="s">
        <v>1026</v>
      </c>
      <c r="D449" s="943">
        <v>15</v>
      </c>
      <c r="E449" s="945">
        <v>2235</v>
      </c>
      <c r="F449" s="945">
        <v>0</v>
      </c>
      <c r="G449" s="945">
        <v>0</v>
      </c>
      <c r="H449" s="945">
        <v>0</v>
      </c>
      <c r="I449" s="945">
        <v>0</v>
      </c>
      <c r="J449" s="945">
        <v>36</v>
      </c>
      <c r="K449" s="945">
        <v>0</v>
      </c>
      <c r="L449" s="957">
        <f t="shared" si="7"/>
        <v>2271</v>
      </c>
    </row>
    <row r="450" spans="1:12" ht="12.75">
      <c r="A450" s="943" t="s">
        <v>1027</v>
      </c>
      <c r="B450" s="858" t="s">
        <v>1143</v>
      </c>
      <c r="C450" s="858" t="s">
        <v>1028</v>
      </c>
      <c r="D450" s="943">
        <v>15</v>
      </c>
      <c r="E450" s="945">
        <v>2235</v>
      </c>
      <c r="F450" s="945">
        <v>0</v>
      </c>
      <c r="G450" s="945">
        <v>0</v>
      </c>
      <c r="H450" s="945">
        <v>0</v>
      </c>
      <c r="I450" s="945">
        <v>0</v>
      </c>
      <c r="J450" s="945">
        <v>36</v>
      </c>
      <c r="K450" s="945">
        <v>0</v>
      </c>
      <c r="L450" s="957">
        <f t="shared" si="7"/>
        <v>2271</v>
      </c>
    </row>
    <row r="451" spans="1:12" ht="12.75">
      <c r="A451" s="943" t="s">
        <v>1029</v>
      </c>
      <c r="B451" s="858" t="s">
        <v>1143</v>
      </c>
      <c r="C451" s="858" t="s">
        <v>1026</v>
      </c>
      <c r="D451" s="943">
        <v>15</v>
      </c>
      <c r="E451" s="945">
        <v>2146</v>
      </c>
      <c r="F451" s="945">
        <v>0</v>
      </c>
      <c r="G451" s="945">
        <v>0</v>
      </c>
      <c r="H451" s="945">
        <v>0</v>
      </c>
      <c r="I451" s="945">
        <v>0</v>
      </c>
      <c r="J451" s="945">
        <v>59</v>
      </c>
      <c r="K451" s="945">
        <v>0</v>
      </c>
      <c r="L451" s="957">
        <f t="shared" si="7"/>
        <v>2205</v>
      </c>
    </row>
    <row r="452" spans="1:12" ht="12.75">
      <c r="A452" s="943" t="s">
        <v>1031</v>
      </c>
      <c r="B452" s="858" t="s">
        <v>1143</v>
      </c>
      <c r="C452" s="858" t="s">
        <v>1026</v>
      </c>
      <c r="D452" s="943">
        <v>15</v>
      </c>
      <c r="E452" s="945">
        <v>2235</v>
      </c>
      <c r="F452" s="945">
        <v>0</v>
      </c>
      <c r="G452" s="945">
        <v>0</v>
      </c>
      <c r="H452" s="945">
        <v>0</v>
      </c>
      <c r="I452" s="945">
        <v>0</v>
      </c>
      <c r="J452" s="945">
        <v>36</v>
      </c>
      <c r="K452" s="945">
        <v>0</v>
      </c>
      <c r="L452" s="957">
        <f t="shared" si="7"/>
        <v>2271</v>
      </c>
    </row>
    <row r="453" spans="1:12" ht="12.75">
      <c r="A453" s="943" t="s">
        <v>1035</v>
      </c>
      <c r="B453" s="858" t="s">
        <v>1143</v>
      </c>
      <c r="C453" s="858" t="s">
        <v>1028</v>
      </c>
      <c r="D453" s="943">
        <v>15</v>
      </c>
      <c r="E453" s="945">
        <v>2235</v>
      </c>
      <c r="F453" s="945">
        <v>0</v>
      </c>
      <c r="G453" s="945">
        <v>0</v>
      </c>
      <c r="H453" s="945">
        <v>0</v>
      </c>
      <c r="I453" s="945">
        <v>0</v>
      </c>
      <c r="J453" s="945">
        <v>36</v>
      </c>
      <c r="K453" s="945">
        <v>0</v>
      </c>
      <c r="L453" s="957">
        <f t="shared" si="7"/>
        <v>2271</v>
      </c>
    </row>
    <row r="454" spans="1:12" ht="12.75">
      <c r="A454" s="943" t="s">
        <v>1046</v>
      </c>
      <c r="B454" s="858" t="s">
        <v>1143</v>
      </c>
      <c r="C454" s="858" t="s">
        <v>1030</v>
      </c>
      <c r="D454" s="943">
        <v>15</v>
      </c>
      <c r="E454" s="945">
        <v>3000</v>
      </c>
      <c r="F454" s="945">
        <v>700</v>
      </c>
      <c r="G454" s="945">
        <v>0</v>
      </c>
      <c r="H454" s="945">
        <v>0</v>
      </c>
      <c r="I454" s="945">
        <v>77</v>
      </c>
      <c r="J454" s="945">
        <v>0</v>
      </c>
      <c r="K454" s="945">
        <v>0</v>
      </c>
      <c r="L454" s="957">
        <f>E454+F454+G454+H454-I454+J454-K454</f>
        <v>3623</v>
      </c>
    </row>
    <row r="455" spans="1:12" ht="12.75">
      <c r="A455" s="943" t="s">
        <v>1015</v>
      </c>
      <c r="B455" s="858" t="s">
        <v>1144</v>
      </c>
      <c r="C455" s="858" t="s">
        <v>1016</v>
      </c>
      <c r="D455" s="943">
        <v>15</v>
      </c>
      <c r="E455" s="945">
        <v>2100</v>
      </c>
      <c r="F455" s="945">
        <v>0</v>
      </c>
      <c r="G455" s="945">
        <v>0</v>
      </c>
      <c r="H455" s="945">
        <v>0</v>
      </c>
      <c r="I455" s="945">
        <v>0</v>
      </c>
      <c r="J455" s="945">
        <v>64</v>
      </c>
      <c r="K455" s="945">
        <v>0</v>
      </c>
      <c r="L455" s="957">
        <f t="shared" si="7"/>
        <v>2164</v>
      </c>
    </row>
    <row r="456" spans="1:12" ht="12.75">
      <c r="A456" s="943" t="s">
        <v>1032</v>
      </c>
      <c r="B456" s="858" t="s">
        <v>1144</v>
      </c>
      <c r="C456" s="858" t="s">
        <v>1030</v>
      </c>
      <c r="D456" s="943">
        <v>15</v>
      </c>
      <c r="E456" s="945">
        <v>2268</v>
      </c>
      <c r="F456" s="945">
        <v>200</v>
      </c>
      <c r="G456" s="945">
        <v>0</v>
      </c>
      <c r="H456" s="945">
        <v>0</v>
      </c>
      <c r="I456" s="945">
        <v>0</v>
      </c>
      <c r="J456" s="945">
        <v>32</v>
      </c>
      <c r="K456" s="945">
        <v>0</v>
      </c>
      <c r="L456" s="957">
        <f>E456+F456+G456+H456-I456+J456-K456</f>
        <v>2500</v>
      </c>
    </row>
    <row r="457" spans="1:12" ht="12.75">
      <c r="A457" s="943" t="s">
        <v>1040</v>
      </c>
      <c r="B457" s="858" t="s">
        <v>1144</v>
      </c>
      <c r="C457" s="858" t="s">
        <v>1041</v>
      </c>
      <c r="D457" s="943">
        <v>15</v>
      </c>
      <c r="E457" s="945">
        <v>1654</v>
      </c>
      <c r="F457" s="945">
        <v>0</v>
      </c>
      <c r="G457" s="945">
        <v>0</v>
      </c>
      <c r="H457" s="945">
        <v>0</v>
      </c>
      <c r="I457" s="945">
        <v>0</v>
      </c>
      <c r="J457" s="945">
        <v>106</v>
      </c>
      <c r="K457" s="945">
        <v>0</v>
      </c>
      <c r="L457" s="957">
        <f t="shared" si="7"/>
        <v>1760</v>
      </c>
    </row>
    <row r="458" spans="1:12" ht="12.75">
      <c r="A458" s="948"/>
      <c r="B458" s="953" t="s">
        <v>307</v>
      </c>
      <c r="C458" s="953"/>
      <c r="D458" s="948"/>
      <c r="E458" s="949"/>
      <c r="F458" s="949"/>
      <c r="G458" s="949"/>
      <c r="H458" s="949"/>
      <c r="I458" s="949"/>
      <c r="J458" s="949"/>
      <c r="K458" s="949"/>
      <c r="L458" s="958">
        <f t="shared" si="7"/>
        <v>0</v>
      </c>
    </row>
    <row r="459" spans="1:12" ht="12.75">
      <c r="A459" s="943" t="s">
        <v>712</v>
      </c>
      <c r="B459" s="858" t="s">
        <v>1142</v>
      </c>
      <c r="C459" s="858" t="s">
        <v>713</v>
      </c>
      <c r="D459" s="943">
        <v>15</v>
      </c>
      <c r="E459" s="945">
        <v>8205</v>
      </c>
      <c r="F459" s="945">
        <v>0</v>
      </c>
      <c r="G459" s="945">
        <v>0</v>
      </c>
      <c r="H459" s="945">
        <v>0</v>
      </c>
      <c r="I459" s="945">
        <v>1205</v>
      </c>
      <c r="J459" s="945">
        <v>0</v>
      </c>
      <c r="K459" s="945">
        <v>0</v>
      </c>
      <c r="L459" s="957">
        <f t="shared" si="7"/>
        <v>7000</v>
      </c>
    </row>
    <row r="460" spans="1:12" ht="12.75">
      <c r="A460" s="943" t="s">
        <v>310</v>
      </c>
      <c r="B460" s="858" t="s">
        <v>1143</v>
      </c>
      <c r="C460" s="858" t="s">
        <v>312</v>
      </c>
      <c r="D460" s="943">
        <v>15</v>
      </c>
      <c r="E460" s="945">
        <v>1806</v>
      </c>
      <c r="F460" s="945">
        <v>0</v>
      </c>
      <c r="G460" s="945">
        <v>0</v>
      </c>
      <c r="H460" s="945">
        <v>0</v>
      </c>
      <c r="I460" s="945">
        <v>0</v>
      </c>
      <c r="J460" s="945">
        <v>84</v>
      </c>
      <c r="K460" s="945">
        <v>0</v>
      </c>
      <c r="L460" s="957">
        <f t="shared" si="7"/>
        <v>1890</v>
      </c>
    </row>
    <row r="461" spans="1:12" ht="12.75">
      <c r="A461" s="943" t="s">
        <v>313</v>
      </c>
      <c r="B461" s="858" t="s">
        <v>1143</v>
      </c>
      <c r="C461" s="858" t="s">
        <v>446</v>
      </c>
      <c r="D461" s="943">
        <v>15</v>
      </c>
      <c r="E461" s="945">
        <v>1638</v>
      </c>
      <c r="F461" s="945">
        <v>0</v>
      </c>
      <c r="G461" s="945">
        <v>0</v>
      </c>
      <c r="H461" s="945">
        <v>0</v>
      </c>
      <c r="I461" s="945">
        <v>0</v>
      </c>
      <c r="J461" s="945">
        <v>107</v>
      </c>
      <c r="K461" s="945">
        <v>0</v>
      </c>
      <c r="L461" s="957">
        <f t="shared" si="7"/>
        <v>1745</v>
      </c>
    </row>
    <row r="462" spans="1:12" ht="12.75">
      <c r="A462" s="943" t="s">
        <v>1201</v>
      </c>
      <c r="B462" s="858" t="s">
        <v>1144</v>
      </c>
      <c r="C462" s="858" t="s">
        <v>11</v>
      </c>
      <c r="D462" s="943">
        <v>15</v>
      </c>
      <c r="E462" s="945">
        <v>1697</v>
      </c>
      <c r="F462" s="945">
        <v>0</v>
      </c>
      <c r="G462" s="945">
        <v>0</v>
      </c>
      <c r="H462" s="945">
        <v>0</v>
      </c>
      <c r="I462" s="945">
        <v>0</v>
      </c>
      <c r="J462" s="945">
        <v>103</v>
      </c>
      <c r="K462" s="945">
        <v>300</v>
      </c>
      <c r="L462" s="957">
        <f t="shared" si="7"/>
        <v>1500</v>
      </c>
    </row>
    <row r="463" spans="1:12" ht="12.75">
      <c r="A463" s="943" t="s">
        <v>1211</v>
      </c>
      <c r="B463" s="858" t="s">
        <v>1144</v>
      </c>
      <c r="C463" s="858" t="s">
        <v>541</v>
      </c>
      <c r="D463" s="943">
        <v>15</v>
      </c>
      <c r="E463" s="945">
        <v>5662</v>
      </c>
      <c r="F463" s="945">
        <v>0</v>
      </c>
      <c r="G463" s="945">
        <v>0</v>
      </c>
      <c r="H463" s="945">
        <v>0</v>
      </c>
      <c r="I463" s="945">
        <v>662</v>
      </c>
      <c r="J463" s="945">
        <v>0</v>
      </c>
      <c r="K463" s="945">
        <v>0</v>
      </c>
      <c r="L463" s="957">
        <f t="shared" si="7"/>
        <v>5000</v>
      </c>
    </row>
    <row r="464" spans="1:12" ht="12.75">
      <c r="A464" s="943" t="s">
        <v>1436</v>
      </c>
      <c r="B464" s="858" t="s">
        <v>1144</v>
      </c>
      <c r="C464" s="858" t="s">
        <v>9</v>
      </c>
      <c r="D464" s="943">
        <v>15</v>
      </c>
      <c r="E464" s="945">
        <v>2746</v>
      </c>
      <c r="F464" s="945">
        <v>0</v>
      </c>
      <c r="G464" s="945">
        <v>0</v>
      </c>
      <c r="H464" s="945">
        <v>0</v>
      </c>
      <c r="I464" s="945">
        <v>49</v>
      </c>
      <c r="J464" s="945">
        <v>0</v>
      </c>
      <c r="K464" s="945">
        <v>0</v>
      </c>
      <c r="L464" s="957">
        <f t="shared" si="7"/>
        <v>2697</v>
      </c>
    </row>
    <row r="465" spans="1:12" ht="12.75">
      <c r="A465" s="943" t="s">
        <v>1356</v>
      </c>
      <c r="B465" s="858" t="s">
        <v>1144</v>
      </c>
      <c r="C465" s="858" t="s">
        <v>502</v>
      </c>
      <c r="D465" s="943">
        <v>15</v>
      </c>
      <c r="E465" s="945">
        <v>2509</v>
      </c>
      <c r="F465" s="945">
        <v>0</v>
      </c>
      <c r="G465" s="945">
        <v>0</v>
      </c>
      <c r="H465" s="945">
        <v>0</v>
      </c>
      <c r="I465" s="945">
        <v>9</v>
      </c>
      <c r="J465" s="945">
        <v>0</v>
      </c>
      <c r="K465" s="945">
        <v>0</v>
      </c>
      <c r="L465" s="957">
        <f>E465+F465+G465+H465-I465+J465-K465</f>
        <v>2500</v>
      </c>
    </row>
    <row r="466" spans="1:12" ht="12.75">
      <c r="A466" s="943" t="s">
        <v>838</v>
      </c>
      <c r="B466" s="858" t="s">
        <v>1144</v>
      </c>
      <c r="C466" s="858" t="s">
        <v>11</v>
      </c>
      <c r="D466" s="943">
        <v>15</v>
      </c>
      <c r="E466" s="945">
        <v>2174</v>
      </c>
      <c r="F466" s="945">
        <v>0</v>
      </c>
      <c r="G466" s="945">
        <v>0</v>
      </c>
      <c r="H466" s="945">
        <v>0</v>
      </c>
      <c r="I466" s="945">
        <v>0</v>
      </c>
      <c r="J466" s="945">
        <v>56</v>
      </c>
      <c r="K466" s="945">
        <v>0</v>
      </c>
      <c r="L466" s="957">
        <f>E466+F466+G466+H466-I466+J466-K466</f>
        <v>2230</v>
      </c>
    </row>
    <row r="467" spans="1:12" ht="12.75">
      <c r="A467" s="943" t="s">
        <v>1393</v>
      </c>
      <c r="B467" s="858" t="s">
        <v>1144</v>
      </c>
      <c r="C467" s="858" t="s">
        <v>502</v>
      </c>
      <c r="D467" s="943">
        <v>15</v>
      </c>
      <c r="E467" s="945">
        <v>2509</v>
      </c>
      <c r="F467" s="945">
        <v>0</v>
      </c>
      <c r="G467" s="945">
        <v>0</v>
      </c>
      <c r="H467" s="945">
        <v>0</v>
      </c>
      <c r="I467" s="945">
        <v>9</v>
      </c>
      <c r="J467" s="945">
        <v>0</v>
      </c>
      <c r="K467" s="945">
        <v>0</v>
      </c>
      <c r="L467" s="957">
        <f t="shared" si="7"/>
        <v>2500</v>
      </c>
    </row>
    <row r="468" spans="1:12" ht="12.75">
      <c r="A468" s="943" t="s">
        <v>1432</v>
      </c>
      <c r="B468" s="858" t="s">
        <v>1144</v>
      </c>
      <c r="C468" s="858" t="s">
        <v>9</v>
      </c>
      <c r="D468" s="943">
        <v>15</v>
      </c>
      <c r="E468" s="945">
        <v>1645</v>
      </c>
      <c r="F468" s="945">
        <v>0</v>
      </c>
      <c r="G468" s="945">
        <v>0</v>
      </c>
      <c r="H468" s="945">
        <v>0</v>
      </c>
      <c r="I468" s="945">
        <v>0</v>
      </c>
      <c r="J468" s="945">
        <v>106</v>
      </c>
      <c r="K468" s="945">
        <v>0</v>
      </c>
      <c r="L468" s="957">
        <f t="shared" si="7"/>
        <v>1751</v>
      </c>
    </row>
    <row r="469" spans="1:12" ht="12.75">
      <c r="A469" s="943" t="s">
        <v>503</v>
      </c>
      <c r="B469" s="858" t="s">
        <v>1144</v>
      </c>
      <c r="C469" s="858" t="s">
        <v>445</v>
      </c>
      <c r="D469" s="943">
        <v>15</v>
      </c>
      <c r="E469" s="945">
        <v>4000</v>
      </c>
      <c r="F469" s="945">
        <v>0</v>
      </c>
      <c r="G469" s="945">
        <v>0</v>
      </c>
      <c r="H469" s="945">
        <v>0</v>
      </c>
      <c r="I469" s="945">
        <v>349</v>
      </c>
      <c r="J469" s="945">
        <v>0</v>
      </c>
      <c r="K469" s="945">
        <v>0</v>
      </c>
      <c r="L469" s="957">
        <f t="shared" si="7"/>
        <v>3651</v>
      </c>
    </row>
    <row r="470" spans="1:12" ht="12.75">
      <c r="A470" s="943" t="s">
        <v>193</v>
      </c>
      <c r="B470" s="858" t="s">
        <v>1144</v>
      </c>
      <c r="C470" s="858" t="s">
        <v>346</v>
      </c>
      <c r="D470" s="943">
        <v>15</v>
      </c>
      <c r="E470" s="945">
        <v>3194</v>
      </c>
      <c r="F470" s="945">
        <v>0</v>
      </c>
      <c r="G470" s="945">
        <v>0</v>
      </c>
      <c r="H470" s="945">
        <v>0</v>
      </c>
      <c r="I470" s="945">
        <v>118</v>
      </c>
      <c r="J470" s="945">
        <v>0</v>
      </c>
      <c r="K470" s="945">
        <v>0</v>
      </c>
      <c r="L470" s="957">
        <f>E470+F470+G470+H470-I470+J470-K470</f>
        <v>3076</v>
      </c>
    </row>
    <row r="471" spans="1:12" ht="12.75">
      <c r="A471" s="943" t="s">
        <v>1153</v>
      </c>
      <c r="B471" s="858" t="s">
        <v>1144</v>
      </c>
      <c r="C471" s="858" t="s">
        <v>346</v>
      </c>
      <c r="D471" s="943">
        <v>15</v>
      </c>
      <c r="E471" s="945">
        <v>3194</v>
      </c>
      <c r="F471" s="945">
        <v>0</v>
      </c>
      <c r="G471" s="945">
        <v>0</v>
      </c>
      <c r="H471" s="945">
        <v>0</v>
      </c>
      <c r="I471" s="945">
        <v>118</v>
      </c>
      <c r="J471" s="945">
        <v>0</v>
      </c>
      <c r="K471" s="945">
        <v>0</v>
      </c>
      <c r="L471" s="957">
        <f>E471+F471+G471+H471-I471+J471-K471</f>
        <v>3076</v>
      </c>
    </row>
    <row r="472" spans="1:12" ht="12.75">
      <c r="A472" s="943" t="s">
        <v>1456</v>
      </c>
      <c r="B472" s="858" t="s">
        <v>1144</v>
      </c>
      <c r="C472" s="858" t="s">
        <v>1463</v>
      </c>
      <c r="D472" s="943">
        <v>15</v>
      </c>
      <c r="E472" s="945">
        <v>3194</v>
      </c>
      <c r="F472" s="945">
        <v>0</v>
      </c>
      <c r="G472" s="945">
        <v>0</v>
      </c>
      <c r="H472" s="945">
        <v>0</v>
      </c>
      <c r="I472" s="945">
        <v>118</v>
      </c>
      <c r="J472" s="945">
        <v>0</v>
      </c>
      <c r="K472" s="945">
        <v>0</v>
      </c>
      <c r="L472" s="957">
        <f>E472+F472+G472+H472-I472+J472-K472</f>
        <v>3076</v>
      </c>
    </row>
    <row r="473" spans="1:12" ht="12.75">
      <c r="A473" s="943" t="s">
        <v>565</v>
      </c>
      <c r="B473" s="858" t="s">
        <v>1144</v>
      </c>
      <c r="C473" s="858" t="s">
        <v>447</v>
      </c>
      <c r="D473" s="943">
        <v>15</v>
      </c>
      <c r="E473" s="945">
        <v>3109</v>
      </c>
      <c r="F473" s="945">
        <v>0</v>
      </c>
      <c r="G473" s="945">
        <v>0</v>
      </c>
      <c r="H473" s="945">
        <v>0</v>
      </c>
      <c r="I473" s="945">
        <v>109</v>
      </c>
      <c r="J473" s="945">
        <v>0</v>
      </c>
      <c r="K473" s="945">
        <v>0</v>
      </c>
      <c r="L473" s="957">
        <f t="shared" si="7"/>
        <v>3000</v>
      </c>
    </row>
    <row r="474" spans="1:12" ht="12.75">
      <c r="A474" s="943" t="s">
        <v>907</v>
      </c>
      <c r="B474" s="858" t="s">
        <v>1144</v>
      </c>
      <c r="C474" s="858" t="s">
        <v>2</v>
      </c>
      <c r="D474" s="943">
        <v>15</v>
      </c>
      <c r="E474" s="945">
        <v>2621</v>
      </c>
      <c r="F474" s="945">
        <v>0</v>
      </c>
      <c r="G474" s="945">
        <v>0</v>
      </c>
      <c r="H474" s="945">
        <v>0</v>
      </c>
      <c r="I474" s="945">
        <v>21</v>
      </c>
      <c r="J474" s="945">
        <v>0</v>
      </c>
      <c r="K474" s="945">
        <v>500</v>
      </c>
      <c r="L474" s="957">
        <f t="shared" si="7"/>
        <v>2100</v>
      </c>
    </row>
    <row r="475" spans="1:12" ht="12.75">
      <c r="A475" s="943" t="s">
        <v>991</v>
      </c>
      <c r="B475" s="858" t="s">
        <v>1144</v>
      </c>
      <c r="C475" s="858" t="s">
        <v>447</v>
      </c>
      <c r="D475" s="943">
        <v>15</v>
      </c>
      <c r="E475" s="945">
        <v>3333</v>
      </c>
      <c r="F475" s="945">
        <v>0</v>
      </c>
      <c r="G475" s="945">
        <v>0</v>
      </c>
      <c r="H475" s="945">
        <v>0</v>
      </c>
      <c r="I475" s="945">
        <v>133</v>
      </c>
      <c r="J475" s="945">
        <v>0</v>
      </c>
      <c r="K475" s="945">
        <v>0</v>
      </c>
      <c r="L475" s="957">
        <f t="shared" si="7"/>
        <v>3200</v>
      </c>
    </row>
    <row r="476" spans="1:12" ht="12.75">
      <c r="A476" s="948"/>
      <c r="B476" s="953" t="s">
        <v>315</v>
      </c>
      <c r="C476" s="953"/>
      <c r="D476" s="948"/>
      <c r="E476" s="949"/>
      <c r="F476" s="949"/>
      <c r="G476" s="949"/>
      <c r="H476" s="949"/>
      <c r="I476" s="949"/>
      <c r="J476" s="949"/>
      <c r="K476" s="949"/>
      <c r="L476" s="958">
        <f t="shared" si="7"/>
        <v>0</v>
      </c>
    </row>
    <row r="477" spans="1:12" ht="12.75">
      <c r="A477" s="943" t="s">
        <v>714</v>
      </c>
      <c r="B477" s="858" t="s">
        <v>1142</v>
      </c>
      <c r="C477" s="858" t="s">
        <v>715</v>
      </c>
      <c r="D477" s="943">
        <v>15</v>
      </c>
      <c r="E477" s="945">
        <v>5662</v>
      </c>
      <c r="F477" s="945">
        <v>0</v>
      </c>
      <c r="G477" s="945">
        <v>0</v>
      </c>
      <c r="H477" s="945">
        <v>0</v>
      </c>
      <c r="I477" s="945">
        <v>662</v>
      </c>
      <c r="J477" s="945">
        <v>0</v>
      </c>
      <c r="K477" s="945">
        <v>500</v>
      </c>
      <c r="L477" s="957">
        <f t="shared" si="7"/>
        <v>4500</v>
      </c>
    </row>
    <row r="478" spans="1:12" ht="12.75">
      <c r="A478" s="943" t="s">
        <v>316</v>
      </c>
      <c r="B478" s="858" t="s">
        <v>1143</v>
      </c>
      <c r="C478" s="858" t="s">
        <v>437</v>
      </c>
      <c r="D478" s="943">
        <v>15</v>
      </c>
      <c r="E478" s="945">
        <v>4512</v>
      </c>
      <c r="F478" s="945">
        <v>0</v>
      </c>
      <c r="G478" s="945">
        <v>0</v>
      </c>
      <c r="H478" s="945">
        <v>0</v>
      </c>
      <c r="I478" s="945">
        <v>436</v>
      </c>
      <c r="J478" s="945">
        <v>0</v>
      </c>
      <c r="K478" s="945">
        <v>0</v>
      </c>
      <c r="L478" s="957">
        <f t="shared" si="7"/>
        <v>4076</v>
      </c>
    </row>
    <row r="479" spans="1:12" ht="12.75">
      <c r="A479" s="943" t="s">
        <v>318</v>
      </c>
      <c r="B479" s="858" t="s">
        <v>1143</v>
      </c>
      <c r="C479" s="858" t="s">
        <v>437</v>
      </c>
      <c r="D479" s="943">
        <v>15</v>
      </c>
      <c r="E479" s="945">
        <v>4000</v>
      </c>
      <c r="F479" s="945">
        <v>0</v>
      </c>
      <c r="G479" s="945">
        <v>0</v>
      </c>
      <c r="H479" s="945">
        <v>0</v>
      </c>
      <c r="I479" s="945">
        <v>349</v>
      </c>
      <c r="J479" s="945">
        <v>0</v>
      </c>
      <c r="K479" s="945">
        <v>0</v>
      </c>
      <c r="L479" s="957">
        <f t="shared" si="7"/>
        <v>3651</v>
      </c>
    </row>
    <row r="480" spans="1:12" ht="12.75">
      <c r="A480" s="943" t="s">
        <v>320</v>
      </c>
      <c r="B480" s="858" t="s">
        <v>1143</v>
      </c>
      <c r="C480" s="858" t="s">
        <v>437</v>
      </c>
      <c r="D480" s="943">
        <v>15</v>
      </c>
      <c r="E480" s="945">
        <v>2174</v>
      </c>
      <c r="F480" s="945">
        <v>0</v>
      </c>
      <c r="G480" s="945">
        <v>0</v>
      </c>
      <c r="H480" s="945">
        <v>0</v>
      </c>
      <c r="I480" s="945">
        <v>0</v>
      </c>
      <c r="J480" s="945">
        <v>56</v>
      </c>
      <c r="K480" s="945">
        <v>0</v>
      </c>
      <c r="L480" s="957">
        <f t="shared" si="7"/>
        <v>2230</v>
      </c>
    </row>
    <row r="481" spans="1:12" ht="12.75">
      <c r="A481" s="948"/>
      <c r="B481" s="953" t="s">
        <v>635</v>
      </c>
      <c r="C481" s="953"/>
      <c r="D481" s="948"/>
      <c r="E481" s="949"/>
      <c r="F481" s="949"/>
      <c r="G481" s="949"/>
      <c r="H481" s="949"/>
      <c r="I481" s="949"/>
      <c r="J481" s="949"/>
      <c r="K481" s="949"/>
      <c r="L481" s="958">
        <f t="shared" si="7"/>
        <v>0</v>
      </c>
    </row>
    <row r="482" spans="1:12" ht="12.75">
      <c r="A482" s="943" t="s">
        <v>559</v>
      </c>
      <c r="B482" s="858" t="s">
        <v>1142</v>
      </c>
      <c r="C482" s="858" t="s">
        <v>637</v>
      </c>
      <c r="D482" s="943">
        <v>15</v>
      </c>
      <c r="E482" s="945">
        <v>2858</v>
      </c>
      <c r="F482" s="945">
        <v>0</v>
      </c>
      <c r="G482" s="945">
        <v>0</v>
      </c>
      <c r="H482" s="945">
        <v>0</v>
      </c>
      <c r="I482" s="945">
        <v>62</v>
      </c>
      <c r="J482" s="945">
        <v>0</v>
      </c>
      <c r="K482" s="945">
        <v>0</v>
      </c>
      <c r="L482" s="957">
        <f t="shared" si="7"/>
        <v>2796</v>
      </c>
    </row>
    <row r="483" spans="1:12" ht="12.75">
      <c r="A483" s="943" t="s">
        <v>1092</v>
      </c>
      <c r="B483" s="858" t="s">
        <v>1144</v>
      </c>
      <c r="C483" s="858" t="s">
        <v>346</v>
      </c>
      <c r="D483" s="943">
        <v>15</v>
      </c>
      <c r="E483" s="945">
        <v>2509</v>
      </c>
      <c r="F483" s="945">
        <v>1000</v>
      </c>
      <c r="G483" s="945">
        <v>0</v>
      </c>
      <c r="H483" s="945">
        <v>0</v>
      </c>
      <c r="I483" s="945">
        <v>9</v>
      </c>
      <c r="J483" s="945">
        <v>0</v>
      </c>
      <c r="K483" s="945">
        <v>200</v>
      </c>
      <c r="L483" s="957">
        <f t="shared" si="7"/>
        <v>3300</v>
      </c>
    </row>
    <row r="484" spans="1:12" ht="12.75">
      <c r="A484" s="948"/>
      <c r="B484" s="953" t="s">
        <v>425</v>
      </c>
      <c r="C484" s="953"/>
      <c r="D484" s="948"/>
      <c r="E484" s="949"/>
      <c r="F484" s="949"/>
      <c r="G484" s="949"/>
      <c r="H484" s="949"/>
      <c r="I484" s="949"/>
      <c r="J484" s="949"/>
      <c r="K484" s="949"/>
      <c r="L484" s="958">
        <f t="shared" si="7"/>
        <v>0</v>
      </c>
    </row>
    <row r="485" spans="1:12" ht="12.75">
      <c r="A485" s="943" t="s">
        <v>716</v>
      </c>
      <c r="B485" s="858" t="s">
        <v>1142</v>
      </c>
      <c r="C485" s="858" t="s">
        <v>758</v>
      </c>
      <c r="D485" s="943">
        <v>15</v>
      </c>
      <c r="E485" s="945">
        <v>5662</v>
      </c>
      <c r="F485" s="945">
        <v>0</v>
      </c>
      <c r="G485" s="945">
        <v>0</v>
      </c>
      <c r="H485" s="945">
        <v>0</v>
      </c>
      <c r="I485" s="945">
        <v>662</v>
      </c>
      <c r="J485" s="945">
        <v>0</v>
      </c>
      <c r="K485" s="945">
        <v>0</v>
      </c>
      <c r="L485" s="957">
        <f t="shared" si="7"/>
        <v>5000</v>
      </c>
    </row>
    <row r="486" spans="1:12" ht="12.75">
      <c r="A486" s="948"/>
      <c r="B486" s="953" t="s">
        <v>322</v>
      </c>
      <c r="C486" s="953"/>
      <c r="D486" s="948"/>
      <c r="E486" s="949"/>
      <c r="F486" s="949"/>
      <c r="G486" s="949"/>
      <c r="H486" s="949"/>
      <c r="I486" s="949"/>
      <c r="J486" s="949"/>
      <c r="K486" s="949"/>
      <c r="L486" s="958">
        <f t="shared" si="7"/>
        <v>0</v>
      </c>
    </row>
    <row r="487" spans="1:12" ht="12.75">
      <c r="A487" s="943" t="s">
        <v>717</v>
      </c>
      <c r="B487" s="858" t="s">
        <v>1142</v>
      </c>
      <c r="C487" s="858" t="s">
        <v>718</v>
      </c>
      <c r="D487" s="943">
        <v>15</v>
      </c>
      <c r="E487" s="945">
        <v>8205</v>
      </c>
      <c r="F487" s="945">
        <v>0</v>
      </c>
      <c r="G487" s="945">
        <v>0</v>
      </c>
      <c r="H487" s="945">
        <v>0</v>
      </c>
      <c r="I487" s="945">
        <v>1205</v>
      </c>
      <c r="J487" s="945">
        <v>0</v>
      </c>
      <c r="K487" s="945">
        <v>0</v>
      </c>
      <c r="L487" s="957">
        <f t="shared" si="7"/>
        <v>7000</v>
      </c>
    </row>
    <row r="488" spans="1:12" ht="12.75">
      <c r="A488" s="943" t="s">
        <v>1196</v>
      </c>
      <c r="B488" s="858" t="s">
        <v>1144</v>
      </c>
      <c r="C488" s="858" t="s">
        <v>843</v>
      </c>
      <c r="D488" s="943">
        <v>15</v>
      </c>
      <c r="E488" s="945">
        <v>6348</v>
      </c>
      <c r="F488" s="945">
        <v>0</v>
      </c>
      <c r="G488" s="945">
        <v>300</v>
      </c>
      <c r="H488" s="945">
        <v>0</v>
      </c>
      <c r="I488" s="945">
        <v>809</v>
      </c>
      <c r="J488" s="945">
        <v>0</v>
      </c>
      <c r="K488" s="945">
        <v>0</v>
      </c>
      <c r="L488" s="957">
        <f t="shared" si="7"/>
        <v>5839</v>
      </c>
    </row>
    <row r="489" spans="1:12" ht="12.75">
      <c r="A489" s="943" t="s">
        <v>342</v>
      </c>
      <c r="B489" s="858" t="s">
        <v>1143</v>
      </c>
      <c r="C489" s="858" t="s">
        <v>11</v>
      </c>
      <c r="D489" s="943">
        <v>15</v>
      </c>
      <c r="E489" s="945">
        <v>1835</v>
      </c>
      <c r="F489" s="945">
        <v>0</v>
      </c>
      <c r="G489" s="945">
        <v>0</v>
      </c>
      <c r="H489" s="945">
        <v>0</v>
      </c>
      <c r="I489" s="945">
        <v>0</v>
      </c>
      <c r="J489" s="945">
        <v>82</v>
      </c>
      <c r="K489" s="945">
        <v>0</v>
      </c>
      <c r="L489" s="957">
        <f t="shared" si="7"/>
        <v>1917</v>
      </c>
    </row>
    <row r="490" spans="1:12" ht="12.75">
      <c r="A490" s="943" t="s">
        <v>1232</v>
      </c>
      <c r="B490" s="858" t="s">
        <v>1144</v>
      </c>
      <c r="C490" s="858" t="s">
        <v>1233</v>
      </c>
      <c r="D490" s="943">
        <v>15</v>
      </c>
      <c r="E490" s="945">
        <v>2268</v>
      </c>
      <c r="F490" s="945">
        <v>0</v>
      </c>
      <c r="G490" s="945">
        <v>0</v>
      </c>
      <c r="H490" s="945">
        <v>0</v>
      </c>
      <c r="I490" s="945">
        <v>0</v>
      </c>
      <c r="J490" s="945">
        <v>32</v>
      </c>
      <c r="K490" s="945">
        <v>0</v>
      </c>
      <c r="L490" s="957">
        <f t="shared" si="7"/>
        <v>2300</v>
      </c>
    </row>
    <row r="491" spans="1:12" ht="12.75">
      <c r="A491" s="943" t="s">
        <v>1374</v>
      </c>
      <c r="B491" s="858" t="s">
        <v>1144</v>
      </c>
      <c r="C491" s="858" t="s">
        <v>1377</v>
      </c>
      <c r="D491" s="943">
        <v>15</v>
      </c>
      <c r="E491" s="945">
        <v>2509</v>
      </c>
      <c r="F491" s="945">
        <v>0</v>
      </c>
      <c r="G491" s="945">
        <v>0</v>
      </c>
      <c r="H491" s="945">
        <v>0</v>
      </c>
      <c r="I491" s="945">
        <v>9</v>
      </c>
      <c r="J491" s="945">
        <v>0</v>
      </c>
      <c r="K491" s="945">
        <v>0</v>
      </c>
      <c r="L491" s="957">
        <f t="shared" si="7"/>
        <v>2500</v>
      </c>
    </row>
    <row r="492" spans="1:12" ht="12.75">
      <c r="A492" s="854" t="s">
        <v>1475</v>
      </c>
      <c r="B492" s="858" t="s">
        <v>1144</v>
      </c>
      <c r="C492" s="858" t="s">
        <v>412</v>
      </c>
      <c r="D492" s="943">
        <v>15</v>
      </c>
      <c r="E492" s="957">
        <v>1697</v>
      </c>
      <c r="F492" s="957">
        <v>0</v>
      </c>
      <c r="G492" s="957">
        <v>0</v>
      </c>
      <c r="H492" s="957">
        <v>0</v>
      </c>
      <c r="I492" s="957">
        <v>0</v>
      </c>
      <c r="J492" s="957">
        <v>103</v>
      </c>
      <c r="K492" s="957"/>
      <c r="L492" s="957">
        <f t="shared" si="7"/>
        <v>1800</v>
      </c>
    </row>
    <row r="493" spans="1:12" ht="12.75">
      <c r="A493" s="943" t="s">
        <v>909</v>
      </c>
      <c r="B493" s="858" t="s">
        <v>1144</v>
      </c>
      <c r="C493" s="858" t="s">
        <v>911</v>
      </c>
      <c r="D493" s="943">
        <v>15</v>
      </c>
      <c r="E493" s="945">
        <v>4420</v>
      </c>
      <c r="F493" s="945">
        <v>0</v>
      </c>
      <c r="G493" s="945">
        <v>0</v>
      </c>
      <c r="H493" s="945">
        <v>0</v>
      </c>
      <c r="I493" s="945">
        <v>420</v>
      </c>
      <c r="J493" s="945">
        <v>0</v>
      </c>
      <c r="K493" s="945">
        <v>0</v>
      </c>
      <c r="L493" s="957">
        <f t="shared" si="7"/>
        <v>4000</v>
      </c>
    </row>
    <row r="494" spans="1:12" ht="12.75">
      <c r="A494" s="948"/>
      <c r="B494" s="953" t="s">
        <v>12</v>
      </c>
      <c r="C494" s="953"/>
      <c r="D494" s="948"/>
      <c r="E494" s="949"/>
      <c r="F494" s="949"/>
      <c r="G494" s="949"/>
      <c r="H494" s="949"/>
      <c r="I494" s="949"/>
      <c r="J494" s="949"/>
      <c r="K494" s="949"/>
      <c r="L494" s="958">
        <f t="shared" si="7"/>
        <v>0</v>
      </c>
    </row>
    <row r="495" spans="1:12" ht="12.75">
      <c r="A495" s="943" t="s">
        <v>579</v>
      </c>
      <c r="B495" s="858" t="s">
        <v>1143</v>
      </c>
      <c r="C495" s="858" t="s">
        <v>44</v>
      </c>
      <c r="D495" s="943">
        <v>15</v>
      </c>
      <c r="E495" s="945">
        <v>3526</v>
      </c>
      <c r="F495" s="945">
        <v>0</v>
      </c>
      <c r="G495" s="945">
        <v>0</v>
      </c>
      <c r="H495" s="945">
        <v>0</v>
      </c>
      <c r="I495" s="945">
        <v>172</v>
      </c>
      <c r="J495" s="945">
        <v>0</v>
      </c>
      <c r="K495" s="945">
        <v>0</v>
      </c>
      <c r="L495" s="957">
        <f t="shared" si="7"/>
        <v>3354</v>
      </c>
    </row>
    <row r="496" spans="1:12" ht="12.75">
      <c r="A496" s="943" t="s">
        <v>324</v>
      </c>
      <c r="B496" s="858" t="s">
        <v>1143</v>
      </c>
      <c r="C496" s="858" t="s">
        <v>325</v>
      </c>
      <c r="D496" s="943">
        <v>15</v>
      </c>
      <c r="E496" s="945">
        <v>2542</v>
      </c>
      <c r="F496" s="945">
        <v>0</v>
      </c>
      <c r="G496" s="945">
        <v>300</v>
      </c>
      <c r="H496" s="945">
        <v>0</v>
      </c>
      <c r="I496" s="945">
        <v>12</v>
      </c>
      <c r="J496" s="945">
        <v>0</v>
      </c>
      <c r="K496" s="945">
        <v>0</v>
      </c>
      <c r="L496" s="957">
        <f t="shared" si="7"/>
        <v>2830</v>
      </c>
    </row>
    <row r="497" spans="1:12" ht="12.75">
      <c r="A497" s="943" t="s">
        <v>326</v>
      </c>
      <c r="B497" s="858" t="s">
        <v>1143</v>
      </c>
      <c r="C497" s="858" t="s">
        <v>325</v>
      </c>
      <c r="D497" s="943">
        <v>15</v>
      </c>
      <c r="E497" s="945">
        <v>2542</v>
      </c>
      <c r="F497" s="945">
        <v>0</v>
      </c>
      <c r="G497" s="945">
        <v>300</v>
      </c>
      <c r="H497" s="945">
        <v>0</v>
      </c>
      <c r="I497" s="945">
        <v>12</v>
      </c>
      <c r="J497" s="945">
        <v>0</v>
      </c>
      <c r="K497" s="945">
        <v>0</v>
      </c>
      <c r="L497" s="957">
        <f>E497+F497+G497+H497-I497+J497-K497</f>
        <v>2830</v>
      </c>
    </row>
    <row r="498" spans="1:12" ht="12.75">
      <c r="A498" s="943" t="s">
        <v>327</v>
      </c>
      <c r="B498" s="858" t="s">
        <v>1143</v>
      </c>
      <c r="C498" s="858" t="s">
        <v>13</v>
      </c>
      <c r="D498" s="943">
        <v>15</v>
      </c>
      <c r="E498" s="945">
        <v>2730</v>
      </c>
      <c r="F498" s="945">
        <v>0</v>
      </c>
      <c r="G498" s="945">
        <v>300</v>
      </c>
      <c r="H498" s="945">
        <v>0</v>
      </c>
      <c r="I498" s="945">
        <v>48</v>
      </c>
      <c r="J498" s="945">
        <v>0</v>
      </c>
      <c r="K498" s="945">
        <v>0</v>
      </c>
      <c r="L498" s="957">
        <f t="shared" si="7"/>
        <v>2982</v>
      </c>
    </row>
    <row r="499" spans="1:12" ht="12.75">
      <c r="A499" s="943" t="s">
        <v>328</v>
      </c>
      <c r="B499" s="858" t="s">
        <v>1143</v>
      </c>
      <c r="C499" s="858" t="s">
        <v>13</v>
      </c>
      <c r="D499" s="943">
        <v>15</v>
      </c>
      <c r="E499" s="945">
        <v>2730</v>
      </c>
      <c r="F499" s="945">
        <v>0</v>
      </c>
      <c r="G499" s="945">
        <v>300</v>
      </c>
      <c r="H499" s="945">
        <v>0</v>
      </c>
      <c r="I499" s="945">
        <v>48</v>
      </c>
      <c r="J499" s="945">
        <v>0</v>
      </c>
      <c r="K499" s="945">
        <v>350</v>
      </c>
      <c r="L499" s="957">
        <f t="shared" si="7"/>
        <v>2632</v>
      </c>
    </row>
    <row r="500" spans="1:12" ht="12.75">
      <c r="A500" s="943" t="s">
        <v>952</v>
      </c>
      <c r="B500" s="858" t="s">
        <v>1143</v>
      </c>
      <c r="C500" s="858" t="s">
        <v>13</v>
      </c>
      <c r="D500" s="943">
        <v>15</v>
      </c>
      <c r="E500" s="945">
        <v>2730</v>
      </c>
      <c r="F500" s="945">
        <v>0</v>
      </c>
      <c r="G500" s="945">
        <v>300</v>
      </c>
      <c r="H500" s="945">
        <v>0</v>
      </c>
      <c r="I500" s="945">
        <v>48</v>
      </c>
      <c r="J500" s="945">
        <v>0</v>
      </c>
      <c r="K500" s="945">
        <v>0</v>
      </c>
      <c r="L500" s="957">
        <f t="shared" si="7"/>
        <v>2982</v>
      </c>
    </row>
    <row r="501" spans="1:12" ht="12.75">
      <c r="A501" s="943" t="s">
        <v>329</v>
      </c>
      <c r="B501" s="858" t="s">
        <v>1143</v>
      </c>
      <c r="C501" s="858" t="s">
        <v>13</v>
      </c>
      <c r="D501" s="943">
        <v>15</v>
      </c>
      <c r="E501" s="945">
        <v>2730</v>
      </c>
      <c r="F501" s="945">
        <v>0</v>
      </c>
      <c r="G501" s="945">
        <v>300</v>
      </c>
      <c r="H501" s="945">
        <v>0</v>
      </c>
      <c r="I501" s="945">
        <v>48</v>
      </c>
      <c r="J501" s="945">
        <v>0</v>
      </c>
      <c r="K501" s="945">
        <v>0</v>
      </c>
      <c r="L501" s="957">
        <f t="shared" si="7"/>
        <v>2982</v>
      </c>
    </row>
    <row r="502" spans="1:12" ht="12.75">
      <c r="A502" s="943" t="s">
        <v>330</v>
      </c>
      <c r="B502" s="858" t="s">
        <v>1143</v>
      </c>
      <c r="C502" s="858" t="s">
        <v>13</v>
      </c>
      <c r="D502" s="943">
        <v>15</v>
      </c>
      <c r="E502" s="945">
        <v>2730</v>
      </c>
      <c r="F502" s="945">
        <v>0</v>
      </c>
      <c r="G502" s="945">
        <v>300</v>
      </c>
      <c r="H502" s="945">
        <v>0</v>
      </c>
      <c r="I502" s="945">
        <v>48</v>
      </c>
      <c r="J502" s="945">
        <v>0</v>
      </c>
      <c r="K502" s="945">
        <v>0</v>
      </c>
      <c r="L502" s="957">
        <f t="shared" si="7"/>
        <v>2982</v>
      </c>
    </row>
    <row r="503" spans="1:12" ht="12.75">
      <c r="A503" s="943" t="s">
        <v>331</v>
      </c>
      <c r="B503" s="858" t="s">
        <v>1143</v>
      </c>
      <c r="C503" s="858" t="s">
        <v>323</v>
      </c>
      <c r="D503" s="943">
        <v>15</v>
      </c>
      <c r="E503" s="945">
        <v>6347</v>
      </c>
      <c r="F503" s="945">
        <v>0</v>
      </c>
      <c r="G503" s="945">
        <v>300</v>
      </c>
      <c r="H503" s="945">
        <v>0</v>
      </c>
      <c r="I503" s="945">
        <v>808</v>
      </c>
      <c r="J503" s="945">
        <v>0</v>
      </c>
      <c r="K503" s="945">
        <v>0</v>
      </c>
      <c r="L503" s="957">
        <f t="shared" si="7"/>
        <v>5839</v>
      </c>
    </row>
    <row r="504" spans="1:12" ht="12.75">
      <c r="A504" s="943" t="s">
        <v>332</v>
      </c>
      <c r="B504" s="858" t="s">
        <v>1143</v>
      </c>
      <c r="C504" s="858" t="s">
        <v>323</v>
      </c>
      <c r="D504" s="943">
        <v>15</v>
      </c>
      <c r="E504" s="945">
        <v>6347</v>
      </c>
      <c r="F504" s="945">
        <v>0</v>
      </c>
      <c r="G504" s="945">
        <v>300</v>
      </c>
      <c r="H504" s="945">
        <v>0</v>
      </c>
      <c r="I504" s="945">
        <v>808</v>
      </c>
      <c r="J504" s="945">
        <v>0</v>
      </c>
      <c r="K504" s="945">
        <v>0</v>
      </c>
      <c r="L504" s="957">
        <f aca="true" t="shared" si="8" ref="L504:L566">E504+F504+G504+H504-I504+J504-K504</f>
        <v>5839</v>
      </c>
    </row>
    <row r="505" spans="1:12" ht="12.75">
      <c r="A505" s="943" t="s">
        <v>1237</v>
      </c>
      <c r="B505" s="858" t="s">
        <v>1144</v>
      </c>
      <c r="C505" s="858" t="s">
        <v>1239</v>
      </c>
      <c r="D505" s="943">
        <v>15</v>
      </c>
      <c r="E505" s="945">
        <v>3109</v>
      </c>
      <c r="F505" s="945">
        <v>0</v>
      </c>
      <c r="G505" s="945">
        <v>0</v>
      </c>
      <c r="H505" s="945">
        <v>0</v>
      </c>
      <c r="I505" s="945">
        <v>109</v>
      </c>
      <c r="J505" s="945">
        <v>0</v>
      </c>
      <c r="K505" s="945">
        <v>0</v>
      </c>
      <c r="L505" s="957">
        <f t="shared" si="8"/>
        <v>3000</v>
      </c>
    </row>
    <row r="506" spans="1:12" ht="12.75">
      <c r="A506" s="943" t="s">
        <v>543</v>
      </c>
      <c r="B506" s="858" t="s">
        <v>1144</v>
      </c>
      <c r="C506" s="858" t="s">
        <v>13</v>
      </c>
      <c r="D506" s="943">
        <v>15</v>
      </c>
      <c r="E506" s="945">
        <v>2730</v>
      </c>
      <c r="F506" s="945">
        <v>0</v>
      </c>
      <c r="G506" s="945">
        <v>300</v>
      </c>
      <c r="H506" s="945">
        <v>0</v>
      </c>
      <c r="I506" s="945">
        <v>48</v>
      </c>
      <c r="J506" s="945">
        <v>0</v>
      </c>
      <c r="K506" s="945">
        <v>0</v>
      </c>
      <c r="L506" s="957">
        <f t="shared" si="8"/>
        <v>2982</v>
      </c>
    </row>
    <row r="507" spans="1:12" ht="12.75">
      <c r="A507" s="943" t="s">
        <v>1198</v>
      </c>
      <c r="B507" s="858" t="s">
        <v>1144</v>
      </c>
      <c r="C507" s="858" t="s">
        <v>13</v>
      </c>
      <c r="D507" s="943">
        <v>15</v>
      </c>
      <c r="E507" s="945">
        <v>2730</v>
      </c>
      <c r="F507" s="945">
        <v>0</v>
      </c>
      <c r="G507" s="945">
        <v>300</v>
      </c>
      <c r="H507" s="945">
        <v>0</v>
      </c>
      <c r="I507" s="945">
        <v>48</v>
      </c>
      <c r="J507" s="945">
        <v>0</v>
      </c>
      <c r="K507" s="945">
        <v>0</v>
      </c>
      <c r="L507" s="957">
        <f t="shared" si="8"/>
        <v>2982</v>
      </c>
    </row>
    <row r="508" spans="1:12" ht="12.75">
      <c r="A508" s="943" t="s">
        <v>1240</v>
      </c>
      <c r="B508" s="858" t="s">
        <v>1144</v>
      </c>
      <c r="C508" s="858" t="s">
        <v>1239</v>
      </c>
      <c r="D508" s="943">
        <v>15</v>
      </c>
      <c r="E508" s="945">
        <v>3109</v>
      </c>
      <c r="F508" s="945">
        <v>0</v>
      </c>
      <c r="G508" s="945">
        <v>0</v>
      </c>
      <c r="H508" s="945">
        <v>0</v>
      </c>
      <c r="I508" s="945">
        <v>109</v>
      </c>
      <c r="J508" s="945">
        <v>0</v>
      </c>
      <c r="K508" s="945">
        <v>0</v>
      </c>
      <c r="L508" s="957">
        <f t="shared" si="8"/>
        <v>3000</v>
      </c>
    </row>
    <row r="509" spans="1:12" ht="12.75">
      <c r="A509" s="943" t="s">
        <v>1242</v>
      </c>
      <c r="B509" s="858" t="s">
        <v>1144</v>
      </c>
      <c r="C509" s="858" t="s">
        <v>1239</v>
      </c>
      <c r="D509" s="943">
        <v>15</v>
      </c>
      <c r="E509" s="945">
        <v>3109</v>
      </c>
      <c r="F509" s="945">
        <v>0</v>
      </c>
      <c r="G509" s="945">
        <v>0</v>
      </c>
      <c r="H509" s="945">
        <v>0</v>
      </c>
      <c r="I509" s="945">
        <v>109</v>
      </c>
      <c r="J509" s="945">
        <v>0</v>
      </c>
      <c r="K509" s="945">
        <v>0</v>
      </c>
      <c r="L509" s="957">
        <f t="shared" si="8"/>
        <v>3000</v>
      </c>
    </row>
    <row r="510" spans="1:12" ht="12.75">
      <c r="A510" s="943" t="s">
        <v>1256</v>
      </c>
      <c r="B510" s="858" t="s">
        <v>1144</v>
      </c>
      <c r="C510" s="858" t="s">
        <v>323</v>
      </c>
      <c r="D510" s="943">
        <v>15</v>
      </c>
      <c r="E510" s="945">
        <v>6348</v>
      </c>
      <c r="F510" s="945">
        <v>0</v>
      </c>
      <c r="G510" s="945">
        <v>300</v>
      </c>
      <c r="H510" s="945">
        <v>0</v>
      </c>
      <c r="I510" s="945">
        <v>809</v>
      </c>
      <c r="J510" s="945">
        <v>0</v>
      </c>
      <c r="K510" s="945">
        <v>0</v>
      </c>
      <c r="L510" s="957">
        <f t="shared" si="8"/>
        <v>5839</v>
      </c>
    </row>
    <row r="511" spans="1:12" ht="12.75">
      <c r="A511" s="943" t="s">
        <v>61</v>
      </c>
      <c r="B511" s="858" t="s">
        <v>1144</v>
      </c>
      <c r="C511" s="858" t="s">
        <v>13</v>
      </c>
      <c r="D511" s="943">
        <v>15</v>
      </c>
      <c r="E511" s="945">
        <v>2730</v>
      </c>
      <c r="F511" s="945">
        <v>0</v>
      </c>
      <c r="G511" s="945">
        <v>300</v>
      </c>
      <c r="H511" s="945">
        <v>0</v>
      </c>
      <c r="I511" s="945">
        <v>48</v>
      </c>
      <c r="J511" s="945">
        <v>0</v>
      </c>
      <c r="K511" s="945">
        <v>0</v>
      </c>
      <c r="L511" s="957">
        <f t="shared" si="8"/>
        <v>2982</v>
      </c>
    </row>
    <row r="512" spans="1:12" ht="12.75">
      <c r="A512" s="943" t="s">
        <v>1360</v>
      </c>
      <c r="B512" s="858" t="s">
        <v>1144</v>
      </c>
      <c r="C512" s="858" t="s">
        <v>323</v>
      </c>
      <c r="D512" s="943">
        <v>15</v>
      </c>
      <c r="E512" s="945">
        <v>6348</v>
      </c>
      <c r="F512" s="945">
        <v>0</v>
      </c>
      <c r="G512" s="945">
        <v>300</v>
      </c>
      <c r="H512" s="945">
        <v>0</v>
      </c>
      <c r="I512" s="945">
        <v>809</v>
      </c>
      <c r="J512" s="945">
        <v>0</v>
      </c>
      <c r="K512" s="945">
        <v>0</v>
      </c>
      <c r="L512" s="957">
        <f t="shared" si="8"/>
        <v>5839</v>
      </c>
    </row>
    <row r="513" spans="1:12" ht="12.75">
      <c r="A513" s="943" t="s">
        <v>1399</v>
      </c>
      <c r="B513" s="858" t="s">
        <v>1144</v>
      </c>
      <c r="C513" s="858" t="s">
        <v>13</v>
      </c>
      <c r="D513" s="943">
        <v>15</v>
      </c>
      <c r="E513" s="945">
        <v>2730</v>
      </c>
      <c r="F513" s="945">
        <v>0</v>
      </c>
      <c r="G513" s="945">
        <v>300</v>
      </c>
      <c r="H513" s="945">
        <v>0</v>
      </c>
      <c r="I513" s="945">
        <v>48</v>
      </c>
      <c r="J513" s="945">
        <v>0</v>
      </c>
      <c r="K513" s="945">
        <v>0</v>
      </c>
      <c r="L513" s="957">
        <f t="shared" si="8"/>
        <v>2982</v>
      </c>
    </row>
    <row r="514" spans="1:12" ht="12.75">
      <c r="A514" s="943" t="s">
        <v>1207</v>
      </c>
      <c r="B514" s="858" t="s">
        <v>1143</v>
      </c>
      <c r="C514" s="858" t="s">
        <v>1208</v>
      </c>
      <c r="D514" s="943">
        <v>15</v>
      </c>
      <c r="E514" s="945">
        <v>2167</v>
      </c>
      <c r="F514" s="945">
        <v>0</v>
      </c>
      <c r="G514" s="945">
        <v>0</v>
      </c>
      <c r="H514" s="945">
        <v>0</v>
      </c>
      <c r="I514" s="945">
        <v>0</v>
      </c>
      <c r="J514" s="945">
        <v>57</v>
      </c>
      <c r="K514" s="945">
        <v>0</v>
      </c>
      <c r="L514" s="957">
        <f>E514+F514+G514+H514-I514+J514-K514</f>
        <v>2224</v>
      </c>
    </row>
    <row r="515" spans="1:12" ht="12.75">
      <c r="A515" s="943" t="s">
        <v>590</v>
      </c>
      <c r="B515" s="858" t="s">
        <v>1144</v>
      </c>
      <c r="C515" s="858" t="s">
        <v>592</v>
      </c>
      <c r="D515" s="943">
        <v>15</v>
      </c>
      <c r="E515" s="945">
        <v>2508</v>
      </c>
      <c r="F515" s="945">
        <v>0</v>
      </c>
      <c r="G515" s="945">
        <v>300</v>
      </c>
      <c r="H515" s="945">
        <v>0</v>
      </c>
      <c r="I515" s="945">
        <v>9</v>
      </c>
      <c r="J515" s="945">
        <v>0</v>
      </c>
      <c r="K515" s="945">
        <v>0</v>
      </c>
      <c r="L515" s="957">
        <f t="shared" si="8"/>
        <v>2799</v>
      </c>
    </row>
    <row r="516" spans="1:12" ht="12.75">
      <c r="A516" s="943" t="s">
        <v>912</v>
      </c>
      <c r="B516" s="858" t="s">
        <v>1144</v>
      </c>
      <c r="C516" s="858" t="s">
        <v>914</v>
      </c>
      <c r="D516" s="943">
        <v>15</v>
      </c>
      <c r="E516" s="945">
        <v>6348</v>
      </c>
      <c r="F516" s="945">
        <v>0</v>
      </c>
      <c r="G516" s="945">
        <v>300</v>
      </c>
      <c r="H516" s="945">
        <v>0</v>
      </c>
      <c r="I516" s="945">
        <v>809</v>
      </c>
      <c r="J516" s="945">
        <v>0</v>
      </c>
      <c r="K516" s="945">
        <v>0</v>
      </c>
      <c r="L516" s="957">
        <f>E516+F516+G516+H516-I516+J516-K516</f>
        <v>5839</v>
      </c>
    </row>
    <row r="517" spans="1:12" ht="12.75">
      <c r="A517" s="948"/>
      <c r="B517" s="953" t="s">
        <v>333</v>
      </c>
      <c r="C517" s="953"/>
      <c r="D517" s="948"/>
      <c r="E517" s="949"/>
      <c r="F517" s="949"/>
      <c r="G517" s="949"/>
      <c r="H517" s="949"/>
      <c r="I517" s="949"/>
      <c r="J517" s="949"/>
      <c r="K517" s="949"/>
      <c r="L517" s="958">
        <f t="shared" si="8"/>
        <v>0</v>
      </c>
    </row>
    <row r="518" spans="1:12" ht="12.75">
      <c r="A518" s="943" t="s">
        <v>336</v>
      </c>
      <c r="B518" s="858" t="s">
        <v>1143</v>
      </c>
      <c r="C518" s="858" t="s">
        <v>335</v>
      </c>
      <c r="D518" s="943">
        <v>15</v>
      </c>
      <c r="E518" s="945">
        <v>1641</v>
      </c>
      <c r="F518" s="945">
        <v>0</v>
      </c>
      <c r="G518" s="945">
        <v>0</v>
      </c>
      <c r="H518" s="945">
        <v>0</v>
      </c>
      <c r="I518" s="945">
        <v>0</v>
      </c>
      <c r="J518" s="945">
        <v>107</v>
      </c>
      <c r="K518" s="945">
        <v>0</v>
      </c>
      <c r="L518" s="957">
        <f t="shared" si="8"/>
        <v>1748</v>
      </c>
    </row>
    <row r="519" spans="1:12" ht="12.75">
      <c r="A519" s="943" t="s">
        <v>633</v>
      </c>
      <c r="B519" s="858" t="s">
        <v>1143</v>
      </c>
      <c r="C519" s="858" t="s">
        <v>412</v>
      </c>
      <c r="D519" s="943">
        <v>15</v>
      </c>
      <c r="E519" s="945">
        <v>3169</v>
      </c>
      <c r="F519" s="945">
        <v>0</v>
      </c>
      <c r="G519" s="945">
        <v>0</v>
      </c>
      <c r="H519" s="945">
        <v>0</v>
      </c>
      <c r="I519" s="945">
        <v>116</v>
      </c>
      <c r="J519" s="945">
        <v>0</v>
      </c>
      <c r="K519" s="945">
        <v>0</v>
      </c>
      <c r="L519" s="957">
        <f t="shared" si="8"/>
        <v>3053</v>
      </c>
    </row>
    <row r="520" spans="1:12" ht="12.75">
      <c r="A520" s="943" t="s">
        <v>643</v>
      </c>
      <c r="B520" s="858" t="s">
        <v>1144</v>
      </c>
      <c r="C520" s="858" t="s">
        <v>11</v>
      </c>
      <c r="D520" s="943">
        <v>15</v>
      </c>
      <c r="E520" s="945">
        <v>1703</v>
      </c>
      <c r="F520" s="945">
        <v>0</v>
      </c>
      <c r="G520" s="945">
        <v>0</v>
      </c>
      <c r="H520" s="945">
        <v>0</v>
      </c>
      <c r="I520" s="945">
        <v>0</v>
      </c>
      <c r="J520" s="945">
        <v>103</v>
      </c>
      <c r="K520" s="945">
        <v>0</v>
      </c>
      <c r="L520" s="957">
        <f t="shared" si="8"/>
        <v>1806</v>
      </c>
    </row>
    <row r="521" spans="1:12" ht="12.75">
      <c r="A521" s="943" t="s">
        <v>334</v>
      </c>
      <c r="B521" s="858" t="s">
        <v>1144</v>
      </c>
      <c r="C521" s="858" t="s">
        <v>11</v>
      </c>
      <c r="D521" s="943">
        <v>15</v>
      </c>
      <c r="E521" s="945">
        <v>524</v>
      </c>
      <c r="F521" s="945">
        <v>0</v>
      </c>
      <c r="G521" s="945">
        <v>0</v>
      </c>
      <c r="H521" s="945">
        <v>0</v>
      </c>
      <c r="I521" s="945">
        <v>0</v>
      </c>
      <c r="J521" s="945">
        <v>178</v>
      </c>
      <c r="K521" s="945">
        <v>0</v>
      </c>
      <c r="L521" s="957">
        <f t="shared" si="8"/>
        <v>702</v>
      </c>
    </row>
    <row r="522" spans="1:12" ht="12.75">
      <c r="A522" s="948"/>
      <c r="B522" s="953" t="s">
        <v>426</v>
      </c>
      <c r="C522" s="953"/>
      <c r="D522" s="948"/>
      <c r="E522" s="949"/>
      <c r="F522" s="949"/>
      <c r="G522" s="949"/>
      <c r="H522" s="949"/>
      <c r="I522" s="949"/>
      <c r="J522" s="949"/>
      <c r="K522" s="949"/>
      <c r="L522" s="958">
        <f t="shared" si="8"/>
        <v>0</v>
      </c>
    </row>
    <row r="523" spans="1:12" ht="12.75">
      <c r="A523" s="943" t="s">
        <v>802</v>
      </c>
      <c r="B523" s="858" t="s">
        <v>1142</v>
      </c>
      <c r="C523" s="858" t="s">
        <v>719</v>
      </c>
      <c r="D523" s="943">
        <v>15</v>
      </c>
      <c r="E523" s="945">
        <v>5662</v>
      </c>
      <c r="F523" s="945">
        <v>0</v>
      </c>
      <c r="G523" s="945">
        <v>0</v>
      </c>
      <c r="H523" s="945">
        <v>0</v>
      </c>
      <c r="I523" s="945">
        <v>662</v>
      </c>
      <c r="J523" s="945">
        <v>0</v>
      </c>
      <c r="K523" s="945">
        <v>0</v>
      </c>
      <c r="L523" s="957">
        <f t="shared" si="8"/>
        <v>5000</v>
      </c>
    </row>
    <row r="524" spans="1:12" ht="12.75">
      <c r="A524" s="948"/>
      <c r="B524" s="953" t="s">
        <v>427</v>
      </c>
      <c r="C524" s="953"/>
      <c r="D524" s="948"/>
      <c r="E524" s="949"/>
      <c r="F524" s="949"/>
      <c r="G524" s="949"/>
      <c r="H524" s="949"/>
      <c r="I524" s="949"/>
      <c r="J524" s="949"/>
      <c r="K524" s="949"/>
      <c r="L524" s="958">
        <f t="shared" si="8"/>
        <v>0</v>
      </c>
    </row>
    <row r="525" spans="1:12" ht="12.75">
      <c r="A525" s="943" t="s">
        <v>770</v>
      </c>
      <c r="B525" s="858" t="s">
        <v>1142</v>
      </c>
      <c r="C525" s="858" t="s">
        <v>720</v>
      </c>
      <c r="D525" s="943">
        <v>15</v>
      </c>
      <c r="E525" s="945">
        <v>6934</v>
      </c>
      <c r="F525" s="945">
        <v>0</v>
      </c>
      <c r="G525" s="945">
        <v>0</v>
      </c>
      <c r="H525" s="945">
        <v>0</v>
      </c>
      <c r="I525" s="945">
        <v>934</v>
      </c>
      <c r="J525" s="945">
        <v>0</v>
      </c>
      <c r="K525" s="945">
        <v>0</v>
      </c>
      <c r="L525" s="957">
        <f t="shared" si="8"/>
        <v>6000</v>
      </c>
    </row>
    <row r="526" spans="1:12" ht="12.75">
      <c r="A526" s="943" t="s">
        <v>340</v>
      </c>
      <c r="B526" s="858" t="s">
        <v>1143</v>
      </c>
      <c r="C526" s="858" t="s">
        <v>56</v>
      </c>
      <c r="D526" s="943">
        <v>15</v>
      </c>
      <c r="E526" s="945">
        <v>1363</v>
      </c>
      <c r="F526" s="945">
        <v>0</v>
      </c>
      <c r="G526" s="945">
        <v>0</v>
      </c>
      <c r="H526" s="945">
        <v>0</v>
      </c>
      <c r="I526" s="945">
        <v>0</v>
      </c>
      <c r="J526" s="945">
        <v>124</v>
      </c>
      <c r="K526" s="945">
        <v>0</v>
      </c>
      <c r="L526" s="957">
        <f t="shared" si="8"/>
        <v>1487</v>
      </c>
    </row>
    <row r="527" spans="1:12" ht="12.75">
      <c r="A527" s="943" t="s">
        <v>344</v>
      </c>
      <c r="B527" s="858" t="s">
        <v>1143</v>
      </c>
      <c r="C527" s="858" t="s">
        <v>346</v>
      </c>
      <c r="D527" s="943">
        <v>15</v>
      </c>
      <c r="E527" s="945">
        <v>1953</v>
      </c>
      <c r="F527" s="945">
        <v>0</v>
      </c>
      <c r="G527" s="945">
        <v>0</v>
      </c>
      <c r="H527" s="945">
        <v>0</v>
      </c>
      <c r="I527" s="945">
        <v>0</v>
      </c>
      <c r="J527" s="945">
        <v>75</v>
      </c>
      <c r="K527" s="945">
        <v>0</v>
      </c>
      <c r="L527" s="957">
        <f t="shared" si="8"/>
        <v>2028</v>
      </c>
    </row>
    <row r="528" spans="1:12" ht="12.75">
      <c r="A528" s="943" t="s">
        <v>50</v>
      </c>
      <c r="B528" s="858" t="s">
        <v>1144</v>
      </c>
      <c r="C528" s="858" t="s">
        <v>56</v>
      </c>
      <c r="D528" s="943">
        <v>15</v>
      </c>
      <c r="E528" s="945">
        <v>2184</v>
      </c>
      <c r="F528" s="945">
        <v>0</v>
      </c>
      <c r="G528" s="945">
        <v>0</v>
      </c>
      <c r="H528" s="945">
        <v>0</v>
      </c>
      <c r="I528" s="945">
        <v>0</v>
      </c>
      <c r="J528" s="945">
        <v>55</v>
      </c>
      <c r="K528" s="945">
        <v>0</v>
      </c>
      <c r="L528" s="957">
        <f t="shared" si="8"/>
        <v>2239</v>
      </c>
    </row>
    <row r="529" spans="1:12" ht="12.75">
      <c r="A529" s="943" t="s">
        <v>931</v>
      </c>
      <c r="B529" s="858" t="s">
        <v>1144</v>
      </c>
      <c r="C529" s="858" t="s">
        <v>541</v>
      </c>
      <c r="D529" s="943">
        <v>15</v>
      </c>
      <c r="E529" s="945">
        <v>3820</v>
      </c>
      <c r="F529" s="945">
        <v>0</v>
      </c>
      <c r="G529" s="945">
        <v>0</v>
      </c>
      <c r="H529" s="945">
        <v>0</v>
      </c>
      <c r="I529" s="945">
        <v>320</v>
      </c>
      <c r="J529" s="945">
        <v>0</v>
      </c>
      <c r="K529" s="945">
        <v>0</v>
      </c>
      <c r="L529" s="957">
        <f t="shared" si="8"/>
        <v>3500</v>
      </c>
    </row>
    <row r="530" spans="1:12" ht="12.75">
      <c r="A530" s="948"/>
      <c r="B530" s="953" t="s">
        <v>428</v>
      </c>
      <c r="C530" s="953"/>
      <c r="D530" s="948"/>
      <c r="E530" s="949"/>
      <c r="F530" s="949"/>
      <c r="G530" s="949"/>
      <c r="H530" s="949"/>
      <c r="I530" s="949"/>
      <c r="J530" s="949"/>
      <c r="K530" s="949"/>
      <c r="L530" s="958">
        <f t="shared" si="8"/>
        <v>0</v>
      </c>
    </row>
    <row r="531" spans="1:12" ht="12.75">
      <c r="A531" s="943" t="s">
        <v>429</v>
      </c>
      <c r="B531" s="858" t="s">
        <v>1143</v>
      </c>
      <c r="C531" s="858" t="s">
        <v>2</v>
      </c>
      <c r="D531" s="943">
        <v>15</v>
      </c>
      <c r="E531" s="945">
        <v>4013</v>
      </c>
      <c r="F531" s="945">
        <v>0</v>
      </c>
      <c r="G531" s="945">
        <v>0</v>
      </c>
      <c r="H531" s="945">
        <v>0</v>
      </c>
      <c r="I531" s="945">
        <v>351</v>
      </c>
      <c r="J531" s="945">
        <v>0</v>
      </c>
      <c r="K531" s="945">
        <v>0</v>
      </c>
      <c r="L531" s="957">
        <f t="shared" si="8"/>
        <v>3662</v>
      </c>
    </row>
    <row r="532" spans="1:12" ht="12.75" hidden="1">
      <c r="A532" s="943" t="s">
        <v>723</v>
      </c>
      <c r="B532" s="858" t="s">
        <v>1142</v>
      </c>
      <c r="C532" s="858" t="s">
        <v>724</v>
      </c>
      <c r="D532" s="943">
        <v>0</v>
      </c>
      <c r="E532" s="945">
        <v>0</v>
      </c>
      <c r="F532" s="945">
        <v>0</v>
      </c>
      <c r="G532" s="945">
        <v>0</v>
      </c>
      <c r="H532" s="945">
        <v>0</v>
      </c>
      <c r="I532" s="945">
        <v>0</v>
      </c>
      <c r="J532" s="945">
        <v>0</v>
      </c>
      <c r="K532" s="945">
        <v>0</v>
      </c>
      <c r="L532" s="957">
        <f t="shared" si="8"/>
        <v>0</v>
      </c>
    </row>
    <row r="533" spans="1:12" ht="12.75">
      <c r="A533" s="948"/>
      <c r="B533" s="953" t="s">
        <v>64</v>
      </c>
      <c r="C533" s="953"/>
      <c r="D533" s="948"/>
      <c r="E533" s="949"/>
      <c r="F533" s="949"/>
      <c r="G533" s="949"/>
      <c r="H533" s="949"/>
      <c r="I533" s="949"/>
      <c r="J533" s="949"/>
      <c r="K533" s="949"/>
      <c r="L533" s="958">
        <f t="shared" si="8"/>
        <v>0</v>
      </c>
    </row>
    <row r="534" spans="1:12" ht="12.75">
      <c r="A534" s="943" t="s">
        <v>54</v>
      </c>
      <c r="B534" s="858" t="s">
        <v>1144</v>
      </c>
      <c r="C534" s="858" t="s">
        <v>56</v>
      </c>
      <c r="D534" s="943">
        <v>15</v>
      </c>
      <c r="E534" s="945">
        <v>4013</v>
      </c>
      <c r="F534" s="945">
        <v>0</v>
      </c>
      <c r="G534" s="945">
        <v>0</v>
      </c>
      <c r="H534" s="945">
        <v>0</v>
      </c>
      <c r="I534" s="945">
        <v>351</v>
      </c>
      <c r="J534" s="945">
        <v>0</v>
      </c>
      <c r="K534" s="945">
        <v>0</v>
      </c>
      <c r="L534" s="957">
        <f t="shared" si="8"/>
        <v>3662</v>
      </c>
    </row>
    <row r="535" spans="1:12" ht="12.75">
      <c r="A535" s="948"/>
      <c r="B535" s="953" t="s">
        <v>14</v>
      </c>
      <c r="C535" s="953"/>
      <c r="D535" s="948"/>
      <c r="E535" s="949"/>
      <c r="F535" s="949"/>
      <c r="G535" s="949"/>
      <c r="H535" s="949"/>
      <c r="I535" s="949"/>
      <c r="J535" s="949"/>
      <c r="K535" s="949"/>
      <c r="L535" s="958">
        <f t="shared" si="8"/>
        <v>0</v>
      </c>
    </row>
    <row r="536" spans="1:12" ht="12.75">
      <c r="A536" s="943" t="s">
        <v>725</v>
      </c>
      <c r="B536" s="858" t="s">
        <v>1142</v>
      </c>
      <c r="C536" s="858" t="s">
        <v>726</v>
      </c>
      <c r="D536" s="943">
        <v>15</v>
      </c>
      <c r="E536" s="945">
        <v>6934</v>
      </c>
      <c r="F536" s="945">
        <v>0</v>
      </c>
      <c r="G536" s="945">
        <v>0</v>
      </c>
      <c r="H536" s="945">
        <v>0</v>
      </c>
      <c r="I536" s="945">
        <v>934</v>
      </c>
      <c r="J536" s="945">
        <v>0</v>
      </c>
      <c r="K536" s="945">
        <v>0</v>
      </c>
      <c r="L536" s="957">
        <f t="shared" si="8"/>
        <v>6000</v>
      </c>
    </row>
    <row r="537" spans="1:12" ht="12.75">
      <c r="A537" s="943" t="s">
        <v>349</v>
      </c>
      <c r="B537" s="858" t="s">
        <v>1143</v>
      </c>
      <c r="C537" s="858" t="s">
        <v>11</v>
      </c>
      <c r="D537" s="943">
        <v>15</v>
      </c>
      <c r="E537" s="945">
        <v>1772</v>
      </c>
      <c r="F537" s="945">
        <v>0</v>
      </c>
      <c r="G537" s="945">
        <v>0</v>
      </c>
      <c r="H537" s="945">
        <v>0</v>
      </c>
      <c r="I537" s="945">
        <v>0</v>
      </c>
      <c r="J537" s="945">
        <v>86</v>
      </c>
      <c r="K537" s="945">
        <v>0</v>
      </c>
      <c r="L537" s="957">
        <f t="shared" si="8"/>
        <v>1858</v>
      </c>
    </row>
    <row r="538" spans="1:12" ht="12.75">
      <c r="A538" s="943" t="s">
        <v>52</v>
      </c>
      <c r="B538" s="858" t="s">
        <v>1144</v>
      </c>
      <c r="C538" s="858" t="s">
        <v>53</v>
      </c>
      <c r="D538" s="943">
        <v>15</v>
      </c>
      <c r="E538" s="945">
        <v>2007</v>
      </c>
      <c r="F538" s="945">
        <v>0</v>
      </c>
      <c r="G538" s="945">
        <v>0</v>
      </c>
      <c r="H538" s="945">
        <v>0</v>
      </c>
      <c r="I538" s="945">
        <v>0</v>
      </c>
      <c r="J538" s="945">
        <v>71</v>
      </c>
      <c r="K538" s="945">
        <v>0</v>
      </c>
      <c r="L538" s="957">
        <f t="shared" si="8"/>
        <v>2078</v>
      </c>
    </row>
    <row r="539" spans="1:12" ht="12.75">
      <c r="A539" s="943" t="s">
        <v>815</v>
      </c>
      <c r="B539" s="858" t="s">
        <v>1144</v>
      </c>
      <c r="C539" s="858" t="s">
        <v>6</v>
      </c>
      <c r="D539" s="943">
        <v>15</v>
      </c>
      <c r="E539" s="945">
        <v>4420</v>
      </c>
      <c r="F539" s="945">
        <v>0</v>
      </c>
      <c r="G539" s="945">
        <v>0</v>
      </c>
      <c r="H539" s="945">
        <v>0</v>
      </c>
      <c r="I539" s="945">
        <v>420</v>
      </c>
      <c r="J539" s="945">
        <v>0</v>
      </c>
      <c r="K539" s="945">
        <v>0</v>
      </c>
      <c r="L539" s="957">
        <f t="shared" si="8"/>
        <v>4000</v>
      </c>
    </row>
    <row r="540" spans="1:12" ht="12.75">
      <c r="A540" s="943" t="s">
        <v>855</v>
      </c>
      <c r="B540" s="858" t="s">
        <v>1144</v>
      </c>
      <c r="C540" s="858" t="s">
        <v>857</v>
      </c>
      <c r="D540" s="943">
        <v>15</v>
      </c>
      <c r="E540" s="945">
        <v>4569</v>
      </c>
      <c r="F540" s="945">
        <v>0</v>
      </c>
      <c r="G540" s="945">
        <v>0</v>
      </c>
      <c r="H540" s="945">
        <v>0</v>
      </c>
      <c r="I540" s="945">
        <v>446</v>
      </c>
      <c r="J540" s="945">
        <v>0</v>
      </c>
      <c r="K540" s="945">
        <v>0</v>
      </c>
      <c r="L540" s="957">
        <f t="shared" si="8"/>
        <v>4123</v>
      </c>
    </row>
    <row r="541" spans="1:12" ht="12.75">
      <c r="A541" s="948"/>
      <c r="B541" s="953" t="s">
        <v>430</v>
      </c>
      <c r="C541" s="953"/>
      <c r="D541" s="948"/>
      <c r="E541" s="949"/>
      <c r="F541" s="949"/>
      <c r="G541" s="949"/>
      <c r="H541" s="949"/>
      <c r="I541" s="949"/>
      <c r="J541" s="949"/>
      <c r="K541" s="949"/>
      <c r="L541" s="958">
        <f t="shared" si="8"/>
        <v>0</v>
      </c>
    </row>
    <row r="542" spans="1:12" ht="12.75">
      <c r="A542" s="943" t="s">
        <v>727</v>
      </c>
      <c r="B542" s="858" t="s">
        <v>1142</v>
      </c>
      <c r="C542" s="858" t="s">
        <v>415</v>
      </c>
      <c r="D542" s="943">
        <v>15</v>
      </c>
      <c r="E542" s="945">
        <v>6934</v>
      </c>
      <c r="F542" s="945">
        <v>0</v>
      </c>
      <c r="G542" s="945">
        <v>0</v>
      </c>
      <c r="H542" s="945">
        <v>0</v>
      </c>
      <c r="I542" s="945">
        <v>934</v>
      </c>
      <c r="J542" s="945">
        <v>0</v>
      </c>
      <c r="K542" s="945">
        <v>0</v>
      </c>
      <c r="L542" s="957">
        <f t="shared" si="8"/>
        <v>6000</v>
      </c>
    </row>
    <row r="543" spans="1:12" ht="12.75">
      <c r="A543" s="943" t="s">
        <v>352</v>
      </c>
      <c r="B543" s="858" t="s">
        <v>1143</v>
      </c>
      <c r="C543" s="858" t="s">
        <v>2</v>
      </c>
      <c r="D543" s="943">
        <v>15</v>
      </c>
      <c r="E543" s="945">
        <v>2699</v>
      </c>
      <c r="F543" s="945">
        <v>0</v>
      </c>
      <c r="G543" s="945">
        <v>0</v>
      </c>
      <c r="H543" s="945">
        <v>0</v>
      </c>
      <c r="I543" s="945">
        <v>44</v>
      </c>
      <c r="J543" s="945">
        <v>0</v>
      </c>
      <c r="K543" s="945">
        <v>0</v>
      </c>
      <c r="L543" s="957">
        <f t="shared" si="8"/>
        <v>2655</v>
      </c>
    </row>
    <row r="544" spans="1:12" ht="12.75">
      <c r="A544" s="948"/>
      <c r="B544" s="953" t="s">
        <v>354</v>
      </c>
      <c r="C544" s="953"/>
      <c r="D544" s="948"/>
      <c r="E544" s="949"/>
      <c r="F544" s="949"/>
      <c r="G544" s="949"/>
      <c r="H544" s="949"/>
      <c r="I544" s="949"/>
      <c r="J544" s="949"/>
      <c r="K544" s="949"/>
      <c r="L544" s="958">
        <f t="shared" si="8"/>
        <v>0</v>
      </c>
    </row>
    <row r="545" spans="1:12" ht="12.75">
      <c r="A545" s="943" t="s">
        <v>355</v>
      </c>
      <c r="B545" s="858" t="s">
        <v>1143</v>
      </c>
      <c r="C545" s="858" t="s">
        <v>448</v>
      </c>
      <c r="D545" s="943">
        <v>15</v>
      </c>
      <c r="E545" s="945">
        <v>4541</v>
      </c>
      <c r="F545" s="945">
        <v>0</v>
      </c>
      <c r="G545" s="945">
        <v>300</v>
      </c>
      <c r="H545" s="945">
        <v>0</v>
      </c>
      <c r="I545" s="945">
        <v>441</v>
      </c>
      <c r="J545" s="945">
        <v>0</v>
      </c>
      <c r="K545" s="945">
        <v>0</v>
      </c>
      <c r="L545" s="957">
        <f t="shared" si="8"/>
        <v>4400</v>
      </c>
    </row>
    <row r="546" spans="1:12" ht="12.75">
      <c r="A546" s="948"/>
      <c r="B546" s="953" t="s">
        <v>357</v>
      </c>
      <c r="C546" s="953"/>
      <c r="D546" s="948"/>
      <c r="E546" s="949"/>
      <c r="F546" s="949"/>
      <c r="G546" s="949"/>
      <c r="H546" s="949"/>
      <c r="I546" s="949"/>
      <c r="J546" s="949"/>
      <c r="K546" s="949"/>
      <c r="L546" s="958">
        <f t="shared" si="8"/>
        <v>0</v>
      </c>
    </row>
    <row r="547" spans="1:12" ht="12.75">
      <c r="A547" s="943" t="s">
        <v>358</v>
      </c>
      <c r="B547" s="858" t="s">
        <v>1143</v>
      </c>
      <c r="C547" s="858" t="s">
        <v>449</v>
      </c>
      <c r="D547" s="943">
        <v>15</v>
      </c>
      <c r="E547" s="945">
        <v>4541</v>
      </c>
      <c r="F547" s="945">
        <v>0</v>
      </c>
      <c r="G547" s="945">
        <v>300</v>
      </c>
      <c r="H547" s="945">
        <v>0</v>
      </c>
      <c r="I547" s="945">
        <v>441</v>
      </c>
      <c r="J547" s="945">
        <v>0</v>
      </c>
      <c r="K547" s="945">
        <v>0</v>
      </c>
      <c r="L547" s="957">
        <f t="shared" si="8"/>
        <v>4400</v>
      </c>
    </row>
    <row r="548" spans="1:12" ht="12.75">
      <c r="A548" s="943" t="s">
        <v>360</v>
      </c>
      <c r="B548" s="858" t="s">
        <v>1143</v>
      </c>
      <c r="C548" s="858" t="s">
        <v>437</v>
      </c>
      <c r="D548" s="943">
        <v>15</v>
      </c>
      <c r="E548" s="945">
        <v>2730</v>
      </c>
      <c r="F548" s="945">
        <v>0</v>
      </c>
      <c r="G548" s="945">
        <v>300</v>
      </c>
      <c r="H548" s="945">
        <v>0</v>
      </c>
      <c r="I548" s="945">
        <v>48</v>
      </c>
      <c r="J548" s="945">
        <v>0</v>
      </c>
      <c r="K548" s="945">
        <v>0</v>
      </c>
      <c r="L548" s="957">
        <f t="shared" si="8"/>
        <v>2982</v>
      </c>
    </row>
    <row r="549" spans="1:12" ht="12.75">
      <c r="A549" s="943" t="s">
        <v>362</v>
      </c>
      <c r="B549" s="858" t="s">
        <v>1143</v>
      </c>
      <c r="C549" s="858" t="s">
        <v>15</v>
      </c>
      <c r="D549" s="943">
        <v>15</v>
      </c>
      <c r="E549" s="945">
        <v>3276</v>
      </c>
      <c r="F549" s="945">
        <v>0</v>
      </c>
      <c r="G549" s="945">
        <v>300</v>
      </c>
      <c r="H549" s="945">
        <v>0</v>
      </c>
      <c r="I549" s="945">
        <v>127</v>
      </c>
      <c r="J549" s="945">
        <v>0</v>
      </c>
      <c r="K549" s="945">
        <v>0</v>
      </c>
      <c r="L549" s="957">
        <f t="shared" si="8"/>
        <v>3449</v>
      </c>
    </row>
    <row r="550" spans="1:12" ht="12.75">
      <c r="A550" s="943" t="s">
        <v>364</v>
      </c>
      <c r="B550" s="858" t="s">
        <v>1143</v>
      </c>
      <c r="C550" s="858" t="s">
        <v>15</v>
      </c>
      <c r="D550" s="943">
        <v>15</v>
      </c>
      <c r="E550" s="945">
        <v>2730</v>
      </c>
      <c r="F550" s="945">
        <v>0</v>
      </c>
      <c r="G550" s="945">
        <v>300</v>
      </c>
      <c r="H550" s="945">
        <v>0</v>
      </c>
      <c r="I550" s="945">
        <v>48</v>
      </c>
      <c r="J550" s="945">
        <v>0</v>
      </c>
      <c r="K550" s="945">
        <v>0</v>
      </c>
      <c r="L550" s="957">
        <f t="shared" si="8"/>
        <v>2982</v>
      </c>
    </row>
    <row r="551" spans="1:12" ht="12.75">
      <c r="A551" s="943" t="s">
        <v>45</v>
      </c>
      <c r="B551" s="858" t="s">
        <v>1144</v>
      </c>
      <c r="C551" s="858" t="s">
        <v>15</v>
      </c>
      <c r="D551" s="943">
        <v>15</v>
      </c>
      <c r="E551" s="945">
        <v>2730</v>
      </c>
      <c r="F551" s="945">
        <v>0</v>
      </c>
      <c r="G551" s="945">
        <v>300</v>
      </c>
      <c r="H551" s="945">
        <v>0</v>
      </c>
      <c r="I551" s="945">
        <v>48</v>
      </c>
      <c r="J551" s="945">
        <v>0</v>
      </c>
      <c r="K551" s="945">
        <v>0</v>
      </c>
      <c r="L551" s="957">
        <f t="shared" si="8"/>
        <v>2982</v>
      </c>
    </row>
    <row r="552" spans="1:12" ht="12.75">
      <c r="A552" s="943" t="s">
        <v>1451</v>
      </c>
      <c r="B552" s="858" t="s">
        <v>1144</v>
      </c>
      <c r="C552" s="858" t="s">
        <v>15</v>
      </c>
      <c r="D552" s="943">
        <v>15</v>
      </c>
      <c r="E552" s="945">
        <v>2730</v>
      </c>
      <c r="F552" s="945">
        <v>0</v>
      </c>
      <c r="G552" s="945">
        <v>300</v>
      </c>
      <c r="H552" s="945">
        <v>0</v>
      </c>
      <c r="I552" s="945">
        <v>48</v>
      </c>
      <c r="J552" s="945">
        <v>0</v>
      </c>
      <c r="K552" s="945">
        <v>0</v>
      </c>
      <c r="L552" s="957">
        <f t="shared" si="8"/>
        <v>2982</v>
      </c>
    </row>
    <row r="553" spans="1:12" ht="12.75">
      <c r="A553" s="943" t="s">
        <v>67</v>
      </c>
      <c r="B553" s="858" t="s">
        <v>1144</v>
      </c>
      <c r="C553" s="858" t="s">
        <v>15</v>
      </c>
      <c r="D553" s="943">
        <v>15</v>
      </c>
      <c r="E553" s="945">
        <v>2730</v>
      </c>
      <c r="F553" s="945">
        <v>0</v>
      </c>
      <c r="G553" s="945">
        <v>300</v>
      </c>
      <c r="H553" s="945">
        <v>0</v>
      </c>
      <c r="I553" s="945">
        <v>48</v>
      </c>
      <c r="J553" s="945">
        <v>0</v>
      </c>
      <c r="K553" s="945">
        <v>0</v>
      </c>
      <c r="L553" s="957">
        <f t="shared" si="8"/>
        <v>2982</v>
      </c>
    </row>
    <row r="554" spans="1:12" ht="12.75">
      <c r="A554" s="943" t="s">
        <v>597</v>
      </c>
      <c r="B554" s="858" t="s">
        <v>1144</v>
      </c>
      <c r="C554" s="858" t="s">
        <v>599</v>
      </c>
      <c r="D554" s="943">
        <v>15</v>
      </c>
      <c r="E554" s="945">
        <v>2509</v>
      </c>
      <c r="F554" s="945">
        <v>0</v>
      </c>
      <c r="G554" s="945">
        <v>0</v>
      </c>
      <c r="H554" s="945">
        <v>0</v>
      </c>
      <c r="I554" s="945">
        <v>9</v>
      </c>
      <c r="J554" s="945">
        <v>0</v>
      </c>
      <c r="K554" s="945">
        <v>0</v>
      </c>
      <c r="L554" s="957">
        <f t="shared" si="8"/>
        <v>2500</v>
      </c>
    </row>
    <row r="555" spans="1:12" ht="12.75">
      <c r="A555" s="943" t="s">
        <v>606</v>
      </c>
      <c r="B555" s="858" t="s">
        <v>1144</v>
      </c>
      <c r="C555" s="858" t="s">
        <v>15</v>
      </c>
      <c r="D555" s="943">
        <v>15</v>
      </c>
      <c r="E555" s="945">
        <v>2730</v>
      </c>
      <c r="F555" s="945">
        <v>0</v>
      </c>
      <c r="G555" s="945">
        <v>0</v>
      </c>
      <c r="H555" s="945">
        <v>0</v>
      </c>
      <c r="I555" s="945">
        <v>48</v>
      </c>
      <c r="J555" s="945">
        <v>0</v>
      </c>
      <c r="K555" s="945">
        <v>0</v>
      </c>
      <c r="L555" s="957">
        <f t="shared" si="8"/>
        <v>2682</v>
      </c>
    </row>
    <row r="556" spans="1:12" ht="12.75">
      <c r="A556" s="943" t="s">
        <v>919</v>
      </c>
      <c r="B556" s="858" t="s">
        <v>1144</v>
      </c>
      <c r="C556" s="858" t="s">
        <v>599</v>
      </c>
      <c r="D556" s="943">
        <v>15</v>
      </c>
      <c r="E556" s="945">
        <v>2509</v>
      </c>
      <c r="F556" s="945">
        <v>0</v>
      </c>
      <c r="G556" s="945">
        <v>0</v>
      </c>
      <c r="H556" s="945">
        <v>0</v>
      </c>
      <c r="I556" s="945">
        <v>9</v>
      </c>
      <c r="J556" s="945">
        <v>0</v>
      </c>
      <c r="K556" s="945">
        <v>0</v>
      </c>
      <c r="L556" s="957">
        <f t="shared" si="8"/>
        <v>2500</v>
      </c>
    </row>
    <row r="557" spans="1:12" ht="12.75">
      <c r="A557" s="943" t="s">
        <v>921</v>
      </c>
      <c r="B557" s="858" t="s">
        <v>1144</v>
      </c>
      <c r="C557" s="858" t="s">
        <v>599</v>
      </c>
      <c r="D557" s="943">
        <v>15</v>
      </c>
      <c r="E557" s="945">
        <v>2509</v>
      </c>
      <c r="F557" s="945">
        <v>0</v>
      </c>
      <c r="G557" s="945">
        <v>0</v>
      </c>
      <c r="H557" s="945">
        <v>0</v>
      </c>
      <c r="I557" s="945">
        <v>9</v>
      </c>
      <c r="J557" s="945">
        <v>0</v>
      </c>
      <c r="K557" s="945">
        <v>0</v>
      </c>
      <c r="L557" s="957">
        <f t="shared" si="8"/>
        <v>2500</v>
      </c>
    </row>
    <row r="558" spans="1:12" ht="12.75">
      <c r="A558" s="943" t="s">
        <v>576</v>
      </c>
      <c r="B558" s="858" t="s">
        <v>1144</v>
      </c>
      <c r="C558" s="858" t="s">
        <v>15</v>
      </c>
      <c r="D558" s="943">
        <v>15</v>
      </c>
      <c r="E558" s="945">
        <v>3194</v>
      </c>
      <c r="F558" s="945">
        <v>0</v>
      </c>
      <c r="G558" s="945">
        <v>300</v>
      </c>
      <c r="H558" s="945">
        <v>0</v>
      </c>
      <c r="I558" s="945">
        <v>118</v>
      </c>
      <c r="J558" s="945">
        <v>0</v>
      </c>
      <c r="K558" s="945">
        <v>0</v>
      </c>
      <c r="L558" s="957">
        <f t="shared" si="8"/>
        <v>3376</v>
      </c>
    </row>
    <row r="559" spans="1:12" ht="12.75">
      <c r="A559" s="948"/>
      <c r="B559" s="953" t="s">
        <v>68</v>
      </c>
      <c r="C559" s="953"/>
      <c r="D559" s="948"/>
      <c r="E559" s="949"/>
      <c r="F559" s="949"/>
      <c r="G559" s="949"/>
      <c r="H559" s="949"/>
      <c r="I559" s="949"/>
      <c r="J559" s="949"/>
      <c r="K559" s="949"/>
      <c r="L559" s="958">
        <f t="shared" si="8"/>
        <v>0</v>
      </c>
    </row>
    <row r="560" spans="1:12" ht="12.75">
      <c r="A560" s="943" t="s">
        <v>728</v>
      </c>
      <c r="B560" s="858" t="s">
        <v>1142</v>
      </c>
      <c r="C560" s="858" t="s">
        <v>729</v>
      </c>
      <c r="D560" s="943">
        <v>15</v>
      </c>
      <c r="E560" s="945">
        <v>6006</v>
      </c>
      <c r="F560" s="945">
        <v>1000</v>
      </c>
      <c r="G560" s="945">
        <v>0</v>
      </c>
      <c r="H560" s="945">
        <v>0</v>
      </c>
      <c r="I560" s="945">
        <v>736</v>
      </c>
      <c r="J560" s="945">
        <v>0</v>
      </c>
      <c r="K560" s="945">
        <v>0</v>
      </c>
      <c r="L560" s="957">
        <f>E560+F560+G560+H560-I560+J560-K560</f>
        <v>6270</v>
      </c>
    </row>
    <row r="561" spans="1:12" ht="12.75">
      <c r="A561" s="943" t="s">
        <v>730</v>
      </c>
      <c r="B561" s="858" t="s">
        <v>1142</v>
      </c>
      <c r="C561" s="858" t="s">
        <v>1364</v>
      </c>
      <c r="D561" s="943">
        <v>15</v>
      </c>
      <c r="E561" s="945">
        <v>5662</v>
      </c>
      <c r="F561" s="945">
        <v>0</v>
      </c>
      <c r="G561" s="945">
        <v>0</v>
      </c>
      <c r="H561" s="945">
        <v>0</v>
      </c>
      <c r="I561" s="945">
        <v>662</v>
      </c>
      <c r="J561" s="945">
        <v>0</v>
      </c>
      <c r="K561" s="945">
        <v>0</v>
      </c>
      <c r="L561" s="957">
        <f t="shared" si="8"/>
        <v>5000</v>
      </c>
    </row>
    <row r="562" spans="1:12" ht="12.75">
      <c r="A562" s="943" t="s">
        <v>366</v>
      </c>
      <c r="B562" s="858" t="s">
        <v>1143</v>
      </c>
      <c r="C562" s="858" t="s">
        <v>6</v>
      </c>
      <c r="D562" s="943">
        <v>15</v>
      </c>
      <c r="E562" s="945">
        <v>3169</v>
      </c>
      <c r="F562" s="945">
        <v>0</v>
      </c>
      <c r="G562" s="945">
        <v>0</v>
      </c>
      <c r="H562" s="945">
        <v>0</v>
      </c>
      <c r="I562" s="945">
        <v>116</v>
      </c>
      <c r="J562" s="945">
        <v>0</v>
      </c>
      <c r="K562" s="945">
        <v>0</v>
      </c>
      <c r="L562" s="957">
        <f t="shared" si="8"/>
        <v>3053</v>
      </c>
    </row>
    <row r="563" spans="1:12" ht="12.75">
      <c r="A563" s="943" t="s">
        <v>539</v>
      </c>
      <c r="B563" s="858" t="s">
        <v>1143</v>
      </c>
      <c r="C563" s="858" t="s">
        <v>541</v>
      </c>
      <c r="D563" s="943">
        <v>15</v>
      </c>
      <c r="E563" s="945">
        <v>7826</v>
      </c>
      <c r="F563" s="945">
        <v>0</v>
      </c>
      <c r="G563" s="945">
        <v>0</v>
      </c>
      <c r="H563" s="945">
        <v>0</v>
      </c>
      <c r="I563" s="945">
        <v>1124</v>
      </c>
      <c r="J563" s="945">
        <v>0</v>
      </c>
      <c r="K563" s="945">
        <v>0</v>
      </c>
      <c r="L563" s="957">
        <f t="shared" si="8"/>
        <v>6702</v>
      </c>
    </row>
    <row r="564" spans="1:12" ht="12.75">
      <c r="A564" s="943" t="s">
        <v>368</v>
      </c>
      <c r="B564" s="858" t="s">
        <v>1143</v>
      </c>
      <c r="C564" s="858" t="s">
        <v>450</v>
      </c>
      <c r="D564" s="943">
        <v>15</v>
      </c>
      <c r="E564" s="945">
        <v>3762</v>
      </c>
      <c r="F564" s="945">
        <v>0</v>
      </c>
      <c r="G564" s="945">
        <v>0</v>
      </c>
      <c r="H564" s="945">
        <v>0</v>
      </c>
      <c r="I564" s="945">
        <v>311</v>
      </c>
      <c r="J564" s="945">
        <v>0</v>
      </c>
      <c r="K564" s="945">
        <v>0</v>
      </c>
      <c r="L564" s="957">
        <f t="shared" si="8"/>
        <v>3451</v>
      </c>
    </row>
    <row r="565" spans="1:12" ht="12.75">
      <c r="A565" s="943" t="s">
        <v>370</v>
      </c>
      <c r="B565" s="858" t="s">
        <v>1143</v>
      </c>
      <c r="C565" s="858" t="s">
        <v>451</v>
      </c>
      <c r="D565" s="943">
        <v>15</v>
      </c>
      <c r="E565" s="945">
        <v>3169</v>
      </c>
      <c r="F565" s="945">
        <v>0</v>
      </c>
      <c r="G565" s="945">
        <v>0</v>
      </c>
      <c r="H565" s="945">
        <v>0</v>
      </c>
      <c r="I565" s="945">
        <v>116</v>
      </c>
      <c r="J565" s="945">
        <v>0</v>
      </c>
      <c r="K565" s="945">
        <v>0</v>
      </c>
      <c r="L565" s="957">
        <f t="shared" si="8"/>
        <v>3053</v>
      </c>
    </row>
    <row r="566" spans="1:12" ht="12.75">
      <c r="A566" s="943" t="s">
        <v>1229</v>
      </c>
      <c r="B566" s="858" t="s">
        <v>1142</v>
      </c>
      <c r="C566" s="858" t="s">
        <v>1231</v>
      </c>
      <c r="D566" s="943">
        <v>15</v>
      </c>
      <c r="E566" s="945">
        <v>8205</v>
      </c>
      <c r="F566" s="945">
        <v>0</v>
      </c>
      <c r="G566" s="945">
        <v>0</v>
      </c>
      <c r="H566" s="945">
        <v>0</v>
      </c>
      <c r="I566" s="945">
        <v>1205</v>
      </c>
      <c r="J566" s="945">
        <v>0</v>
      </c>
      <c r="K566" s="945">
        <v>0</v>
      </c>
      <c r="L566" s="957">
        <f t="shared" si="8"/>
        <v>7000</v>
      </c>
    </row>
    <row r="567" spans="1:12" ht="12.75">
      <c r="A567" s="943" t="s">
        <v>410</v>
      </c>
      <c r="B567" s="858" t="s">
        <v>1144</v>
      </c>
      <c r="C567" s="858" t="s">
        <v>411</v>
      </c>
      <c r="D567" s="943">
        <v>15</v>
      </c>
      <c r="E567" s="945">
        <v>3874</v>
      </c>
      <c r="F567" s="945">
        <v>0</v>
      </c>
      <c r="G567" s="945">
        <v>0</v>
      </c>
      <c r="H567" s="945">
        <v>0</v>
      </c>
      <c r="I567" s="945">
        <v>329</v>
      </c>
      <c r="J567" s="945">
        <v>0</v>
      </c>
      <c r="K567" s="945">
        <v>0</v>
      </c>
      <c r="L567" s="957">
        <f>E567+F567+G567+H567-I567+J567-K567</f>
        <v>3545</v>
      </c>
    </row>
    <row r="568" spans="1:12" ht="12.75">
      <c r="A568" s="943" t="s">
        <v>999</v>
      </c>
      <c r="B568" s="858" t="s">
        <v>1144</v>
      </c>
      <c r="C568" s="858" t="s">
        <v>553</v>
      </c>
      <c r="D568" s="943">
        <v>15</v>
      </c>
      <c r="E568" s="945">
        <v>3109</v>
      </c>
      <c r="F568" s="945">
        <v>0</v>
      </c>
      <c r="G568" s="945">
        <v>0</v>
      </c>
      <c r="H568" s="945">
        <v>0</v>
      </c>
      <c r="I568" s="945">
        <v>109</v>
      </c>
      <c r="J568" s="945">
        <v>0</v>
      </c>
      <c r="K568" s="945">
        <v>0</v>
      </c>
      <c r="L568" s="957">
        <f aca="true" t="shared" si="9" ref="L568:L577">E568+F568+G568+H568-I568+J568-K568</f>
        <v>3000</v>
      </c>
    </row>
    <row r="569" spans="1:12" ht="12.75">
      <c r="A569" s="948"/>
      <c r="B569" s="953" t="s">
        <v>731</v>
      </c>
      <c r="C569" s="953"/>
      <c r="D569" s="948"/>
      <c r="E569" s="949"/>
      <c r="F569" s="949"/>
      <c r="G569" s="949"/>
      <c r="H569" s="949"/>
      <c r="I569" s="949"/>
      <c r="J569" s="949"/>
      <c r="K569" s="949"/>
      <c r="L569" s="958">
        <f t="shared" si="9"/>
        <v>0</v>
      </c>
    </row>
    <row r="570" spans="1:12" ht="12.75">
      <c r="A570" s="943" t="s">
        <v>1314</v>
      </c>
      <c r="B570" s="858" t="s">
        <v>1142</v>
      </c>
      <c r="C570" s="858" t="s">
        <v>415</v>
      </c>
      <c r="D570" s="943">
        <v>15</v>
      </c>
      <c r="E570" s="945">
        <v>5662</v>
      </c>
      <c r="F570" s="945">
        <v>0</v>
      </c>
      <c r="G570" s="945">
        <v>0</v>
      </c>
      <c r="H570" s="945">
        <v>0</v>
      </c>
      <c r="I570" s="945">
        <v>662</v>
      </c>
      <c r="J570" s="945">
        <v>0</v>
      </c>
      <c r="K570" s="945">
        <v>0</v>
      </c>
      <c r="L570" s="957">
        <f t="shared" si="9"/>
        <v>5000</v>
      </c>
    </row>
    <row r="571" spans="1:12" ht="12.75">
      <c r="A571" s="943" t="s">
        <v>1278</v>
      </c>
      <c r="B571" s="858" t="s">
        <v>1144</v>
      </c>
      <c r="C571" s="858" t="s">
        <v>1280</v>
      </c>
      <c r="D571" s="943">
        <v>15</v>
      </c>
      <c r="E571" s="945">
        <v>575</v>
      </c>
      <c r="F571" s="945">
        <v>0</v>
      </c>
      <c r="G571" s="945">
        <v>0</v>
      </c>
      <c r="H571" s="945">
        <v>0</v>
      </c>
      <c r="I571" s="945">
        <v>0</v>
      </c>
      <c r="J571" s="945">
        <v>175</v>
      </c>
      <c r="K571" s="945">
        <v>0</v>
      </c>
      <c r="L571" s="957">
        <f t="shared" si="9"/>
        <v>750</v>
      </c>
    </row>
    <row r="572" spans="1:12" ht="12.75">
      <c r="A572" s="943" t="s">
        <v>816</v>
      </c>
      <c r="B572" s="858" t="s">
        <v>1144</v>
      </c>
      <c r="C572" s="858" t="s">
        <v>529</v>
      </c>
      <c r="D572" s="943">
        <v>15</v>
      </c>
      <c r="E572" s="945">
        <v>3109</v>
      </c>
      <c r="F572" s="945">
        <v>0</v>
      </c>
      <c r="G572" s="945">
        <v>0</v>
      </c>
      <c r="H572" s="945">
        <v>0</v>
      </c>
      <c r="I572" s="945">
        <v>109</v>
      </c>
      <c r="J572" s="945">
        <v>0</v>
      </c>
      <c r="K572" s="945">
        <v>0</v>
      </c>
      <c r="L572" s="957">
        <f t="shared" si="9"/>
        <v>3000</v>
      </c>
    </row>
    <row r="573" spans="1:12" ht="12.75">
      <c r="A573" s="943" t="s">
        <v>1095</v>
      </c>
      <c r="B573" s="858" t="s">
        <v>1144</v>
      </c>
      <c r="C573" s="858" t="s">
        <v>529</v>
      </c>
      <c r="D573" s="943">
        <v>15</v>
      </c>
      <c r="E573" s="945">
        <v>3820</v>
      </c>
      <c r="F573" s="945">
        <v>0</v>
      </c>
      <c r="G573" s="945">
        <v>0</v>
      </c>
      <c r="H573" s="945">
        <v>0</v>
      </c>
      <c r="I573" s="945">
        <v>320</v>
      </c>
      <c r="J573" s="945">
        <v>0</v>
      </c>
      <c r="K573" s="945">
        <v>0</v>
      </c>
      <c r="L573" s="957">
        <f t="shared" si="9"/>
        <v>3500</v>
      </c>
    </row>
    <row r="574" spans="1:12" ht="12.75">
      <c r="A574" s="948"/>
      <c r="B574" s="953" t="s">
        <v>732</v>
      </c>
      <c r="C574" s="953"/>
      <c r="D574" s="948"/>
      <c r="E574" s="949"/>
      <c r="F574" s="949"/>
      <c r="G574" s="949"/>
      <c r="H574" s="949"/>
      <c r="I574" s="949"/>
      <c r="J574" s="949"/>
      <c r="K574" s="949"/>
      <c r="L574" s="958">
        <f t="shared" si="9"/>
        <v>0</v>
      </c>
    </row>
    <row r="575" spans="1:12" ht="12.75">
      <c r="A575" s="943" t="s">
        <v>945</v>
      </c>
      <c r="B575" s="858" t="s">
        <v>1142</v>
      </c>
      <c r="C575" s="858" t="s">
        <v>733</v>
      </c>
      <c r="D575" s="943">
        <v>15</v>
      </c>
      <c r="E575" s="945">
        <v>6934</v>
      </c>
      <c r="F575" s="945">
        <v>0</v>
      </c>
      <c r="G575" s="945">
        <v>0</v>
      </c>
      <c r="H575" s="945">
        <v>0</v>
      </c>
      <c r="I575" s="945">
        <v>934</v>
      </c>
      <c r="J575" s="945">
        <v>0</v>
      </c>
      <c r="K575" s="945">
        <v>0</v>
      </c>
      <c r="L575" s="957">
        <f t="shared" si="9"/>
        <v>6000</v>
      </c>
    </row>
    <row r="576" spans="1:12" ht="12.75">
      <c r="A576" s="943" t="s">
        <v>734</v>
      </c>
      <c r="B576" s="858" t="s">
        <v>1142</v>
      </c>
      <c r="C576" s="858" t="s">
        <v>735</v>
      </c>
      <c r="D576" s="943">
        <v>15</v>
      </c>
      <c r="E576" s="945">
        <v>5662</v>
      </c>
      <c r="F576" s="945">
        <v>0</v>
      </c>
      <c r="G576" s="945">
        <v>0</v>
      </c>
      <c r="H576" s="945">
        <v>0</v>
      </c>
      <c r="I576" s="945">
        <v>662</v>
      </c>
      <c r="J576" s="945">
        <v>0</v>
      </c>
      <c r="K576" s="945">
        <v>0</v>
      </c>
      <c r="L576" s="957">
        <f t="shared" si="9"/>
        <v>5000</v>
      </c>
    </row>
    <row r="577" spans="1:12" ht="12.75">
      <c r="A577" s="943" t="s">
        <v>1161</v>
      </c>
      <c r="B577" s="858" t="s">
        <v>1144</v>
      </c>
      <c r="C577" s="858" t="s">
        <v>56</v>
      </c>
      <c r="D577" s="943">
        <v>15</v>
      </c>
      <c r="E577" s="945">
        <v>2205</v>
      </c>
      <c r="F577" s="945">
        <v>0</v>
      </c>
      <c r="G577" s="945">
        <v>0</v>
      </c>
      <c r="H577" s="945">
        <v>0</v>
      </c>
      <c r="I577" s="945">
        <v>0</v>
      </c>
      <c r="J577" s="945">
        <v>39</v>
      </c>
      <c r="K577" s="945">
        <v>0</v>
      </c>
      <c r="L577" s="957">
        <f t="shared" si="9"/>
        <v>2244</v>
      </c>
    </row>
    <row r="579" spans="3:9" ht="12.75">
      <c r="C579" s="955" t="s">
        <v>854</v>
      </c>
      <c r="I579" s="758" t="s">
        <v>645</v>
      </c>
    </row>
    <row r="580" spans="3:9" ht="12.75">
      <c r="C580" s="955" t="s">
        <v>1461</v>
      </c>
      <c r="I580" s="952" t="s">
        <v>1462</v>
      </c>
    </row>
    <row r="583" spans="1:12" ht="15.75" customHeight="1">
      <c r="A583" s="950" t="s">
        <v>37</v>
      </c>
      <c r="B583" s="956"/>
      <c r="C583" s="956"/>
      <c r="D583" s="950"/>
      <c r="E583" s="951">
        <f aca="true" t="shared" si="10" ref="E583:L583">SUM(E6:E582)</f>
        <v>1817525</v>
      </c>
      <c r="F583" s="951">
        <f t="shared" si="10"/>
        <v>41760</v>
      </c>
      <c r="G583" s="951">
        <f t="shared" si="10"/>
        <v>21600</v>
      </c>
      <c r="H583" s="951">
        <f t="shared" si="10"/>
        <v>0</v>
      </c>
      <c r="I583" s="951">
        <f t="shared" si="10"/>
        <v>145549</v>
      </c>
      <c r="J583" s="951">
        <f t="shared" si="10"/>
        <v>12452</v>
      </c>
      <c r="K583" s="951">
        <f t="shared" si="10"/>
        <v>26700</v>
      </c>
      <c r="L583" s="951">
        <f t="shared" si="10"/>
        <v>1721088</v>
      </c>
    </row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2015-01-20T23:52:29Z</cp:lastPrinted>
  <dcterms:created xsi:type="dcterms:W3CDTF">2008-01-30T23:11:11Z</dcterms:created>
  <dcterms:modified xsi:type="dcterms:W3CDTF">2015-09-14T17:31:10Z</dcterms:modified>
  <cp:category/>
  <cp:version/>
  <cp:contentType/>
  <cp:contentStatus/>
</cp:coreProperties>
</file>