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5600" windowHeight="7710" activeTab="3"/>
  </bookViews>
  <sheets>
    <sheet name="Enero" sheetId="1" r:id="rId1"/>
    <sheet name="Febrero" sheetId="4" r:id="rId2"/>
    <sheet name="Abril" sheetId="2" r:id="rId3"/>
    <sheet name="Mayo" sheetId="3" r:id="rId4"/>
  </sheets>
  <definedNames>
    <definedName name="_xlnm.Print_Area" localSheetId="0">Enero!$A$1:$G$421</definedName>
    <definedName name="_xlnm.Print_Area" localSheetId="1">Febrero!$A$1:$G$424</definedName>
  </definedNames>
  <calcPr calcId="125725"/>
</workbook>
</file>

<file path=xl/calcChain.xml><?xml version="1.0" encoding="utf-8"?>
<calcChain xmlns="http://schemas.openxmlformats.org/spreadsheetml/2006/main">
  <c r="B426" i="2"/>
  <c r="D425"/>
  <c r="D17"/>
  <c r="D69"/>
  <c r="B421"/>
  <c r="C421"/>
  <c r="B420"/>
  <c r="C420" s="1"/>
  <c r="D254"/>
  <c r="D11"/>
  <c r="D124"/>
  <c r="D34"/>
  <c r="D31"/>
  <c r="D147"/>
  <c r="B425"/>
  <c r="B419"/>
  <c r="C419" s="1"/>
  <c r="B418"/>
  <c r="B417"/>
  <c r="C417" s="1"/>
  <c r="B416"/>
  <c r="C416" s="1"/>
  <c r="B415"/>
  <c r="C415" s="1"/>
  <c r="B414"/>
  <c r="C414" s="1"/>
  <c r="B413"/>
  <c r="C413" s="1"/>
  <c r="B412"/>
  <c r="C412" s="1"/>
  <c r="B411"/>
  <c r="C411" s="1"/>
  <c r="B410"/>
  <c r="C410" s="1"/>
  <c r="B409"/>
  <c r="C409" s="1"/>
  <c r="B408"/>
  <c r="C408" s="1"/>
  <c r="B407"/>
  <c r="C407" s="1"/>
  <c r="B406"/>
  <c r="C406" s="1"/>
  <c r="B405"/>
  <c r="C405" s="1"/>
  <c r="B404"/>
  <c r="C404" s="1"/>
  <c r="B403"/>
  <c r="C403" s="1"/>
  <c r="B402"/>
  <c r="C402" s="1"/>
  <c r="B401"/>
  <c r="C401" s="1"/>
  <c r="B400"/>
  <c r="C400" s="1"/>
  <c r="B399"/>
  <c r="C399" s="1"/>
  <c r="B398"/>
  <c r="C398" s="1"/>
  <c r="B397"/>
  <c r="C397" s="1"/>
  <c r="B396"/>
  <c r="C396" s="1"/>
  <c r="B395"/>
  <c r="C395" s="1"/>
  <c r="B394"/>
  <c r="C394" s="1"/>
  <c r="B393"/>
  <c r="C393" s="1"/>
  <c r="B392"/>
  <c r="C392" s="1"/>
  <c r="B391"/>
  <c r="C391" s="1"/>
  <c r="B390"/>
  <c r="C390" s="1"/>
  <c r="B389"/>
  <c r="C389" s="1"/>
  <c r="F388"/>
  <c r="B388"/>
  <c r="C388" s="1"/>
  <c r="B387"/>
  <c r="C387" s="1"/>
  <c r="B386"/>
  <c r="C386" s="1"/>
  <c r="B385"/>
  <c r="C385" s="1"/>
  <c r="B384"/>
  <c r="C384" s="1"/>
  <c r="B383"/>
  <c r="C383" s="1"/>
  <c r="B382"/>
  <c r="C382" s="1"/>
  <c r="B381"/>
  <c r="C381" s="1"/>
  <c r="B380"/>
  <c r="C380" s="1"/>
  <c r="B379"/>
  <c r="C379" s="1"/>
  <c r="B378"/>
  <c r="C378" s="1"/>
  <c r="B377"/>
  <c r="C377" s="1"/>
  <c r="B376"/>
  <c r="C376" s="1"/>
  <c r="B375"/>
  <c r="C375" s="1"/>
  <c r="B374"/>
  <c r="C374" s="1"/>
  <c r="B373"/>
  <c r="C373" s="1"/>
  <c r="B372"/>
  <c r="C372" s="1"/>
  <c r="B371"/>
  <c r="C371" s="1"/>
  <c r="B370"/>
  <c r="C370" s="1"/>
  <c r="B369"/>
  <c r="C369" s="1"/>
  <c r="B368"/>
  <c r="C368" s="1"/>
  <c r="B367"/>
  <c r="B366"/>
  <c r="C366" s="1"/>
  <c r="B365"/>
  <c r="C365" s="1"/>
  <c r="B364"/>
  <c r="C364" s="1"/>
  <c r="B363"/>
  <c r="C363" s="1"/>
  <c r="B362"/>
  <c r="C362" s="1"/>
  <c r="B361"/>
  <c r="C361" s="1"/>
  <c r="B360"/>
  <c r="C360" s="1"/>
  <c r="B359"/>
  <c r="C359" s="1"/>
  <c r="B358"/>
  <c r="C358" s="1"/>
  <c r="B357"/>
  <c r="C357" s="1"/>
  <c r="B356"/>
  <c r="C356" s="1"/>
  <c r="B355"/>
  <c r="C355" s="1"/>
  <c r="B354"/>
  <c r="C354" s="1"/>
  <c r="B353"/>
  <c r="C353" s="1"/>
  <c r="B352"/>
  <c r="C352" s="1"/>
  <c r="B351"/>
  <c r="C351" s="1"/>
  <c r="B350"/>
  <c r="C350" s="1"/>
  <c r="B349"/>
  <c r="C349" s="1"/>
  <c r="B348"/>
  <c r="B347"/>
  <c r="C347" s="1"/>
  <c r="B346"/>
  <c r="C346" s="1"/>
  <c r="B345"/>
  <c r="C345" s="1"/>
  <c r="B344"/>
  <c r="C344" s="1"/>
  <c r="B343"/>
  <c r="C343" s="1"/>
  <c r="B342"/>
  <c r="C342" s="1"/>
  <c r="B341"/>
  <c r="C341" s="1"/>
  <c r="B340"/>
  <c r="C340" s="1"/>
  <c r="B339"/>
  <c r="C339" s="1"/>
  <c r="B338"/>
  <c r="C338" s="1"/>
  <c r="B337"/>
  <c r="C337" s="1"/>
  <c r="B336"/>
  <c r="C336" s="1"/>
  <c r="B335"/>
  <c r="C335" s="1"/>
  <c r="B334"/>
  <c r="C334" s="1"/>
  <c r="B333"/>
  <c r="C333" s="1"/>
  <c r="B332"/>
  <c r="C332" s="1"/>
  <c r="B331"/>
  <c r="C331" s="1"/>
  <c r="B330"/>
  <c r="C330" s="1"/>
  <c r="B329"/>
  <c r="C329" s="1"/>
  <c r="B328"/>
  <c r="C328" s="1"/>
  <c r="B327"/>
  <c r="C327" s="1"/>
  <c r="B326"/>
  <c r="C326" s="1"/>
  <c r="B325"/>
  <c r="C325" s="1"/>
  <c r="B324"/>
  <c r="C324" s="1"/>
  <c r="B323"/>
  <c r="C323" s="1"/>
  <c r="B322"/>
  <c r="C322" s="1"/>
  <c r="B321"/>
  <c r="C321" s="1"/>
  <c r="B320"/>
  <c r="C320" s="1"/>
  <c r="B319"/>
  <c r="C319" s="1"/>
  <c r="B318"/>
  <c r="C318" s="1"/>
  <c r="B317"/>
  <c r="C317" s="1"/>
  <c r="B316"/>
  <c r="C316" s="1"/>
  <c r="B315"/>
  <c r="C315" s="1"/>
  <c r="B314"/>
  <c r="C314" s="1"/>
  <c r="B313"/>
  <c r="C313" s="1"/>
  <c r="B312"/>
  <c r="C312" s="1"/>
  <c r="B311"/>
  <c r="C311" s="1"/>
  <c r="B310"/>
  <c r="C310" s="1"/>
  <c r="B309"/>
  <c r="C309" s="1"/>
  <c r="B308"/>
  <c r="C308" s="1"/>
  <c r="B307"/>
  <c r="C307" s="1"/>
  <c r="B306"/>
  <c r="C306" s="1"/>
  <c r="B305"/>
  <c r="C305" s="1"/>
  <c r="B304"/>
  <c r="C304" s="1"/>
  <c r="B303"/>
  <c r="C303" s="1"/>
  <c r="B302"/>
  <c r="C302" s="1"/>
  <c r="B301"/>
  <c r="C301" s="1"/>
  <c r="B300"/>
  <c r="C300" s="1"/>
  <c r="B299"/>
  <c r="C299" s="1"/>
  <c r="B298"/>
  <c r="C298" s="1"/>
  <c r="B297"/>
  <c r="C297" s="1"/>
  <c r="B296"/>
  <c r="C296" s="1"/>
  <c r="B295"/>
  <c r="C295" s="1"/>
  <c r="B294"/>
  <c r="C294" s="1"/>
  <c r="B293"/>
  <c r="C293" s="1"/>
  <c r="B292"/>
  <c r="C292" s="1"/>
  <c r="B291"/>
  <c r="B290"/>
  <c r="C290" s="1"/>
  <c r="C289"/>
  <c r="B289"/>
  <c r="B288"/>
  <c r="C288" s="1"/>
  <c r="B287"/>
  <c r="C287" s="1"/>
  <c r="B286"/>
  <c r="C286" s="1"/>
  <c r="B285"/>
  <c r="C285" s="1"/>
  <c r="B284"/>
  <c r="C284" s="1"/>
  <c r="B283"/>
  <c r="C283" s="1"/>
  <c r="B282"/>
  <c r="C282" s="1"/>
  <c r="B281"/>
  <c r="C281" s="1"/>
  <c r="B280"/>
  <c r="C280" s="1"/>
  <c r="B279"/>
  <c r="C279" s="1"/>
  <c r="B278"/>
  <c r="C278" s="1"/>
  <c r="B277"/>
  <c r="B276"/>
  <c r="C276" s="1"/>
  <c r="B275"/>
  <c r="C275" s="1"/>
  <c r="B274"/>
  <c r="C274" s="1"/>
  <c r="B273"/>
  <c r="C273" s="1"/>
  <c r="B272"/>
  <c r="C272" s="1"/>
  <c r="B271"/>
  <c r="C271" s="1"/>
  <c r="B270"/>
  <c r="C270" s="1"/>
  <c r="B269"/>
  <c r="C269" s="1"/>
  <c r="B268"/>
  <c r="C268" s="1"/>
  <c r="B267"/>
  <c r="C267" s="1"/>
  <c r="B266"/>
  <c r="C266" s="1"/>
  <c r="B265"/>
  <c r="C265" s="1"/>
  <c r="B264"/>
  <c r="C264" s="1"/>
  <c r="B263"/>
  <c r="C263" s="1"/>
  <c r="B262"/>
  <c r="C262" s="1"/>
  <c r="B261"/>
  <c r="C261" s="1"/>
  <c r="B260"/>
  <c r="C260" s="1"/>
  <c r="B259"/>
  <c r="C259" s="1"/>
  <c r="B258"/>
  <c r="C258" s="1"/>
  <c r="B257"/>
  <c r="C257" s="1"/>
  <c r="B256"/>
  <c r="C256" s="1"/>
  <c r="B255"/>
  <c r="C255" s="1"/>
  <c r="B254"/>
  <c r="B253"/>
  <c r="C253" s="1"/>
  <c r="B252"/>
  <c r="C252" s="1"/>
  <c r="B251"/>
  <c r="C251" s="1"/>
  <c r="B250"/>
  <c r="C250" s="1"/>
  <c r="B249"/>
  <c r="C249" s="1"/>
  <c r="B248"/>
  <c r="C248" s="1"/>
  <c r="B247"/>
  <c r="C247" s="1"/>
  <c r="B246"/>
  <c r="C246" s="1"/>
  <c r="B245"/>
  <c r="C245" s="1"/>
  <c r="B244"/>
  <c r="C244" s="1"/>
  <c r="B243"/>
  <c r="C243" s="1"/>
  <c r="B242"/>
  <c r="C242" s="1"/>
  <c r="B241"/>
  <c r="C241" s="1"/>
  <c r="B240"/>
  <c r="C240" s="1"/>
  <c r="B239"/>
  <c r="C239" s="1"/>
  <c r="B238"/>
  <c r="C238" s="1"/>
  <c r="B237"/>
  <c r="C237" s="1"/>
  <c r="B236"/>
  <c r="C236" s="1"/>
  <c r="B235"/>
  <c r="C235" s="1"/>
  <c r="B234"/>
  <c r="C234" s="1"/>
  <c r="B233"/>
  <c r="C233" s="1"/>
  <c r="B232"/>
  <c r="C232" s="1"/>
  <c r="B231"/>
  <c r="C231" s="1"/>
  <c r="B230"/>
  <c r="C230" s="1"/>
  <c r="B229"/>
  <c r="C229" s="1"/>
  <c r="B228"/>
  <c r="C228" s="1"/>
  <c r="B227"/>
  <c r="C227" s="1"/>
  <c r="B226"/>
  <c r="C226" s="1"/>
  <c r="B225"/>
  <c r="C225" s="1"/>
  <c r="B224"/>
  <c r="C224" s="1"/>
  <c r="B223"/>
  <c r="C223" s="1"/>
  <c r="B222"/>
  <c r="C222" s="1"/>
  <c r="B221"/>
  <c r="C221" s="1"/>
  <c r="B220"/>
  <c r="C220" s="1"/>
  <c r="B219"/>
  <c r="C219" s="1"/>
  <c r="B218"/>
  <c r="C218" s="1"/>
  <c r="B217"/>
  <c r="C217" s="1"/>
  <c r="B216"/>
  <c r="C216" s="1"/>
  <c r="B215"/>
  <c r="C215" s="1"/>
  <c r="B214"/>
  <c r="C214" s="1"/>
  <c r="B213"/>
  <c r="C213" s="1"/>
  <c r="B212"/>
  <c r="C212" s="1"/>
  <c r="B211"/>
  <c r="C211" s="1"/>
  <c r="B210"/>
  <c r="C210" s="1"/>
  <c r="B209"/>
  <c r="C209" s="1"/>
  <c r="B208"/>
  <c r="C208" s="1"/>
  <c r="B207"/>
  <c r="C207" s="1"/>
  <c r="B206"/>
  <c r="C206" s="1"/>
  <c r="B205"/>
  <c r="C205" s="1"/>
  <c r="B204"/>
  <c r="C204" s="1"/>
  <c r="B203"/>
  <c r="C203" s="1"/>
  <c r="B202"/>
  <c r="C202" s="1"/>
  <c r="B201"/>
  <c r="C201" s="1"/>
  <c r="B200"/>
  <c r="C200" s="1"/>
  <c r="B199"/>
  <c r="B198"/>
  <c r="C198" s="1"/>
  <c r="B197"/>
  <c r="C197" s="1"/>
  <c r="B196"/>
  <c r="C196" s="1"/>
  <c r="B195"/>
  <c r="C195" s="1"/>
  <c r="B194"/>
  <c r="C194" s="1"/>
  <c r="B193"/>
  <c r="C193" s="1"/>
  <c r="B192"/>
  <c r="C192" s="1"/>
  <c r="B191"/>
  <c r="C191" s="1"/>
  <c r="B190"/>
  <c r="C190" s="1"/>
  <c r="B189"/>
  <c r="C189" s="1"/>
  <c r="B188"/>
  <c r="B187"/>
  <c r="C187" s="1"/>
  <c r="B186"/>
  <c r="C186" s="1"/>
  <c r="B185"/>
  <c r="C185" s="1"/>
  <c r="B184"/>
  <c r="C184" s="1"/>
  <c r="B183"/>
  <c r="C183" s="1"/>
  <c r="B182"/>
  <c r="C182" s="1"/>
  <c r="B181"/>
  <c r="C181" s="1"/>
  <c r="B180"/>
  <c r="C180" s="1"/>
  <c r="B179"/>
  <c r="C179" s="1"/>
  <c r="B178"/>
  <c r="C178" s="1"/>
  <c r="B177"/>
  <c r="C177" s="1"/>
  <c r="B176"/>
  <c r="C176" s="1"/>
  <c r="B175"/>
  <c r="C175" s="1"/>
  <c r="B174"/>
  <c r="C174" s="1"/>
  <c r="B173"/>
  <c r="C173" s="1"/>
  <c r="B172"/>
  <c r="C172" s="1"/>
  <c r="B171"/>
  <c r="C171" s="1"/>
  <c r="B170"/>
  <c r="C170" s="1"/>
  <c r="B169"/>
  <c r="C169" s="1"/>
  <c r="B168"/>
  <c r="C168" s="1"/>
  <c r="B167"/>
  <c r="C167" s="1"/>
  <c r="B166"/>
  <c r="C166" s="1"/>
  <c r="B165"/>
  <c r="C165" s="1"/>
  <c r="B164"/>
  <c r="C164" s="1"/>
  <c r="B163"/>
  <c r="C163" s="1"/>
  <c r="B162"/>
  <c r="C162" s="1"/>
  <c r="B161"/>
  <c r="C161" s="1"/>
  <c r="B160"/>
  <c r="C160" s="1"/>
  <c r="B159"/>
  <c r="C159" s="1"/>
  <c r="B158"/>
  <c r="C158" s="1"/>
  <c r="B157"/>
  <c r="C157" s="1"/>
  <c r="B156"/>
  <c r="C156" s="1"/>
  <c r="B155"/>
  <c r="C155" s="1"/>
  <c r="B154"/>
  <c r="C154" s="1"/>
  <c r="B153"/>
  <c r="C153" s="1"/>
  <c r="B152"/>
  <c r="C152" s="1"/>
  <c r="B151"/>
  <c r="C151" s="1"/>
  <c r="B149"/>
  <c r="C149" s="1"/>
  <c r="B148"/>
  <c r="C148" s="1"/>
  <c r="B147"/>
  <c r="C147" s="1"/>
  <c r="B146"/>
  <c r="C146" s="1"/>
  <c r="B145"/>
  <c r="C145" s="1"/>
  <c r="B144"/>
  <c r="C144" s="1"/>
  <c r="B143"/>
  <c r="B142"/>
  <c r="C142" s="1"/>
  <c r="B141"/>
  <c r="C141" s="1"/>
  <c r="B140"/>
  <c r="C140" s="1"/>
  <c r="B139"/>
  <c r="C139" s="1"/>
  <c r="B138"/>
  <c r="C138" s="1"/>
  <c r="B137"/>
  <c r="C137" s="1"/>
  <c r="B136"/>
  <c r="C136" s="1"/>
  <c r="B135"/>
  <c r="C135" s="1"/>
  <c r="B134"/>
  <c r="C134" s="1"/>
  <c r="B133"/>
  <c r="C133" s="1"/>
  <c r="B132"/>
  <c r="C132" s="1"/>
  <c r="B131"/>
  <c r="C131" s="1"/>
  <c r="B130"/>
  <c r="C130" s="1"/>
  <c r="B129"/>
  <c r="C129" s="1"/>
  <c r="B128"/>
  <c r="C128" s="1"/>
  <c r="B127"/>
  <c r="C127" s="1"/>
  <c r="B126"/>
  <c r="C126" s="1"/>
  <c r="B125"/>
  <c r="C125" s="1"/>
  <c r="B124"/>
  <c r="C124" s="1"/>
  <c r="B123"/>
  <c r="C123" s="1"/>
  <c r="B122"/>
  <c r="C122" s="1"/>
  <c r="B121"/>
  <c r="C121" s="1"/>
  <c r="B120"/>
  <c r="C120" s="1"/>
  <c r="B119"/>
  <c r="C119" s="1"/>
  <c r="B118"/>
  <c r="C118" s="1"/>
  <c r="B117"/>
  <c r="C117" s="1"/>
  <c r="B116"/>
  <c r="C116" s="1"/>
  <c r="B115"/>
  <c r="C115" s="1"/>
  <c r="B114"/>
  <c r="C114" s="1"/>
  <c r="B113"/>
  <c r="C113" s="1"/>
  <c r="B112"/>
  <c r="C112" s="1"/>
  <c r="B111"/>
  <c r="C111" s="1"/>
  <c r="B110"/>
  <c r="C110" s="1"/>
  <c r="B109"/>
  <c r="C109" s="1"/>
  <c r="B108"/>
  <c r="C108" s="1"/>
  <c r="B107"/>
  <c r="C107" s="1"/>
  <c r="B106"/>
  <c r="C106" s="1"/>
  <c r="B105"/>
  <c r="C105" s="1"/>
  <c r="B104"/>
  <c r="C104" s="1"/>
  <c r="B103"/>
  <c r="C103" s="1"/>
  <c r="B102"/>
  <c r="C102" s="1"/>
  <c r="B101"/>
  <c r="C101" s="1"/>
  <c r="B100"/>
  <c r="C100" s="1"/>
  <c r="B99"/>
  <c r="C99" s="1"/>
  <c r="B98"/>
  <c r="C98" s="1"/>
  <c r="B97"/>
  <c r="C97" s="1"/>
  <c r="B96"/>
  <c r="C96" s="1"/>
  <c r="B95"/>
  <c r="C95" s="1"/>
  <c r="B94"/>
  <c r="C94" s="1"/>
  <c r="B93"/>
  <c r="C93" s="1"/>
  <c r="B92"/>
  <c r="C92" s="1"/>
  <c r="B91"/>
  <c r="C91" s="1"/>
  <c r="B90"/>
  <c r="C90" s="1"/>
  <c r="B89"/>
  <c r="C89" s="1"/>
  <c r="B88"/>
  <c r="C88" s="1"/>
  <c r="B87"/>
  <c r="C87" s="1"/>
  <c r="B86"/>
  <c r="C86" s="1"/>
  <c r="B85"/>
  <c r="C85" s="1"/>
  <c r="B84"/>
  <c r="C84" s="1"/>
  <c r="B83"/>
  <c r="C83" s="1"/>
  <c r="B82"/>
  <c r="C82" s="1"/>
  <c r="B81"/>
  <c r="C81" s="1"/>
  <c r="B80"/>
  <c r="C80" s="1"/>
  <c r="B79"/>
  <c r="B78"/>
  <c r="C78" s="1"/>
  <c r="B77"/>
  <c r="C77" s="1"/>
  <c r="B76"/>
  <c r="C76" s="1"/>
  <c r="B75"/>
  <c r="C75" s="1"/>
  <c r="B74"/>
  <c r="C74" s="1"/>
  <c r="B73"/>
  <c r="C73" s="1"/>
  <c r="B72"/>
  <c r="C72" s="1"/>
  <c r="B71"/>
  <c r="C71" s="1"/>
  <c r="B70"/>
  <c r="C70" s="1"/>
  <c r="B69"/>
  <c r="C69" s="1"/>
  <c r="B68"/>
  <c r="C68" s="1"/>
  <c r="B67"/>
  <c r="C67" s="1"/>
  <c r="B66"/>
  <c r="C66" s="1"/>
  <c r="B65"/>
  <c r="C65" s="1"/>
  <c r="B64"/>
  <c r="C64" s="1"/>
  <c r="B63"/>
  <c r="C63" s="1"/>
  <c r="B62"/>
  <c r="C62" s="1"/>
  <c r="B61"/>
  <c r="C61" s="1"/>
  <c r="B60"/>
  <c r="C60" s="1"/>
  <c r="B59"/>
  <c r="C59" s="1"/>
  <c r="B57"/>
  <c r="C57" s="1"/>
  <c r="B56"/>
  <c r="C56" s="1"/>
  <c r="B55"/>
  <c r="C55" s="1"/>
  <c r="B54"/>
  <c r="C54" s="1"/>
  <c r="B53"/>
  <c r="C53" s="1"/>
  <c r="B52"/>
  <c r="C52" s="1"/>
  <c r="B51"/>
  <c r="C51" s="1"/>
  <c r="B50"/>
  <c r="C50" s="1"/>
  <c r="B49"/>
  <c r="C49" s="1"/>
  <c r="B48"/>
  <c r="C48" s="1"/>
  <c r="B47"/>
  <c r="C47" s="1"/>
  <c r="B46"/>
  <c r="C46" s="1"/>
  <c r="B45"/>
  <c r="C45" s="1"/>
  <c r="B44"/>
  <c r="C44" s="1"/>
  <c r="B43"/>
  <c r="C43" s="1"/>
  <c r="B41"/>
  <c r="B40"/>
  <c r="C40" s="1"/>
  <c r="B39"/>
  <c r="C39" s="1"/>
  <c r="B38"/>
  <c r="C38" s="1"/>
  <c r="B37"/>
  <c r="C37" s="1"/>
  <c r="B36"/>
  <c r="C36" s="1"/>
  <c r="B35"/>
  <c r="B34"/>
  <c r="C34" s="1"/>
  <c r="B33"/>
  <c r="C33" s="1"/>
  <c r="B32"/>
  <c r="B31"/>
  <c r="C31" s="1"/>
  <c r="B30"/>
  <c r="B29"/>
  <c r="B28"/>
  <c r="C28" s="1"/>
  <c r="B27"/>
  <c r="C27" s="1"/>
  <c r="B26"/>
  <c r="C26" s="1"/>
  <c r="B25"/>
  <c r="B24"/>
  <c r="C24" s="1"/>
  <c r="B23"/>
  <c r="C23" s="1"/>
  <c r="B22"/>
  <c r="C22" s="1"/>
  <c r="B21"/>
  <c r="C21" s="1"/>
  <c r="B20"/>
  <c r="C20" s="1"/>
  <c r="B19"/>
  <c r="C19" s="1"/>
  <c r="B18"/>
  <c r="C18" s="1"/>
  <c r="D426"/>
  <c r="B16"/>
  <c r="C16" s="1"/>
  <c r="B15"/>
  <c r="B14"/>
  <c r="C14" s="1"/>
  <c r="B13"/>
  <c r="C13" s="1"/>
  <c r="B12"/>
  <c r="C12" s="1"/>
  <c r="B11"/>
  <c r="C11" s="1"/>
  <c r="B10"/>
  <c r="C10" s="1"/>
  <c r="B9"/>
  <c r="C9" s="1"/>
  <c r="B8"/>
  <c r="C8" s="1"/>
  <c r="D421" i="4"/>
  <c r="D25"/>
  <c r="D15"/>
  <c r="D23"/>
  <c r="B15"/>
  <c r="D24"/>
  <c r="D35"/>
  <c r="B35"/>
  <c r="B21"/>
  <c r="C21" s="1"/>
  <c r="D11"/>
  <c r="D17"/>
  <c r="D22"/>
  <c r="D28"/>
  <c r="D31"/>
  <c r="B23"/>
  <c r="C23" s="1"/>
  <c r="D30"/>
  <c r="B30"/>
  <c r="B38"/>
  <c r="C38" s="1"/>
  <c r="D33"/>
  <c r="D36"/>
  <c r="B421"/>
  <c r="B419"/>
  <c r="C419" s="1"/>
  <c r="B37"/>
  <c r="C37" s="1"/>
  <c r="B418"/>
  <c r="B417"/>
  <c r="C417" s="1"/>
  <c r="B416"/>
  <c r="C416" s="1"/>
  <c r="B415"/>
  <c r="C415" s="1"/>
  <c r="B414"/>
  <c r="C414" s="1"/>
  <c r="B413"/>
  <c r="C413" s="1"/>
  <c r="B412"/>
  <c r="C412" s="1"/>
  <c r="B411"/>
  <c r="C411" s="1"/>
  <c r="B410"/>
  <c r="C410" s="1"/>
  <c r="B409"/>
  <c r="C409" s="1"/>
  <c r="B408"/>
  <c r="C408" s="1"/>
  <c r="B407"/>
  <c r="C407" s="1"/>
  <c r="B406"/>
  <c r="C406" s="1"/>
  <c r="B405"/>
  <c r="C405" s="1"/>
  <c r="B404"/>
  <c r="C404" s="1"/>
  <c r="B403"/>
  <c r="C403" s="1"/>
  <c r="B402"/>
  <c r="C402" s="1"/>
  <c r="B401"/>
  <c r="C401" s="1"/>
  <c r="B400"/>
  <c r="C400" s="1"/>
  <c r="B399"/>
  <c r="C399" s="1"/>
  <c r="B398"/>
  <c r="C398" s="1"/>
  <c r="B397"/>
  <c r="C397" s="1"/>
  <c r="B396"/>
  <c r="C396" s="1"/>
  <c r="B395"/>
  <c r="C395" s="1"/>
  <c r="B394"/>
  <c r="C394" s="1"/>
  <c r="B393"/>
  <c r="C393" s="1"/>
  <c r="B392"/>
  <c r="C392" s="1"/>
  <c r="B391"/>
  <c r="C391" s="1"/>
  <c r="B390"/>
  <c r="C390" s="1"/>
  <c r="B389"/>
  <c r="C389" s="1"/>
  <c r="F388"/>
  <c r="B388"/>
  <c r="C388" s="1"/>
  <c r="B387"/>
  <c r="C387" s="1"/>
  <c r="B386"/>
  <c r="C386" s="1"/>
  <c r="B385"/>
  <c r="C385" s="1"/>
  <c r="B384"/>
  <c r="C384" s="1"/>
  <c r="B383"/>
  <c r="C383" s="1"/>
  <c r="B382"/>
  <c r="C382" s="1"/>
  <c r="B381"/>
  <c r="C381" s="1"/>
  <c r="B380"/>
  <c r="C380" s="1"/>
  <c r="B379"/>
  <c r="C379" s="1"/>
  <c r="B378"/>
  <c r="C378" s="1"/>
  <c r="B377"/>
  <c r="C377" s="1"/>
  <c r="B376"/>
  <c r="C376" s="1"/>
  <c r="B375"/>
  <c r="C375" s="1"/>
  <c r="B374"/>
  <c r="C374" s="1"/>
  <c r="B373"/>
  <c r="C373" s="1"/>
  <c r="B372"/>
  <c r="C372" s="1"/>
  <c r="B12"/>
  <c r="C12" s="1"/>
  <c r="B371"/>
  <c r="C371" s="1"/>
  <c r="B370"/>
  <c r="C370" s="1"/>
  <c r="B369"/>
  <c r="C369" s="1"/>
  <c r="B368"/>
  <c r="C368" s="1"/>
  <c r="B367"/>
  <c r="B366"/>
  <c r="C366" s="1"/>
  <c r="B365"/>
  <c r="C365" s="1"/>
  <c r="B364"/>
  <c r="C364" s="1"/>
  <c r="B363"/>
  <c r="C363" s="1"/>
  <c r="B362"/>
  <c r="C362" s="1"/>
  <c r="B361"/>
  <c r="C361" s="1"/>
  <c r="B360"/>
  <c r="C360" s="1"/>
  <c r="B359"/>
  <c r="C359" s="1"/>
  <c r="B358"/>
  <c r="C358" s="1"/>
  <c r="B357"/>
  <c r="C357" s="1"/>
  <c r="B356"/>
  <c r="C356" s="1"/>
  <c r="B355"/>
  <c r="C355" s="1"/>
  <c r="B354"/>
  <c r="C354" s="1"/>
  <c r="B353"/>
  <c r="C353" s="1"/>
  <c r="B352"/>
  <c r="C352" s="1"/>
  <c r="B351"/>
  <c r="C351" s="1"/>
  <c r="B350"/>
  <c r="C350" s="1"/>
  <c r="B349"/>
  <c r="C349" s="1"/>
  <c r="B348"/>
  <c r="B347"/>
  <c r="C347" s="1"/>
  <c r="B346"/>
  <c r="C346" s="1"/>
  <c r="B16"/>
  <c r="C16" s="1"/>
  <c r="B345"/>
  <c r="C345" s="1"/>
  <c r="B344"/>
  <c r="C344" s="1"/>
  <c r="B343"/>
  <c r="C343" s="1"/>
  <c r="B342"/>
  <c r="C342" s="1"/>
  <c r="B341"/>
  <c r="C341" s="1"/>
  <c r="B340"/>
  <c r="C340" s="1"/>
  <c r="B339"/>
  <c r="C339" s="1"/>
  <c r="B338"/>
  <c r="C338" s="1"/>
  <c r="B337"/>
  <c r="C337" s="1"/>
  <c r="B336"/>
  <c r="C336" s="1"/>
  <c r="B335"/>
  <c r="C335" s="1"/>
  <c r="B334"/>
  <c r="C334" s="1"/>
  <c r="B333"/>
  <c r="C333" s="1"/>
  <c r="B332"/>
  <c r="C332" s="1"/>
  <c r="B331"/>
  <c r="C331" s="1"/>
  <c r="B330"/>
  <c r="C330" s="1"/>
  <c r="B329"/>
  <c r="C329" s="1"/>
  <c r="B328"/>
  <c r="C328" s="1"/>
  <c r="B327"/>
  <c r="C327" s="1"/>
  <c r="B326"/>
  <c r="C326" s="1"/>
  <c r="B325"/>
  <c r="C325" s="1"/>
  <c r="B324"/>
  <c r="C324" s="1"/>
  <c r="B323"/>
  <c r="C323" s="1"/>
  <c r="B322"/>
  <c r="C322" s="1"/>
  <c r="B321"/>
  <c r="C321" s="1"/>
  <c r="B320"/>
  <c r="C320" s="1"/>
  <c r="B319"/>
  <c r="C319" s="1"/>
  <c r="B318"/>
  <c r="C318" s="1"/>
  <c r="B317"/>
  <c r="C317" s="1"/>
  <c r="B316"/>
  <c r="C316" s="1"/>
  <c r="B315"/>
  <c r="C315" s="1"/>
  <c r="B314"/>
  <c r="C314" s="1"/>
  <c r="B313"/>
  <c r="C313" s="1"/>
  <c r="B312"/>
  <c r="C312" s="1"/>
  <c r="B311"/>
  <c r="C311" s="1"/>
  <c r="B310"/>
  <c r="C310" s="1"/>
  <c r="B309"/>
  <c r="C309" s="1"/>
  <c r="B308"/>
  <c r="C308" s="1"/>
  <c r="B307"/>
  <c r="C307" s="1"/>
  <c r="B306"/>
  <c r="C306" s="1"/>
  <c r="B305"/>
  <c r="C305" s="1"/>
  <c r="B304"/>
  <c r="C304" s="1"/>
  <c r="B303"/>
  <c r="C303" s="1"/>
  <c r="B302"/>
  <c r="C302" s="1"/>
  <c r="B301"/>
  <c r="C301" s="1"/>
  <c r="B300"/>
  <c r="C300" s="1"/>
  <c r="B299"/>
  <c r="C299" s="1"/>
  <c r="B298"/>
  <c r="C298" s="1"/>
  <c r="B297"/>
  <c r="C297" s="1"/>
  <c r="B296"/>
  <c r="C296" s="1"/>
  <c r="B295"/>
  <c r="C295" s="1"/>
  <c r="B294"/>
  <c r="C294" s="1"/>
  <c r="B293"/>
  <c r="C293" s="1"/>
  <c r="B292"/>
  <c r="C292" s="1"/>
  <c r="B291"/>
  <c r="B290"/>
  <c r="C290" s="1"/>
  <c r="B289"/>
  <c r="C289" s="1"/>
  <c r="B288"/>
  <c r="C288" s="1"/>
  <c r="B287"/>
  <c r="C287" s="1"/>
  <c r="B286"/>
  <c r="C286" s="1"/>
  <c r="B285"/>
  <c r="C285" s="1"/>
  <c r="B284"/>
  <c r="C284" s="1"/>
  <c r="B283"/>
  <c r="C283" s="1"/>
  <c r="B282"/>
  <c r="C282" s="1"/>
  <c r="B281"/>
  <c r="C281" s="1"/>
  <c r="B280"/>
  <c r="C280" s="1"/>
  <c r="B279"/>
  <c r="C279" s="1"/>
  <c r="B278"/>
  <c r="C278" s="1"/>
  <c r="B277"/>
  <c r="B276"/>
  <c r="C276" s="1"/>
  <c r="B275"/>
  <c r="C275" s="1"/>
  <c r="B274"/>
  <c r="C274" s="1"/>
  <c r="B273"/>
  <c r="C273" s="1"/>
  <c r="B272"/>
  <c r="C272" s="1"/>
  <c r="B271"/>
  <c r="C271" s="1"/>
  <c r="B270"/>
  <c r="C270" s="1"/>
  <c r="B269"/>
  <c r="C269" s="1"/>
  <c r="B268"/>
  <c r="C268" s="1"/>
  <c r="B267"/>
  <c r="C267" s="1"/>
  <c r="B266"/>
  <c r="C266" s="1"/>
  <c r="B265"/>
  <c r="C265" s="1"/>
  <c r="B264"/>
  <c r="C264" s="1"/>
  <c r="B263"/>
  <c r="C263" s="1"/>
  <c r="B262"/>
  <c r="C262" s="1"/>
  <c r="B261"/>
  <c r="C261" s="1"/>
  <c r="B260"/>
  <c r="C260" s="1"/>
  <c r="B259"/>
  <c r="C259" s="1"/>
  <c r="B258"/>
  <c r="C258" s="1"/>
  <c r="B257"/>
  <c r="C257" s="1"/>
  <c r="B256"/>
  <c r="C256" s="1"/>
  <c r="B255"/>
  <c r="C255" s="1"/>
  <c r="B254"/>
  <c r="B253"/>
  <c r="C253" s="1"/>
  <c r="B252"/>
  <c r="C252" s="1"/>
  <c r="B251"/>
  <c r="C251" s="1"/>
  <c r="B250"/>
  <c r="C250" s="1"/>
  <c r="B249"/>
  <c r="C249" s="1"/>
  <c r="B248"/>
  <c r="C248" s="1"/>
  <c r="B247"/>
  <c r="C247" s="1"/>
  <c r="B18"/>
  <c r="C18" s="1"/>
  <c r="C246"/>
  <c r="B246"/>
  <c r="C245"/>
  <c r="B245"/>
  <c r="C244"/>
  <c r="B244"/>
  <c r="C243"/>
  <c r="B243"/>
  <c r="C242"/>
  <c r="B242"/>
  <c r="C241"/>
  <c r="B241"/>
  <c r="C240"/>
  <c r="B240"/>
  <c r="C239"/>
  <c r="B239"/>
  <c r="C238"/>
  <c r="B238"/>
  <c r="C237"/>
  <c r="B237"/>
  <c r="C236"/>
  <c r="B236"/>
  <c r="C235"/>
  <c r="B235"/>
  <c r="B234"/>
  <c r="C234" s="1"/>
  <c r="B233"/>
  <c r="C233" s="1"/>
  <c r="B232"/>
  <c r="C232" s="1"/>
  <c r="B231"/>
  <c r="C231" s="1"/>
  <c r="B230"/>
  <c r="C230" s="1"/>
  <c r="B229"/>
  <c r="C229" s="1"/>
  <c r="B228"/>
  <c r="C228" s="1"/>
  <c r="B227"/>
  <c r="C227" s="1"/>
  <c r="B226"/>
  <c r="C226" s="1"/>
  <c r="B225"/>
  <c r="C225" s="1"/>
  <c r="B224"/>
  <c r="C224" s="1"/>
  <c r="B29"/>
  <c r="B223"/>
  <c r="C223" s="1"/>
  <c r="B222"/>
  <c r="C222" s="1"/>
  <c r="B221"/>
  <c r="C221" s="1"/>
  <c r="B220"/>
  <c r="C220" s="1"/>
  <c r="B219"/>
  <c r="C219" s="1"/>
  <c r="B218"/>
  <c r="C218" s="1"/>
  <c r="B217"/>
  <c r="C217" s="1"/>
  <c r="B216"/>
  <c r="C216" s="1"/>
  <c r="B215"/>
  <c r="C215" s="1"/>
  <c r="B214"/>
  <c r="C214" s="1"/>
  <c r="B213"/>
  <c r="C213" s="1"/>
  <c r="B212"/>
  <c r="C212" s="1"/>
  <c r="B211"/>
  <c r="C211" s="1"/>
  <c r="B210"/>
  <c r="C210" s="1"/>
  <c r="B209"/>
  <c r="C209" s="1"/>
  <c r="B208"/>
  <c r="C208" s="1"/>
  <c r="B207"/>
  <c r="C207" s="1"/>
  <c r="B206"/>
  <c r="C206" s="1"/>
  <c r="B205"/>
  <c r="C205" s="1"/>
  <c r="B204"/>
  <c r="C204" s="1"/>
  <c r="B203"/>
  <c r="C203" s="1"/>
  <c r="B202"/>
  <c r="C202" s="1"/>
  <c r="B201"/>
  <c r="C201" s="1"/>
  <c r="B200"/>
  <c r="C200" s="1"/>
  <c r="B199"/>
  <c r="B198"/>
  <c r="C198" s="1"/>
  <c r="B197"/>
  <c r="C197" s="1"/>
  <c r="B196"/>
  <c r="C196" s="1"/>
  <c r="B195"/>
  <c r="C195" s="1"/>
  <c r="B194"/>
  <c r="C194" s="1"/>
  <c r="B193"/>
  <c r="C193" s="1"/>
  <c r="B192"/>
  <c r="C192" s="1"/>
  <c r="B191"/>
  <c r="C191" s="1"/>
  <c r="B190"/>
  <c r="C190" s="1"/>
  <c r="B189"/>
  <c r="C189" s="1"/>
  <c r="B188"/>
  <c r="B187"/>
  <c r="C187" s="1"/>
  <c r="B186"/>
  <c r="C186" s="1"/>
  <c r="B185"/>
  <c r="C185" s="1"/>
  <c r="B184"/>
  <c r="C184" s="1"/>
  <c r="B183"/>
  <c r="C183" s="1"/>
  <c r="B182"/>
  <c r="C182" s="1"/>
  <c r="B181"/>
  <c r="C181" s="1"/>
  <c r="B180"/>
  <c r="C180" s="1"/>
  <c r="B179"/>
  <c r="C179" s="1"/>
  <c r="B178"/>
  <c r="C178" s="1"/>
  <c r="B177"/>
  <c r="C177" s="1"/>
  <c r="B10"/>
  <c r="C10" s="1"/>
  <c r="B176"/>
  <c r="C176" s="1"/>
  <c r="B175"/>
  <c r="C175" s="1"/>
  <c r="B174"/>
  <c r="C174" s="1"/>
  <c r="B173"/>
  <c r="C173" s="1"/>
  <c r="B172"/>
  <c r="C172" s="1"/>
  <c r="B171"/>
  <c r="C171" s="1"/>
  <c r="B170"/>
  <c r="C170" s="1"/>
  <c r="B169"/>
  <c r="C169" s="1"/>
  <c r="B168"/>
  <c r="C168" s="1"/>
  <c r="B167"/>
  <c r="C167" s="1"/>
  <c r="B166"/>
  <c r="C166" s="1"/>
  <c r="B165"/>
  <c r="C165" s="1"/>
  <c r="B164"/>
  <c r="C164" s="1"/>
  <c r="B163"/>
  <c r="C163" s="1"/>
  <c r="B162"/>
  <c r="C162" s="1"/>
  <c r="B19"/>
  <c r="C19" s="1"/>
  <c r="B161"/>
  <c r="C161" s="1"/>
  <c r="B160"/>
  <c r="C160" s="1"/>
  <c r="B159"/>
  <c r="C159" s="1"/>
  <c r="B158"/>
  <c r="C158" s="1"/>
  <c r="B157"/>
  <c r="C157" s="1"/>
  <c r="B156"/>
  <c r="C156" s="1"/>
  <c r="B155"/>
  <c r="C155" s="1"/>
  <c r="B154"/>
  <c r="C154" s="1"/>
  <c r="B153"/>
  <c r="C153" s="1"/>
  <c r="B152"/>
  <c r="C152" s="1"/>
  <c r="B32"/>
  <c r="B151"/>
  <c r="C151" s="1"/>
  <c r="B149"/>
  <c r="C149" s="1"/>
  <c r="B148"/>
  <c r="C148" s="1"/>
  <c r="B147"/>
  <c r="C147" s="1"/>
  <c r="B146"/>
  <c r="C146" s="1"/>
  <c r="B145"/>
  <c r="C145" s="1"/>
  <c r="B144"/>
  <c r="C144" s="1"/>
  <c r="B143"/>
  <c r="B142"/>
  <c r="C142" s="1"/>
  <c r="B141"/>
  <c r="C141" s="1"/>
  <c r="B140"/>
  <c r="C140" s="1"/>
  <c r="B26"/>
  <c r="C26" s="1"/>
  <c r="B139"/>
  <c r="C139" s="1"/>
  <c r="B138"/>
  <c r="C138" s="1"/>
  <c r="B137"/>
  <c r="C137" s="1"/>
  <c r="B136"/>
  <c r="C136" s="1"/>
  <c r="B135"/>
  <c r="C135" s="1"/>
  <c r="B134"/>
  <c r="C134" s="1"/>
  <c r="B133"/>
  <c r="C133" s="1"/>
  <c r="B132"/>
  <c r="C132" s="1"/>
  <c r="B131"/>
  <c r="C131" s="1"/>
  <c r="B130"/>
  <c r="C130" s="1"/>
  <c r="B129"/>
  <c r="C129" s="1"/>
  <c r="B128"/>
  <c r="C128" s="1"/>
  <c r="B127"/>
  <c r="C127" s="1"/>
  <c r="B126"/>
  <c r="C126" s="1"/>
  <c r="B125"/>
  <c r="C125" s="1"/>
  <c r="B124"/>
  <c r="C124" s="1"/>
  <c r="B123"/>
  <c r="C123" s="1"/>
  <c r="B122"/>
  <c r="C122" s="1"/>
  <c r="B121"/>
  <c r="C121" s="1"/>
  <c r="B120"/>
  <c r="C120" s="1"/>
  <c r="B119"/>
  <c r="C119" s="1"/>
  <c r="B118"/>
  <c r="C118" s="1"/>
  <c r="B117"/>
  <c r="C117" s="1"/>
  <c r="B116"/>
  <c r="C116" s="1"/>
  <c r="B27"/>
  <c r="C27" s="1"/>
  <c r="B24"/>
  <c r="C24" s="1"/>
  <c r="B115"/>
  <c r="C115" s="1"/>
  <c r="B114"/>
  <c r="C114" s="1"/>
  <c r="B113"/>
  <c r="C113" s="1"/>
  <c r="B112"/>
  <c r="C112" s="1"/>
  <c r="B111"/>
  <c r="C111" s="1"/>
  <c r="B110"/>
  <c r="C110" s="1"/>
  <c r="B109"/>
  <c r="C109" s="1"/>
  <c r="B108"/>
  <c r="C108" s="1"/>
  <c r="B107"/>
  <c r="C107" s="1"/>
  <c r="B106"/>
  <c r="C106" s="1"/>
  <c r="B105"/>
  <c r="C105" s="1"/>
  <c r="B104"/>
  <c r="C104" s="1"/>
  <c r="B103"/>
  <c r="C103" s="1"/>
  <c r="B102"/>
  <c r="C102" s="1"/>
  <c r="B101"/>
  <c r="C101" s="1"/>
  <c r="B31"/>
  <c r="C31" s="1"/>
  <c r="B33"/>
  <c r="C33" s="1"/>
  <c r="B100"/>
  <c r="C100" s="1"/>
  <c r="B17"/>
  <c r="C17" s="1"/>
  <c r="B99"/>
  <c r="C99" s="1"/>
  <c r="B98"/>
  <c r="C98" s="1"/>
  <c r="B97"/>
  <c r="C97" s="1"/>
  <c r="B96"/>
  <c r="C96" s="1"/>
  <c r="B95"/>
  <c r="C95" s="1"/>
  <c r="B94"/>
  <c r="C94" s="1"/>
  <c r="B93"/>
  <c r="C93" s="1"/>
  <c r="B92"/>
  <c r="C92" s="1"/>
  <c r="B91"/>
  <c r="C91" s="1"/>
  <c r="B90"/>
  <c r="C90" s="1"/>
  <c r="B89"/>
  <c r="C89" s="1"/>
  <c r="B88"/>
  <c r="C88" s="1"/>
  <c r="B87"/>
  <c r="C87" s="1"/>
  <c r="B86"/>
  <c r="C86" s="1"/>
  <c r="B85"/>
  <c r="C85" s="1"/>
  <c r="B84"/>
  <c r="C84" s="1"/>
  <c r="B83"/>
  <c r="C83" s="1"/>
  <c r="B82"/>
  <c r="C82" s="1"/>
  <c r="B81"/>
  <c r="C81" s="1"/>
  <c r="B80"/>
  <c r="C80" s="1"/>
  <c r="B79"/>
  <c r="B28"/>
  <c r="C28" s="1"/>
  <c r="B78"/>
  <c r="C78" s="1"/>
  <c r="B77"/>
  <c r="C77" s="1"/>
  <c r="B36"/>
  <c r="C36" s="1"/>
  <c r="B76"/>
  <c r="C76" s="1"/>
  <c r="B75"/>
  <c r="C75" s="1"/>
  <c r="B74"/>
  <c r="C74" s="1"/>
  <c r="B73"/>
  <c r="C73" s="1"/>
  <c r="B34"/>
  <c r="C34" s="1"/>
  <c r="B25"/>
  <c r="B72"/>
  <c r="C72" s="1"/>
  <c r="B71"/>
  <c r="C71" s="1"/>
  <c r="B70"/>
  <c r="C70" s="1"/>
  <c r="B69"/>
  <c r="C69" s="1"/>
  <c r="B68"/>
  <c r="C68" s="1"/>
  <c r="B22"/>
  <c r="C22" s="1"/>
  <c r="B67"/>
  <c r="C67" s="1"/>
  <c r="B11"/>
  <c r="C11" s="1"/>
  <c r="B66"/>
  <c r="C66" s="1"/>
  <c r="B65"/>
  <c r="C65" s="1"/>
  <c r="B64"/>
  <c r="C64" s="1"/>
  <c r="B63"/>
  <c r="C63" s="1"/>
  <c r="B20"/>
  <c r="C20" s="1"/>
  <c r="B62"/>
  <c r="C62" s="1"/>
  <c r="B61"/>
  <c r="C61" s="1"/>
  <c r="B60"/>
  <c r="C60" s="1"/>
  <c r="B59"/>
  <c r="C59" s="1"/>
  <c r="B57"/>
  <c r="C57" s="1"/>
  <c r="B56"/>
  <c r="C56" s="1"/>
  <c r="B55"/>
  <c r="C55" s="1"/>
  <c r="B54"/>
  <c r="C54" s="1"/>
  <c r="B53"/>
  <c r="C53" s="1"/>
  <c r="B52"/>
  <c r="C52" s="1"/>
  <c r="B51"/>
  <c r="C51" s="1"/>
  <c r="B50"/>
  <c r="C50" s="1"/>
  <c r="B49"/>
  <c r="C49" s="1"/>
  <c r="B48"/>
  <c r="C48" s="1"/>
  <c r="B47"/>
  <c r="C47" s="1"/>
  <c r="B46"/>
  <c r="C46" s="1"/>
  <c r="B45"/>
  <c r="C45" s="1"/>
  <c r="B44"/>
  <c r="C44" s="1"/>
  <c r="B43"/>
  <c r="C43" s="1"/>
  <c r="B13"/>
  <c r="C13" s="1"/>
  <c r="B41"/>
  <c r="B14"/>
  <c r="C14" s="1"/>
  <c r="B9"/>
  <c r="C9" s="1"/>
  <c r="B40"/>
  <c r="C40" s="1"/>
  <c r="B39"/>
  <c r="C39" s="1"/>
  <c r="B8"/>
  <c r="C8" s="1"/>
  <c r="B13" i="1"/>
  <c r="D10"/>
  <c r="B20"/>
  <c r="C20" s="1"/>
  <c r="B17"/>
  <c r="C17" s="1"/>
  <c r="B10"/>
  <c r="C10" s="1"/>
  <c r="B418"/>
  <c r="B416"/>
  <c r="C416" s="1"/>
  <c r="B415"/>
  <c r="C415" s="1"/>
  <c r="B414"/>
  <c r="B413"/>
  <c r="C413" s="1"/>
  <c r="B412"/>
  <c r="C412" s="1"/>
  <c r="B411"/>
  <c r="C411" s="1"/>
  <c r="B410"/>
  <c r="C410" s="1"/>
  <c r="B409"/>
  <c r="C409" s="1"/>
  <c r="B408"/>
  <c r="C408" s="1"/>
  <c r="B407"/>
  <c r="C407" s="1"/>
  <c r="B406"/>
  <c r="C406" s="1"/>
  <c r="B405"/>
  <c r="C405" s="1"/>
  <c r="B404"/>
  <c r="C404" s="1"/>
  <c r="B403"/>
  <c r="C403" s="1"/>
  <c r="B402"/>
  <c r="C402" s="1"/>
  <c r="B401"/>
  <c r="C401" s="1"/>
  <c r="B400"/>
  <c r="C400" s="1"/>
  <c r="B399"/>
  <c r="C399" s="1"/>
  <c r="B398"/>
  <c r="C398" s="1"/>
  <c r="B397"/>
  <c r="C397" s="1"/>
  <c r="B396"/>
  <c r="C396" s="1"/>
  <c r="B395"/>
  <c r="C395" s="1"/>
  <c r="B394"/>
  <c r="C394" s="1"/>
  <c r="B393"/>
  <c r="C393" s="1"/>
  <c r="B392"/>
  <c r="C392" s="1"/>
  <c r="B391"/>
  <c r="C391" s="1"/>
  <c r="B390"/>
  <c r="C390" s="1"/>
  <c r="B389"/>
  <c r="C389" s="1"/>
  <c r="B388"/>
  <c r="C388" s="1"/>
  <c r="B387"/>
  <c r="C387" s="1"/>
  <c r="B386"/>
  <c r="C386" s="1"/>
  <c r="B385"/>
  <c r="C385" s="1"/>
  <c r="F384"/>
  <c r="B384"/>
  <c r="C384" s="1"/>
  <c r="B383"/>
  <c r="C383" s="1"/>
  <c r="B382"/>
  <c r="C382" s="1"/>
  <c r="B381"/>
  <c r="C381" s="1"/>
  <c r="B380"/>
  <c r="C380" s="1"/>
  <c r="B379"/>
  <c r="C379" s="1"/>
  <c r="B378"/>
  <c r="C378" s="1"/>
  <c r="B377"/>
  <c r="C377" s="1"/>
  <c r="B376"/>
  <c r="C376" s="1"/>
  <c r="B375"/>
  <c r="C375" s="1"/>
  <c r="B374"/>
  <c r="C374" s="1"/>
  <c r="B373"/>
  <c r="C373" s="1"/>
  <c r="B372"/>
  <c r="C372" s="1"/>
  <c r="B371"/>
  <c r="C371" s="1"/>
  <c r="B370"/>
  <c r="C370" s="1"/>
  <c r="B369"/>
  <c r="C369" s="1"/>
  <c r="B368"/>
  <c r="C368" s="1"/>
  <c r="B367"/>
  <c r="C367" s="1"/>
  <c r="B366"/>
  <c r="C366" s="1"/>
  <c r="B365"/>
  <c r="C365" s="1"/>
  <c r="B364"/>
  <c r="C364" s="1"/>
  <c r="B363"/>
  <c r="C363" s="1"/>
  <c r="B362"/>
  <c r="C361"/>
  <c r="B361"/>
  <c r="C360"/>
  <c r="B360"/>
  <c r="C359"/>
  <c r="B359"/>
  <c r="C358"/>
  <c r="B358"/>
  <c r="C357"/>
  <c r="B357"/>
  <c r="C356"/>
  <c r="B356"/>
  <c r="C355"/>
  <c r="B355"/>
  <c r="C354"/>
  <c r="B354"/>
  <c r="C353"/>
  <c r="B353"/>
  <c r="C352"/>
  <c r="B352"/>
  <c r="C351"/>
  <c r="B351"/>
  <c r="C350"/>
  <c r="B350"/>
  <c r="C349"/>
  <c r="B349"/>
  <c r="C348"/>
  <c r="B348"/>
  <c r="C347"/>
  <c r="B347"/>
  <c r="C346"/>
  <c r="B346"/>
  <c r="C345"/>
  <c r="B345"/>
  <c r="C344"/>
  <c r="B344"/>
  <c r="B343"/>
  <c r="B342"/>
  <c r="C342" s="1"/>
  <c r="B341"/>
  <c r="C341" s="1"/>
  <c r="B340"/>
  <c r="C340" s="1"/>
  <c r="B339"/>
  <c r="C339" s="1"/>
  <c r="B338"/>
  <c r="C338" s="1"/>
  <c r="B337"/>
  <c r="C337" s="1"/>
  <c r="B336"/>
  <c r="C336" s="1"/>
  <c r="B335"/>
  <c r="C335" s="1"/>
  <c r="B334"/>
  <c r="C334" s="1"/>
  <c r="B333"/>
  <c r="C333" s="1"/>
  <c r="B332"/>
  <c r="C332" s="1"/>
  <c r="B331"/>
  <c r="C331" s="1"/>
  <c r="B330"/>
  <c r="C330" s="1"/>
  <c r="B329"/>
  <c r="C329" s="1"/>
  <c r="B328"/>
  <c r="C328" s="1"/>
  <c r="B327"/>
  <c r="C327" s="1"/>
  <c r="B326"/>
  <c r="C326" s="1"/>
  <c r="B325"/>
  <c r="C325" s="1"/>
  <c r="B324"/>
  <c r="C324" s="1"/>
  <c r="B323"/>
  <c r="C323" s="1"/>
  <c r="B322"/>
  <c r="C322" s="1"/>
  <c r="B321"/>
  <c r="C321" s="1"/>
  <c r="B320"/>
  <c r="C320" s="1"/>
  <c r="B319"/>
  <c r="C319" s="1"/>
  <c r="B318"/>
  <c r="C318" s="1"/>
  <c r="B317"/>
  <c r="C317" s="1"/>
  <c r="B316"/>
  <c r="C316" s="1"/>
  <c r="B315"/>
  <c r="C315" s="1"/>
  <c r="B314"/>
  <c r="C314" s="1"/>
  <c r="B313"/>
  <c r="C313" s="1"/>
  <c r="B312"/>
  <c r="C312" s="1"/>
  <c r="B311"/>
  <c r="C311" s="1"/>
  <c r="B310"/>
  <c r="C310" s="1"/>
  <c r="B309"/>
  <c r="C309" s="1"/>
  <c r="B308"/>
  <c r="C308" s="1"/>
  <c r="B307"/>
  <c r="C307" s="1"/>
  <c r="B306"/>
  <c r="C306" s="1"/>
  <c r="B305"/>
  <c r="C305" s="1"/>
  <c r="B304"/>
  <c r="C304" s="1"/>
  <c r="B303"/>
  <c r="C303" s="1"/>
  <c r="B302"/>
  <c r="C302" s="1"/>
  <c r="B301"/>
  <c r="C301" s="1"/>
  <c r="B300"/>
  <c r="C300" s="1"/>
  <c r="B299"/>
  <c r="C299" s="1"/>
  <c r="B298"/>
  <c r="C298" s="1"/>
  <c r="B297"/>
  <c r="C297" s="1"/>
  <c r="B21"/>
  <c r="C21" s="1"/>
  <c r="B296"/>
  <c r="C296" s="1"/>
  <c r="B295"/>
  <c r="C295" s="1"/>
  <c r="B294"/>
  <c r="C294" s="1"/>
  <c r="B293"/>
  <c r="C293" s="1"/>
  <c r="B292"/>
  <c r="C292" s="1"/>
  <c r="B291"/>
  <c r="C291" s="1"/>
  <c r="B290"/>
  <c r="C290" s="1"/>
  <c r="B289"/>
  <c r="C289" s="1"/>
  <c r="B288"/>
  <c r="C288" s="1"/>
  <c r="B287"/>
  <c r="C287" s="1"/>
  <c r="B286"/>
  <c r="C286" s="1"/>
  <c r="B285"/>
  <c r="C284"/>
  <c r="B284"/>
  <c r="C283"/>
  <c r="B283"/>
  <c r="C282"/>
  <c r="B282"/>
  <c r="C281"/>
  <c r="B281"/>
  <c r="C280"/>
  <c r="B280"/>
  <c r="C279"/>
  <c r="B279"/>
  <c r="C278"/>
  <c r="B278"/>
  <c r="C277"/>
  <c r="B277"/>
  <c r="C276"/>
  <c r="B276"/>
  <c r="C275"/>
  <c r="B275"/>
  <c r="C274"/>
  <c r="B274"/>
  <c r="C273"/>
  <c r="B273"/>
  <c r="C272"/>
  <c r="B272"/>
  <c r="B271"/>
  <c r="B270"/>
  <c r="C270" s="1"/>
  <c r="B269"/>
  <c r="C269" s="1"/>
  <c r="B268"/>
  <c r="C268" s="1"/>
  <c r="B267"/>
  <c r="C267" s="1"/>
  <c r="B266"/>
  <c r="C266" s="1"/>
  <c r="B265"/>
  <c r="C265" s="1"/>
  <c r="B264"/>
  <c r="C264" s="1"/>
  <c r="B263"/>
  <c r="C263" s="1"/>
  <c r="B262"/>
  <c r="C262" s="1"/>
  <c r="B261"/>
  <c r="C261" s="1"/>
  <c r="B260"/>
  <c r="C260" s="1"/>
  <c r="B259"/>
  <c r="C259" s="1"/>
  <c r="B258"/>
  <c r="C258" s="1"/>
  <c r="B257"/>
  <c r="C257" s="1"/>
  <c r="B256"/>
  <c r="C256" s="1"/>
  <c r="B255"/>
  <c r="C255" s="1"/>
  <c r="B254"/>
  <c r="C254" s="1"/>
  <c r="B253"/>
  <c r="C253" s="1"/>
  <c r="B252"/>
  <c r="C252" s="1"/>
  <c r="B251"/>
  <c r="C251" s="1"/>
  <c r="B250"/>
  <c r="C250" s="1"/>
  <c r="B249"/>
  <c r="C249" s="1"/>
  <c r="B248"/>
  <c r="C247"/>
  <c r="B247"/>
  <c r="C246"/>
  <c r="B246"/>
  <c r="C245"/>
  <c r="B245"/>
  <c r="C244"/>
  <c r="B244"/>
  <c r="C243"/>
  <c r="B243"/>
  <c r="C242"/>
  <c r="B242"/>
  <c r="C241"/>
  <c r="B241"/>
  <c r="C240"/>
  <c r="B240"/>
  <c r="C239"/>
  <c r="B239"/>
  <c r="C238"/>
  <c r="B238"/>
  <c r="C237"/>
  <c r="B237"/>
  <c r="C236"/>
  <c r="B236"/>
  <c r="C235"/>
  <c r="B235"/>
  <c r="C234"/>
  <c r="B234"/>
  <c r="C233"/>
  <c r="B233"/>
  <c r="C232"/>
  <c r="B232"/>
  <c r="C231"/>
  <c r="B231"/>
  <c r="C230"/>
  <c r="B230"/>
  <c r="C229"/>
  <c r="B229"/>
  <c r="C228"/>
  <c r="B228"/>
  <c r="B227"/>
  <c r="B226"/>
  <c r="C226" s="1"/>
  <c r="B225"/>
  <c r="C225" s="1"/>
  <c r="B224"/>
  <c r="C224" s="1"/>
  <c r="B223"/>
  <c r="C223" s="1"/>
  <c r="B222"/>
  <c r="C222" s="1"/>
  <c r="B221"/>
  <c r="C221" s="1"/>
  <c r="B220"/>
  <c r="C220" s="1"/>
  <c r="B219"/>
  <c r="C219" s="1"/>
  <c r="B218"/>
  <c r="C218" s="1"/>
  <c r="B217"/>
  <c r="C217" s="1"/>
  <c r="B216"/>
  <c r="C216" s="1"/>
  <c r="B215"/>
  <c r="B214"/>
  <c r="C214" s="1"/>
  <c r="B213"/>
  <c r="C213" s="1"/>
  <c r="B212"/>
  <c r="C212" s="1"/>
  <c r="B19"/>
  <c r="C19" s="1"/>
  <c r="B211"/>
  <c r="C211" s="1"/>
  <c r="B210"/>
  <c r="C210" s="1"/>
  <c r="B209"/>
  <c r="C209" s="1"/>
  <c r="B208"/>
  <c r="C208" s="1"/>
  <c r="B207"/>
  <c r="C207" s="1"/>
  <c r="B206"/>
  <c r="C206" s="1"/>
  <c r="B205"/>
  <c r="C205" s="1"/>
  <c r="B204"/>
  <c r="C204" s="1"/>
  <c r="B203"/>
  <c r="C203" s="1"/>
  <c r="B202"/>
  <c r="C202" s="1"/>
  <c r="B201"/>
  <c r="C201" s="1"/>
  <c r="B200"/>
  <c r="C200" s="1"/>
  <c r="B199"/>
  <c r="C199" s="1"/>
  <c r="B198"/>
  <c r="C198" s="1"/>
  <c r="B197"/>
  <c r="C197" s="1"/>
  <c r="B196"/>
  <c r="C196" s="1"/>
  <c r="B195"/>
  <c r="C195" s="1"/>
  <c r="B194"/>
  <c r="C194" s="1"/>
  <c r="B193"/>
  <c r="C193" s="1"/>
  <c r="B192"/>
  <c r="C192" s="1"/>
  <c r="B191"/>
  <c r="C191" s="1"/>
  <c r="B190"/>
  <c r="B189"/>
  <c r="C189" s="1"/>
  <c r="B188"/>
  <c r="C188" s="1"/>
  <c r="B187"/>
  <c r="C187" s="1"/>
  <c r="B186"/>
  <c r="C186" s="1"/>
  <c r="B185"/>
  <c r="C185" s="1"/>
  <c r="B184"/>
  <c r="C184" s="1"/>
  <c r="B183"/>
  <c r="C183" s="1"/>
  <c r="B182"/>
  <c r="C182" s="1"/>
  <c r="B181"/>
  <c r="C181" s="1"/>
  <c r="B180"/>
  <c r="C180" s="1"/>
  <c r="B179"/>
  <c r="B178"/>
  <c r="C178" s="1"/>
  <c r="B177"/>
  <c r="C177" s="1"/>
  <c r="B176"/>
  <c r="C176" s="1"/>
  <c r="B175"/>
  <c r="C175" s="1"/>
  <c r="B174"/>
  <c r="C174" s="1"/>
  <c r="B173"/>
  <c r="C173" s="1"/>
  <c r="B172"/>
  <c r="C172" s="1"/>
  <c r="B171"/>
  <c r="C171" s="1"/>
  <c r="B170"/>
  <c r="C170" s="1"/>
  <c r="B169"/>
  <c r="C169" s="1"/>
  <c r="B168"/>
  <c r="C168" s="1"/>
  <c r="B167"/>
  <c r="C167" s="1"/>
  <c r="B166"/>
  <c r="C166" s="1"/>
  <c r="B165"/>
  <c r="C165" s="1"/>
  <c r="B164"/>
  <c r="C164" s="1"/>
  <c r="B163"/>
  <c r="C163" s="1"/>
  <c r="B162"/>
  <c r="C162" s="1"/>
  <c r="B161"/>
  <c r="C161" s="1"/>
  <c r="B160"/>
  <c r="C160" s="1"/>
  <c r="B159"/>
  <c r="C159" s="1"/>
  <c r="B158"/>
  <c r="C158" s="1"/>
  <c r="B157"/>
  <c r="C157" s="1"/>
  <c r="B156"/>
  <c r="C156" s="1"/>
  <c r="B155"/>
  <c r="C155" s="1"/>
  <c r="B154"/>
  <c r="C154" s="1"/>
  <c r="B153"/>
  <c r="C153" s="1"/>
  <c r="B152"/>
  <c r="C152" s="1"/>
  <c r="B151"/>
  <c r="C151" s="1"/>
  <c r="B150"/>
  <c r="C150" s="1"/>
  <c r="B149"/>
  <c r="C149" s="1"/>
  <c r="B148"/>
  <c r="C148" s="1"/>
  <c r="B147"/>
  <c r="C147" s="1"/>
  <c r="B146"/>
  <c r="C146" s="1"/>
  <c r="B145"/>
  <c r="C145" s="1"/>
  <c r="B144"/>
  <c r="C144" s="1"/>
  <c r="B143"/>
  <c r="C143" s="1"/>
  <c r="B142"/>
  <c r="C142" s="1"/>
  <c r="B141"/>
  <c r="C141" s="1"/>
  <c r="B140"/>
  <c r="B139"/>
  <c r="C139" s="1"/>
  <c r="B137"/>
  <c r="C137" s="1"/>
  <c r="B136"/>
  <c r="C136" s="1"/>
  <c r="B135"/>
  <c r="C135" s="1"/>
  <c r="B9"/>
  <c r="C9" s="1"/>
  <c r="B134"/>
  <c r="C134" s="1"/>
  <c r="B133"/>
  <c r="C133" s="1"/>
  <c r="B132"/>
  <c r="C132" s="1"/>
  <c r="B131"/>
  <c r="B130"/>
  <c r="C130" s="1"/>
  <c r="B129"/>
  <c r="C129" s="1"/>
  <c r="B128"/>
  <c r="C128" s="1"/>
  <c r="B127"/>
  <c r="C127" s="1"/>
  <c r="B126"/>
  <c r="C126" s="1"/>
  <c r="B125"/>
  <c r="C125" s="1"/>
  <c r="B124"/>
  <c r="C124" s="1"/>
  <c r="B123"/>
  <c r="C123" s="1"/>
  <c r="B122"/>
  <c r="C122" s="1"/>
  <c r="B121"/>
  <c r="C121" s="1"/>
  <c r="B120"/>
  <c r="C120" s="1"/>
  <c r="B119"/>
  <c r="C119" s="1"/>
  <c r="B118"/>
  <c r="C118" s="1"/>
  <c r="B117"/>
  <c r="C117" s="1"/>
  <c r="B116"/>
  <c r="C116" s="1"/>
  <c r="B115"/>
  <c r="C115" s="1"/>
  <c r="B114"/>
  <c r="C114" s="1"/>
  <c r="B113"/>
  <c r="C113" s="1"/>
  <c r="B112"/>
  <c r="C112" s="1"/>
  <c r="B111"/>
  <c r="C111" s="1"/>
  <c r="B110"/>
  <c r="C110" s="1"/>
  <c r="B109"/>
  <c r="C109" s="1"/>
  <c r="B108"/>
  <c r="C108" s="1"/>
  <c r="B107"/>
  <c r="C107" s="1"/>
  <c r="B106"/>
  <c r="C106" s="1"/>
  <c r="B105"/>
  <c r="C105" s="1"/>
  <c r="B104"/>
  <c r="C104" s="1"/>
  <c r="B103"/>
  <c r="C103" s="1"/>
  <c r="B102"/>
  <c r="C102" s="1"/>
  <c r="B101"/>
  <c r="C101" s="1"/>
  <c r="B100"/>
  <c r="C100" s="1"/>
  <c r="B99"/>
  <c r="C99" s="1"/>
  <c r="B98"/>
  <c r="C98" s="1"/>
  <c r="B97"/>
  <c r="C97" s="1"/>
  <c r="B96"/>
  <c r="C96" s="1"/>
  <c r="B95"/>
  <c r="C95" s="1"/>
  <c r="B94"/>
  <c r="C94" s="1"/>
  <c r="B93"/>
  <c r="C93" s="1"/>
  <c r="B92"/>
  <c r="C92" s="1"/>
  <c r="B91"/>
  <c r="C91" s="1"/>
  <c r="B90"/>
  <c r="C90" s="1"/>
  <c r="B89"/>
  <c r="C89" s="1"/>
  <c r="B88"/>
  <c r="C88" s="1"/>
  <c r="B80"/>
  <c r="C80" s="1"/>
  <c r="B79"/>
  <c r="C79" s="1"/>
  <c r="B78"/>
  <c r="C78" s="1"/>
  <c r="B77"/>
  <c r="C77" s="1"/>
  <c r="B76"/>
  <c r="C76" s="1"/>
  <c r="B75"/>
  <c r="C75" s="1"/>
  <c r="B74"/>
  <c r="C74" s="1"/>
  <c r="B73"/>
  <c r="C73" s="1"/>
  <c r="B72"/>
  <c r="C72" s="1"/>
  <c r="B71"/>
  <c r="C71" s="1"/>
  <c r="B70"/>
  <c r="C70" s="1"/>
  <c r="B69"/>
  <c r="C69" s="1"/>
  <c r="B68"/>
  <c r="C68" s="1"/>
  <c r="B67"/>
  <c r="C67" s="1"/>
  <c r="B66"/>
  <c r="C66" s="1"/>
  <c r="B65"/>
  <c r="C65" s="1"/>
  <c r="B64"/>
  <c r="C64" s="1"/>
  <c r="B63"/>
  <c r="C63" s="1"/>
  <c r="B62"/>
  <c r="C62" s="1"/>
  <c r="B61"/>
  <c r="B60"/>
  <c r="C60" s="1"/>
  <c r="B59"/>
  <c r="C59" s="1"/>
  <c r="B58"/>
  <c r="C58" s="1"/>
  <c r="B57"/>
  <c r="C57" s="1"/>
  <c r="B56"/>
  <c r="C56" s="1"/>
  <c r="B55"/>
  <c r="C55" s="1"/>
  <c r="B54"/>
  <c r="C54" s="1"/>
  <c r="B53"/>
  <c r="C53" s="1"/>
  <c r="B52"/>
  <c r="C52" s="1"/>
  <c r="B51"/>
  <c r="B50"/>
  <c r="C50" s="1"/>
  <c r="B49"/>
  <c r="C49" s="1"/>
  <c r="B87"/>
  <c r="C87" s="1"/>
  <c r="B86"/>
  <c r="C86" s="1"/>
  <c r="B85"/>
  <c r="C85" s="1"/>
  <c r="B84"/>
  <c r="C84" s="1"/>
  <c r="B83"/>
  <c r="C83" s="1"/>
  <c r="B82"/>
  <c r="C82" s="1"/>
  <c r="B81"/>
  <c r="C81" s="1"/>
  <c r="B48"/>
  <c r="C48" s="1"/>
  <c r="B47"/>
  <c r="C47" s="1"/>
  <c r="B46"/>
  <c r="C46" s="1"/>
  <c r="B45"/>
  <c r="C45" s="1"/>
  <c r="B44"/>
  <c r="C44" s="1"/>
  <c r="B43"/>
  <c r="C43" s="1"/>
  <c r="B42"/>
  <c r="C42" s="1"/>
  <c r="B12"/>
  <c r="C12" s="1"/>
  <c r="B41"/>
  <c r="C41" s="1"/>
  <c r="B15"/>
  <c r="C15" s="1"/>
  <c r="B40"/>
  <c r="C40" s="1"/>
  <c r="B18"/>
  <c r="C18" s="1"/>
  <c r="B39"/>
  <c r="C39" s="1"/>
  <c r="B38"/>
  <c r="C38" s="1"/>
  <c r="B37"/>
  <c r="C37" s="1"/>
  <c r="B36"/>
  <c r="C36" s="1"/>
  <c r="B35"/>
  <c r="C35" s="1"/>
  <c r="B34"/>
  <c r="C34" s="1"/>
  <c r="B33"/>
  <c r="C33" s="1"/>
  <c r="B11"/>
  <c r="C11" s="1"/>
  <c r="B16"/>
  <c r="C16" s="1"/>
  <c r="B32"/>
  <c r="C32" s="1"/>
  <c r="B30"/>
  <c r="C30" s="1"/>
  <c r="B29"/>
  <c r="C29" s="1"/>
  <c r="B28"/>
  <c r="C28" s="1"/>
  <c r="B27"/>
  <c r="C27" s="1"/>
  <c r="B26"/>
  <c r="C26" s="1"/>
  <c r="B25"/>
  <c r="C25" s="1"/>
  <c r="B24"/>
  <c r="C24" s="1"/>
  <c r="D419"/>
  <c r="B23"/>
  <c r="C23" s="1"/>
  <c r="B8"/>
  <c r="C8" s="1"/>
  <c r="B22"/>
  <c r="C22" s="1"/>
  <c r="B17" i="2" l="1"/>
  <c r="C17" s="1"/>
  <c r="C426" s="1"/>
  <c r="D422" i="4"/>
  <c r="C422"/>
  <c r="B422"/>
  <c r="B419" i="1"/>
  <c r="C419"/>
</calcChain>
</file>

<file path=xl/sharedStrings.xml><?xml version="1.0" encoding="utf-8"?>
<sst xmlns="http://schemas.openxmlformats.org/spreadsheetml/2006/main" count="5008" uniqueCount="1220">
  <si>
    <t>COMISIÓN DE ARBITRAJE MÉDICO DEL ESTADO DE JALISCO</t>
  </si>
  <si>
    <t>CAM-010131-M10</t>
  </si>
  <si>
    <t xml:space="preserve"> </t>
  </si>
  <si>
    <t>IMPORTE</t>
  </si>
  <si>
    <t>IVA</t>
  </si>
  <si>
    <t>TOTAL</t>
  </si>
  <si>
    <t>TIPO OPERACIÓN</t>
  </si>
  <si>
    <t>NOMBRE</t>
  </si>
  <si>
    <t>DOMICILIO</t>
  </si>
  <si>
    <t>SUN950714U30</t>
  </si>
  <si>
    <t>Otros</t>
  </si>
  <si>
    <t>Superautos universidad, SA de CV</t>
  </si>
  <si>
    <t>PSA100217LC0</t>
  </si>
  <si>
    <t>Arrendam.</t>
  </si>
  <si>
    <t>Prestadora de servicios administrativos presea, Sa de CV</t>
  </si>
  <si>
    <t>Cenit 1291, Jardines del bosque, Gdl, 44520</t>
  </si>
  <si>
    <t>LSI-980310-JF9</t>
  </si>
  <si>
    <t>Libra sistemas, SA de CV</t>
  </si>
  <si>
    <t>Av. Américas 55, Ladrón de Guevara, 44600, Gdl</t>
  </si>
  <si>
    <t>AHG-130507-626</t>
  </si>
  <si>
    <t>Administradora de hoteles GRT S.A de C.V</t>
  </si>
  <si>
    <t>Mariano escobedo 700 Col Nueva Anzures DEL. Miguel Hidalgo</t>
  </si>
  <si>
    <t>AME-880912-I89</t>
  </si>
  <si>
    <t>Aerovias de México S.A de C.V</t>
  </si>
  <si>
    <t>Av. Paseo de la reforma 445A y B, Cuauhtemoc,D.F, Mexico C.P 06500</t>
  </si>
  <si>
    <t>LCI-011001-UJ4</t>
  </si>
  <si>
    <t>Level 5, SC</t>
  </si>
  <si>
    <t>Av. López Mateos 2077 z-13, col. Jardines plaza del sol, Gdl, CP44510</t>
  </si>
  <si>
    <t>FONR-911220-750</t>
  </si>
  <si>
    <t>Fonseca Nuño Ricardo</t>
  </si>
  <si>
    <t>Andador rancho la audiencia 1242, Lomas de San Eugenio, Gdl, 44720</t>
  </si>
  <si>
    <t>JARA-710825-HN2</t>
  </si>
  <si>
    <t>Jasso Rivas Adrián</t>
  </si>
  <si>
    <t>Av. La paz 1619, Americana, 44160, Gdl.</t>
  </si>
  <si>
    <t>BUR-580113-tl9</t>
  </si>
  <si>
    <t>Burmester, SA</t>
  </si>
  <si>
    <t>Av. La paz 1680 SJ, col. Americana, CP 44160 38-26-34-11</t>
  </si>
  <si>
    <t>CJA-850313-GH3</t>
  </si>
  <si>
    <t>Copiadoras japonesas, SA de CV</t>
  </si>
  <si>
    <t>Francisco de Quevedo 338, Arcos sur, Gdl, CP 44130, 36163616</t>
  </si>
  <si>
    <t>MSP-671109-3P7</t>
  </si>
  <si>
    <t>Sociedad Mexicana de Salud Publica</t>
  </si>
  <si>
    <t>Calle Herschel No.109 Col Anzures Miguel Hidalgo D.F</t>
  </si>
  <si>
    <t>HVM-110114-NV7</t>
  </si>
  <si>
    <t>Hotel Victoria Merida S.A de C.V</t>
  </si>
  <si>
    <t>Calle56 No.438 Col centro Merida,Merida ,yucatan</t>
  </si>
  <si>
    <t>CFE-370814-QI0</t>
  </si>
  <si>
    <t>Comisión Federal de electricidad</t>
  </si>
  <si>
    <t>Av.Paseo de la reforma 164, Col.Juárez, DF, CP 06600</t>
  </si>
  <si>
    <t>FLI-100712-EI7</t>
  </si>
  <si>
    <t>Fanáticos de la limpieza, SA de CV</t>
  </si>
  <si>
    <t>DOS-050617-7J5</t>
  </si>
  <si>
    <t>Dosmadero S.A de C.V</t>
  </si>
  <si>
    <t>Av presidente masarik 110 Col.Bosques de Chapultepec</t>
  </si>
  <si>
    <t>SPC-130227-L99</t>
  </si>
  <si>
    <t>Secretaria de Planeacion, administracion y finanzas</t>
  </si>
  <si>
    <t xml:space="preserve">Pedro Moreno 281 Col Guadalajara Centro </t>
  </si>
  <si>
    <t>IPM-090612-C47</t>
  </si>
  <si>
    <t>Impacto publicidad medios y servicios</t>
  </si>
  <si>
    <t>Lago Huron312</t>
  </si>
  <si>
    <t>SCR-101103-SE7</t>
  </si>
  <si>
    <t>Super comercializadora Royer S.A de C.V</t>
  </si>
  <si>
    <t>Prolongacion Angel Leaño</t>
  </si>
  <si>
    <t>SAHM-620924-A64</t>
  </si>
  <si>
    <t>Santiesteban Haro Miguel Ángel</t>
  </si>
  <si>
    <t>Garbanzo 236, Col. La nogalera, CP 44470, Gdl</t>
  </si>
  <si>
    <t>MORG-820821-U36</t>
  </si>
  <si>
    <t>Morales Rodríguez Gabriela</t>
  </si>
  <si>
    <t>NWM-970924-4W4</t>
  </si>
  <si>
    <t>Nueva Wal mart de México, S de RL CV</t>
  </si>
  <si>
    <t>CATE-320824-RE4</t>
  </si>
  <si>
    <t>Chávez María Teresa de Jesús</t>
  </si>
  <si>
    <t>CGU-660423-AS6</t>
  </si>
  <si>
    <t>Combustibles Guadalajara, SA CV</t>
  </si>
  <si>
    <t>Niños héroes 2386, 44100, Gdl</t>
  </si>
  <si>
    <t>CPL-120613GK0</t>
  </si>
  <si>
    <t>Cangrejito playero S.A de C.V</t>
  </si>
  <si>
    <t>Luis Donaldo Colosio 645 Col Jardines de la concepcion Aguascalientes Aguascalientes</t>
  </si>
  <si>
    <t>AXT-940727-FP8</t>
  </si>
  <si>
    <t>Axtel, SAB de CV</t>
  </si>
  <si>
    <t>Blvd Díaz Ordaz km 3.33 l1, col. Unidad San Pedro, NL</t>
  </si>
  <si>
    <t>INT-700817-518</t>
  </si>
  <si>
    <t>Intersistemas S.A de C.V</t>
  </si>
  <si>
    <t>DUZA-691215-5J5</t>
  </si>
  <si>
    <t>Durán Zapata Alejandro</t>
  </si>
  <si>
    <t>Enrique Díaz de León sur .36, col.Americana, CP44160, Gdl</t>
  </si>
  <si>
    <t>GAS090805-NI2</t>
  </si>
  <si>
    <t>Gasojal, SA de CV</t>
  </si>
  <si>
    <t>Av. Américas 666, Santa Teresita, 44600, Gdl</t>
  </si>
  <si>
    <t>EPC-060206-MW5</t>
  </si>
  <si>
    <t>Estrategia y publicidad Corporativa S.A de C.V</t>
  </si>
  <si>
    <t>Colon 448 J16 Centro Guadalajara Jal</t>
  </si>
  <si>
    <t>CCO-860523-1N4</t>
  </si>
  <si>
    <t>Cadena comercial oxxo, SA de CV</t>
  </si>
  <si>
    <t>Tasa 0</t>
  </si>
  <si>
    <t>SPA-030227-5M5</t>
  </si>
  <si>
    <t>Servicio patrybach, SA de CV</t>
  </si>
  <si>
    <t>Av. Patria 209, Prados de Gpe., Zapopan, 45030</t>
  </si>
  <si>
    <t>ASS-090616-PK9</t>
  </si>
  <si>
    <t>Athena Supervicion y Servicios profecionales</t>
  </si>
  <si>
    <t>Lago Huron 312</t>
  </si>
  <si>
    <t>RCO-070813-6F7</t>
  </si>
  <si>
    <t>Red de carreteras de occidente, SAB de CV</t>
  </si>
  <si>
    <t>Américas 1592 piso 4, Country club, 44637, Gdl</t>
  </si>
  <si>
    <t>CAN-120111-7LA</t>
  </si>
  <si>
    <t>Comercializadora Anglofrancesa S.A C.V</t>
  </si>
  <si>
    <t>Av Manuel M.ponce 589 H-3 Guadalajara Jal</t>
  </si>
  <si>
    <t>TCM-951030-A17</t>
  </si>
  <si>
    <t>Tiendas comercial mexicana, SA de CV</t>
  </si>
  <si>
    <t>Av. Revolución 780, San Juan, 03730, Benito Juárez, DF</t>
  </si>
  <si>
    <t>SLM-701208-JZ6</t>
  </si>
  <si>
    <t>Servicio López Mateos, SA de CV</t>
  </si>
  <si>
    <t>Av. López Mateos 760, Gdl</t>
  </si>
  <si>
    <t>MOSN610803A86</t>
  </si>
  <si>
    <t>Morelos Salgado Nicolás</t>
  </si>
  <si>
    <t>RDI-841003-QJ4</t>
  </si>
  <si>
    <t>Radiomóvil dipsa, SA de CV</t>
  </si>
  <si>
    <t>Lago Zurich 245, col. Granada, Del Miguel Hidalgo DF</t>
  </si>
  <si>
    <t>SPM-860820-CF5</t>
  </si>
  <si>
    <t>Servicio postal mexicano</t>
  </si>
  <si>
    <t>Tacuba 1, Col. Centro, Del.Cuauhtémoc, CP06000, DF,51304100</t>
  </si>
  <si>
    <t>FST-120201-D12</t>
  </si>
  <si>
    <t>Fusion store, SA deCV</t>
  </si>
  <si>
    <t>EPE-080813-A17</t>
  </si>
  <si>
    <t>Energetica Petrojal S.A de C.V</t>
  </si>
  <si>
    <t>Zapotlanejo-Guadalajara Km7</t>
  </si>
  <si>
    <t>SAU-800315-2B5</t>
  </si>
  <si>
    <t>Servicio Autopista S.A de C.V</t>
  </si>
  <si>
    <t>Carr. Guadalajara-Zapotlanejo</t>
  </si>
  <si>
    <t>DEM-880115-2E9</t>
  </si>
  <si>
    <t>DHL Express Mexico S.A de C.V</t>
  </si>
  <si>
    <t>Av. Fuerza Aerea Mexicana No.540 Delegacion Venustiano nCarranza</t>
  </si>
  <si>
    <t>DJB-850527-F30</t>
  </si>
  <si>
    <t>Distribuidora arca continental, S de RL de CV</t>
  </si>
  <si>
    <t>Av. San Jerónimo poniente 813, Col. San Jerónimo, Mty,NL CP64440</t>
  </si>
  <si>
    <t>ODM-950324-V2A</t>
  </si>
  <si>
    <t>office depot de México, SA CV</t>
  </si>
  <si>
    <t>Av. Vallarta 1530, obrera centro, Gdl, CP 44140</t>
  </si>
  <si>
    <t>FBE-911021-5Z3</t>
  </si>
  <si>
    <t>Farmacias Benavides, SAB de CV</t>
  </si>
  <si>
    <t>PTA-040113-JT2</t>
  </si>
  <si>
    <t>Panteon Taurino S.A de C.V</t>
  </si>
  <si>
    <t>Calzada de los Heroes No. 408 Leon, Guanajuato</t>
  </si>
  <si>
    <t>ISD-950921-HE5</t>
  </si>
  <si>
    <t>I+D Mexico S.A de C.V</t>
  </si>
  <si>
    <t>Vialidad de la Barranca No. 6 Piso 6 Huixquiluca Edo. De Mexico</t>
  </si>
  <si>
    <t>SMA-060825-6EA</t>
  </si>
  <si>
    <t>Servicios Mabel, SA de CV</t>
  </si>
  <si>
    <t>BSM-970519-DU8</t>
  </si>
  <si>
    <t>Banco Santander, SA</t>
  </si>
  <si>
    <t>Paseo de la reforma 500, Col.Lomas de Santa fe, Del.Álvaro Obregón, CP 01219 DF</t>
  </si>
  <si>
    <t>MOLO630804HT0</t>
  </si>
  <si>
    <t>Moran Lopez Olivia</t>
  </si>
  <si>
    <t>Av Americas No.120,Col. Ladron de Guevara</t>
  </si>
  <si>
    <t>APA-120904-PB6</t>
  </si>
  <si>
    <t>Agroquímicos palmar, S de RL</t>
  </si>
  <si>
    <t>OOM-960429-832</t>
  </si>
  <si>
    <t>Operadora OMX, SA de CV</t>
  </si>
  <si>
    <t>Lateral autopista México Toluca 1235, Lomas de Santa Fe, Cuajimalpa, DF CP05300</t>
  </si>
  <si>
    <t>CIC-970922-LKA</t>
  </si>
  <si>
    <t>Consorcio interamericano de comunicación, SA CV</t>
  </si>
  <si>
    <t>Av. Mariano Otero 4047, col. La calma, Zapopan, CP 45070, 31-34-35-00</t>
  </si>
  <si>
    <t>SGM-950714-DC2</t>
  </si>
  <si>
    <t>Servicios Gasoloneros de Mexico S.A de C.V</t>
  </si>
  <si>
    <t>Edison Nte1301 Talleres Monterrey Nuevo Leon</t>
  </si>
  <si>
    <t>IMV-891208-2C1</t>
  </si>
  <si>
    <t>Inmobiliaria 1022 S.A de C.V</t>
  </si>
  <si>
    <t>Heroes de Nacozari sur No.1315 Col La salud Aguascalientes, Aguascalientes</t>
  </si>
  <si>
    <t>IPR820702IG9</t>
  </si>
  <si>
    <t>Inmobiliaria paseo de la reforma S.A de C.V</t>
  </si>
  <si>
    <t>Paseo de la reforma No.105 Col.Tabacalera C.P 06030 Ciudad de México</t>
  </si>
  <si>
    <t>CVA041027H80</t>
  </si>
  <si>
    <t>Av.Antonio Dovali Jaime No.70 Col.Zedec Santa Fe Del,Alvaro Obregon</t>
  </si>
  <si>
    <t>SIT-110519-VB7</t>
  </si>
  <si>
    <t>Soluciones integrales telered, SA de CV</t>
  </si>
  <si>
    <t>Lope de Vega 363, Arcos Vallarta, 44130, Gdl, 33441484</t>
  </si>
  <si>
    <t>HUR-100306-KG3</t>
  </si>
  <si>
    <t>Hurakenna, SA de CV</t>
  </si>
  <si>
    <t>Mar negro 1263, Chapultepec country, Gdl, 44620</t>
  </si>
  <si>
    <t>GOLJ-680221-BP8</t>
  </si>
  <si>
    <t>Godines Llanes Jesús Mireya</t>
  </si>
  <si>
    <t>Luis Pérez Verdia 58 L, Ladrón de Guevara, GDl, 44600</t>
  </si>
  <si>
    <t>OOC-030204-6LA</t>
  </si>
  <si>
    <t>Obs de occidente, S de RL de CV</t>
  </si>
  <si>
    <t>Volcán de fuego 2278A, El Colli, 45070, Zapopan</t>
  </si>
  <si>
    <t>APC931122NK2</t>
  </si>
  <si>
    <t xml:space="preserve">Articulos Promocionales Casa Javier </t>
  </si>
  <si>
    <t>Carretera Base Aerea</t>
  </si>
  <si>
    <t>RARA751222HUA</t>
  </si>
  <si>
    <t>Ramirez Robles Analia</t>
  </si>
  <si>
    <t>ECL-110114-5G7</t>
  </si>
  <si>
    <t>Energía Claudia, SA de CV</t>
  </si>
  <si>
    <t>Carretera federal Tepic-Pto. Vallarta ,48291 Pto. Vallarta</t>
  </si>
  <si>
    <t>BSM-140408-8L5</t>
  </si>
  <si>
    <t>bg+ medios grupos y convenciones, SA de CV</t>
  </si>
  <si>
    <t>Agua 108, Vida Vallarta,48318,Pto. Vallarta</t>
  </si>
  <si>
    <t>ZANK-800828-KN0</t>
  </si>
  <si>
    <t>Zaragoza Noriega Karla Lizette</t>
  </si>
  <si>
    <t>CEX-980921-3U5</t>
  </si>
  <si>
    <t>Combu-express, SA de CV</t>
  </si>
  <si>
    <t>La luna 2495, Jardines del bosque, Gdl 44520</t>
  </si>
  <si>
    <t>TEMS-930626-TC7</t>
  </si>
  <si>
    <t>Trejo Montaño  Silvia Ileana</t>
  </si>
  <si>
    <t>MAE-091022-MR7</t>
  </si>
  <si>
    <t>Mármol azulejos Escobar y sucesores, SA</t>
  </si>
  <si>
    <t>Garibaldi 1171, Artesanos, 44200, Gdl</t>
  </si>
  <si>
    <t>LORM-820102-P57</t>
  </si>
  <si>
    <t>Loza Ramos Mónica Marcela</t>
  </si>
  <si>
    <t>Garibaldi 1400, 44600, Gdl.</t>
  </si>
  <si>
    <t>GASI-541013-UY9</t>
  </si>
  <si>
    <t>García Santoscoy Ignacio</t>
  </si>
  <si>
    <t>Av. Tesistán 511, Zapopan, 45140</t>
  </si>
  <si>
    <t>ICO-030903-1C3</t>
  </si>
  <si>
    <t>Impresos copitek, SA de CV</t>
  </si>
  <si>
    <t>López Mateos 2077, Chapalita, Gdl, 44510</t>
  </si>
  <si>
    <t>OGA-120511-AI1</t>
  </si>
  <si>
    <t>OrLo gas, SA de CV</t>
  </si>
  <si>
    <t>EPL-031124-JV2</t>
  </si>
  <si>
    <t>Energéticos plus, SA de CV</t>
  </si>
  <si>
    <t>Adolf B. Horn 3490, Valle de Tlajomulco, Tlajomulco de Zúñiga, CP45640</t>
  </si>
  <si>
    <t>SSX-990909-BW7</t>
  </si>
  <si>
    <t>Servicio siglo XXI</t>
  </si>
  <si>
    <t>Periférico paseo de la República 139, Isaac Arriaga, Morelia Mich, 58210</t>
  </si>
  <si>
    <t>TCG-870817-Q74</t>
  </si>
  <si>
    <t>Tramo carretero Guadalajara Colima</t>
  </si>
  <si>
    <t>Javier Barros Sierra 515, Lomas de Sta. Fé, Méx.DF, Álvaro Obregón01219</t>
  </si>
  <si>
    <t>GCO-940801-UU0</t>
  </si>
  <si>
    <t>Gasolinera constitución, SA de CV</t>
  </si>
  <si>
    <t>Paulino Navarro 748, los maestros, 45150, Zapopan</t>
  </si>
  <si>
    <t>MALA-610114-T24</t>
  </si>
  <si>
    <t>Martínez López Adriana Margarita</t>
  </si>
  <si>
    <t>Manuel M Dieguez 465-2, Santa Teresita, Gdl</t>
  </si>
  <si>
    <t>DAR-070827-SGA</t>
  </si>
  <si>
    <t>Distribuidora de abarrotes ruamne, SA de CV</t>
  </si>
  <si>
    <t>Clemente Orozco 402, Santa Teresita 402, 44600</t>
  </si>
  <si>
    <t>cujm-730405-HZA</t>
  </si>
  <si>
    <t>Cuellar Jauregui Maribel</t>
  </si>
  <si>
    <t>Camino rancho puerta del llano bernalejo CP47536, Lagos de Moreno</t>
  </si>
  <si>
    <t>SSM-960521-ND3</t>
  </si>
  <si>
    <t>Súper servicio Marsella, SA de CV</t>
  </si>
  <si>
    <t>Av. Hidalgo 1560, Col.Ladrón de Guevara, CP 44600 36150956</t>
  </si>
  <si>
    <t>CCA-930821-B77</t>
  </si>
  <si>
    <t>Comercializadora de combustibles de los Altos, SA CV</t>
  </si>
  <si>
    <t>Carr. A San Juan de los Lagos km 7 , 47470, Lagos de Moreno Jal.</t>
  </si>
  <si>
    <t>MBS-740117-MM8</t>
  </si>
  <si>
    <t>Mercería y bonetería Santa Teresita, SA</t>
  </si>
  <si>
    <t>Juan Álvarez 1551, Santa Teresita, 44600, Gdl</t>
  </si>
  <si>
    <t>SPI-961014-QFA</t>
  </si>
  <si>
    <t>Seguridad privada integral de occidente, SA de CV</t>
  </si>
  <si>
    <t>López Cotilla 1244, Americana, gdl, 312245267</t>
  </si>
  <si>
    <t>LGO-840413-SD2</t>
  </si>
  <si>
    <t>Librerías Gonvill, SA de CV</t>
  </si>
  <si>
    <t>8 julio 825, Gdl 44190</t>
  </si>
  <si>
    <t>TSO-991022-PB6</t>
  </si>
  <si>
    <t>Tiendas soriana, SA de CV</t>
  </si>
  <si>
    <t>GAQO-770812-524</t>
  </si>
  <si>
    <t>García Tovar Quezada Omar</t>
  </si>
  <si>
    <t>Pedro Loza 311, Col. Centro, CP 44100, Gdl, 11-99-31-14</t>
  </si>
  <si>
    <t>DMI-840511-IN7</t>
  </si>
  <si>
    <t>Despacho Mercado Ibarra, SC</t>
  </si>
  <si>
    <t>Río Telpalcatepec 1581, Las águilas, Zapopan, 45080</t>
  </si>
  <si>
    <t>BEPE880810Q64</t>
  </si>
  <si>
    <t>Bernal Preciado Erick Fernando</t>
  </si>
  <si>
    <t>Instalación eléctrica</t>
  </si>
  <si>
    <t>GAPV-531228-HE1</t>
  </si>
  <si>
    <t>García Ponce J. Víctor Rafael</t>
  </si>
  <si>
    <t>Federación 895, La perla, 44380, Gdl</t>
  </si>
  <si>
    <t>HACA-8808273D6</t>
  </si>
  <si>
    <t>Haro Chávez Alejandra</t>
  </si>
  <si>
    <t>Brisa 364, Paseos universidad, Zapopan</t>
  </si>
  <si>
    <t>RORM-720708-CV7</t>
  </si>
  <si>
    <t>Romero Rodríguez Marco Antonio</t>
  </si>
  <si>
    <t xml:space="preserve">Félix Zuluaga 103, héroes nacionales, Zapopan, </t>
  </si>
  <si>
    <t>FOGR-640203-9P4</t>
  </si>
  <si>
    <t>Flores García María Raquel</t>
  </si>
  <si>
    <t>BEVR850417DF7</t>
  </si>
  <si>
    <t>Bentancourt Valencia Ranferi</t>
  </si>
  <si>
    <t>Saúl Rodiles 464A, Constitución, 45180Zapopan</t>
  </si>
  <si>
    <t>GMT-121011-IR9</t>
  </si>
  <si>
    <t>Gastronómica mtnos, SA de CV</t>
  </si>
  <si>
    <t>Calderón de la Barca 130, Arcos Vallarta, Gdl 44130</t>
  </si>
  <si>
    <t>HDM001017AS1</t>
  </si>
  <si>
    <t>Home depot México, S de RL de CV</t>
  </si>
  <si>
    <t>Av. Ricardo Margain 605, Santa Engracia, NL, 66267</t>
  </si>
  <si>
    <t>GOSS-611202AW7</t>
  </si>
  <si>
    <t>González Sandoval Salvador</t>
  </si>
  <si>
    <t>Ley 3048, residencial Juan Manuel, 44680, Gdl</t>
  </si>
  <si>
    <t>CIJ-860801-623</t>
  </si>
  <si>
    <t>club de industriales de Jalisco, AC</t>
  </si>
  <si>
    <t>Francisco Javier Gamboa 2, 44600. Gdl</t>
  </si>
  <si>
    <t>OCI-970124-5K3</t>
  </si>
  <si>
    <t>Operadora de cocina internacional, SA de CV</t>
  </si>
  <si>
    <t>Pedro Moreno 228, Lagos Moreno Jal, 47400</t>
  </si>
  <si>
    <t>CIGJ-740528-A86</t>
  </si>
  <si>
    <t>Cisneros García José</t>
  </si>
  <si>
    <t>Andrés Terán 1670-1, Villaseñor, 44600, Gdl</t>
  </si>
  <si>
    <t>LGO-041105-HM1</t>
  </si>
  <si>
    <t>Lonas Gómez, SA de CV</t>
  </si>
  <si>
    <t>Belisario Domínguez 2731, la esperanza, 44300, Gdl</t>
  </si>
  <si>
    <t>IUR-880411-769</t>
  </si>
  <si>
    <t>Importadora uranga, SA de CV</t>
  </si>
  <si>
    <t>Dr. R Michel 3040, Álamo industrial, Tlaquepaque, Jal. 45560</t>
  </si>
  <si>
    <t>MUL-810105-A41</t>
  </si>
  <si>
    <t>Mulbar, SA de CV</t>
  </si>
  <si>
    <t>Corona 181, centro, Gdl 44100</t>
  </si>
  <si>
    <t>COME-740604-2Z4</t>
  </si>
  <si>
    <t>Coronel Marmolejo Erika Ivet</t>
  </si>
  <si>
    <t>Leonardo Oliva 85, real, Gdl 12-24-49-50</t>
  </si>
  <si>
    <t>IST-080423-4Q4</t>
  </si>
  <si>
    <t>ISD soluciones de tic, SA de CV</t>
  </si>
  <si>
    <t>Av. Prolongación Alcalde 2259, Col. Santa Mónica, Gdl.</t>
  </si>
  <si>
    <t>TLU-080610-C81</t>
  </si>
  <si>
    <t>ETN turistar lujo, SA de CV</t>
  </si>
  <si>
    <t>Saturno 39, Col. Gustavo A Madero, DF  07700</t>
  </si>
  <si>
    <t>CAU-100119-SZ5</t>
  </si>
  <si>
    <t>Cds automático, S de RL de CV</t>
  </si>
  <si>
    <t>Ganaderos 5683, Arcos de Gpe, Zapopan, 45037</t>
  </si>
  <si>
    <t>BAAO-840706-TC6</t>
  </si>
  <si>
    <t>Bautista de los Ángeles Omar Alejandro</t>
  </si>
  <si>
    <t>8 julio 351-A, centro, 44100, Gdl</t>
  </si>
  <si>
    <t>GRI-910823-EN0</t>
  </si>
  <si>
    <t>Gastronomía la rinconada, SA de CV</t>
  </si>
  <si>
    <t>Paseo de la rivera 101. Centro 47400, Lagos de Moreno Jal</t>
  </si>
  <si>
    <t>IDO-041129-LE4</t>
  </si>
  <si>
    <t>Ideas domésticas, SA de CV</t>
  </si>
  <si>
    <t>Prado sur 136 piso 4, Lomas de Chapultepec, 11000 , DF</t>
  </si>
  <si>
    <t>GCO-740121-MC5</t>
  </si>
  <si>
    <t>Gasolinera Colón, SA de CV</t>
  </si>
  <si>
    <t>Av. Cristobal Colón 1870, Del fresno, Gdl 44900  38-12-19-82</t>
  </si>
  <si>
    <t>PET-040903-DH1</t>
  </si>
  <si>
    <t>Petromax, SA de CV</t>
  </si>
  <si>
    <t>Munich 195AB, Cuauhtemoc, San Nicolás de los Garza, NL</t>
  </si>
  <si>
    <t>RORR-440910-1H3</t>
  </si>
  <si>
    <t>Rodríguez Rodríguez Ramón</t>
  </si>
  <si>
    <t>20 nov #4140A, Jamay, 47900</t>
  </si>
  <si>
    <t>SIGA-731101-154</t>
  </si>
  <si>
    <t>Simental González María Araceli</t>
  </si>
  <si>
    <t>Ricardo Flores Magon 950-D, Huentitan el alto, CP 44390, Gdl</t>
  </si>
  <si>
    <t>ASB-960228-P82</t>
  </si>
  <si>
    <t>Agencia de servicios belenes, SA de CV</t>
  </si>
  <si>
    <t>Av. Unión 1, Col. Ladrón de Guevara, CP 44160, Gdl, 36169800</t>
  </si>
  <si>
    <t>FGU-830930-PD3</t>
  </si>
  <si>
    <t>Farmacia Guadalajara, SA de Cv</t>
  </si>
  <si>
    <t>Enrique Díaz de León 261, Villaseñor, Gdl, 44600</t>
  </si>
  <si>
    <t>GFC-080612-KG3</t>
  </si>
  <si>
    <t>Grupo ferretería calzada, SA de CV</t>
  </si>
  <si>
    <t xml:space="preserve">Av. Lázaro Cárdenas 799, Industrial, Gdl </t>
  </si>
  <si>
    <t>GAGC-540831-C85</t>
  </si>
  <si>
    <t>Cristina María Garibay García de Quevedo</t>
  </si>
  <si>
    <t>Av.Vallarta 1540-206A. Col. Obrera centro. CP 44140. Gdl.</t>
  </si>
  <si>
    <t>GNP-921124-4P0</t>
  </si>
  <si>
    <t>Grupo nacional provincial, SAB de CV</t>
  </si>
  <si>
    <t>Cerro de las torres 395, Campestre churubusco,04200</t>
  </si>
  <si>
    <t>PDC-130711-11A</t>
  </si>
  <si>
    <t>Promoción y distribución claro, SA de CV</t>
  </si>
  <si>
    <t>República 70, Centro barranquitas, Gdl, 44280</t>
  </si>
  <si>
    <t>TIC990818I52</t>
  </si>
  <si>
    <t>Tecnología de información corporativa, SA de CV</t>
  </si>
  <si>
    <t>Av. Enrique Díaz de León 285-1, Artesano, 44200</t>
  </si>
  <si>
    <t>KCO100423CS2</t>
  </si>
  <si>
    <t>Kd computadoras, SA de CV</t>
  </si>
  <si>
    <t>16 septiembre 140-41, Gdl</t>
  </si>
  <si>
    <t>MORM811111757</t>
  </si>
  <si>
    <t>Morales Rodríguez José Manuel</t>
  </si>
  <si>
    <t xml:space="preserve">Jardín de las begonias 109, alamedas de tesistán, Zapopan, </t>
  </si>
  <si>
    <t>JUTC451021GZ1</t>
  </si>
  <si>
    <t>Juárez Tapia Celia</t>
  </si>
  <si>
    <t>Morelos 1979, Lafayette, Gdl 44140</t>
  </si>
  <si>
    <t>GTE120213JE5</t>
  </si>
  <si>
    <t>Gruas y transportes estanislado, SA de CV</t>
  </si>
  <si>
    <t>Nicolás Romero 683, Villaseñor, Gdl44600</t>
  </si>
  <si>
    <t>GOGC7603072G2</t>
  </si>
  <si>
    <t>González Guzmán César Adrián</t>
  </si>
  <si>
    <t>Isla raza 2039, jardines de San José, 44950, Gdl</t>
  </si>
  <si>
    <t>GTA-930308ME1</t>
  </si>
  <si>
    <t>Gasolinera tapatía los arcos, SA de CV</t>
  </si>
  <si>
    <t>Av. Vallarta 2605, Col. Arcos Vallarta, Gdl, CP 44130</t>
  </si>
  <si>
    <t>SEX-090415BB8</t>
  </si>
  <si>
    <t>Servicio extrarápido, SA de CV</t>
  </si>
  <si>
    <t>Av. Alcalde 2157,Santa Elena Alcalde, 44220, Gdl</t>
  </si>
  <si>
    <t>ESP-110328-2L0</t>
  </si>
  <si>
    <t>Estación de servicio pyotr, SA de CV</t>
  </si>
  <si>
    <t>JIGL680212VB1</t>
  </si>
  <si>
    <t>Jiménez González María Laura</t>
  </si>
  <si>
    <t>Federalismo 266, Gdl, CP44100</t>
  </si>
  <si>
    <t>HEAL801017MTA</t>
  </si>
  <si>
    <t>Hermosillo Aguirre Liliana Margarita</t>
  </si>
  <si>
    <t>Chichenitza 1946, Monumental, 44320, Gdl</t>
  </si>
  <si>
    <t>GAJF490601Q91</t>
  </si>
  <si>
    <t>García Jauregui Federico</t>
  </si>
  <si>
    <t>Francisco Zarco 2354-A, Ladrón de Guevara, 44680, Gdl</t>
  </si>
  <si>
    <t>GCO071220I21</t>
  </si>
  <si>
    <t>Grupo comsol, SA de CV</t>
  </si>
  <si>
    <t>Enrique Díaz de León 29-4, Artesanos, Gdl</t>
  </si>
  <si>
    <t>OFE-870702-RG6</t>
  </si>
  <si>
    <t>Operadora de ferias y exposiciones, SA de CV</t>
  </si>
  <si>
    <t>Av. Mariano Otero 1499 , Verde valle, 44550, Gdl</t>
  </si>
  <si>
    <t>SMO-810623-HI5</t>
  </si>
  <si>
    <t>Syc motors, SA de CV</t>
  </si>
  <si>
    <t>Av. 16 de septiembre 651, 44180, Gdl, 37-70-04-01</t>
  </si>
  <si>
    <t>OHI-121031-5M7</t>
  </si>
  <si>
    <t>Operaciones hoteleras de Ixtapan de la sal, SA de CV</t>
  </si>
  <si>
    <t>José María Morelos 44, fracc bugambilias, Ixtapan de la sal Edo. Méx 51900</t>
  </si>
  <si>
    <t>ACO-850402-RS7</t>
  </si>
  <si>
    <t>Atlas colomos, AC</t>
  </si>
  <si>
    <t>Paseo atlas colomos 2000, Lomas del bosque, Zapopan, 45110</t>
  </si>
  <si>
    <t>TPR-830217-496</t>
  </si>
  <si>
    <t>Tesis profesionales, SA de CV</t>
  </si>
  <si>
    <t>8 de julio #13, Gdl, 36-14-01-22</t>
  </si>
  <si>
    <t>ROOJ-610909-7s4</t>
  </si>
  <si>
    <t>Romero Ornelas Juan Manuel</t>
  </si>
  <si>
    <t>Leandro Valle 1187, 44100, Gdl</t>
  </si>
  <si>
    <t>REQH-661005-TA5</t>
  </si>
  <si>
    <t>Reyes Quezada Héctor</t>
  </si>
  <si>
    <t>HIEA660611V87</t>
  </si>
  <si>
    <t xml:space="preserve">Alvaro Hinojosa Enriquez </t>
  </si>
  <si>
    <t>Morelos 565 Col. Centro</t>
  </si>
  <si>
    <t>RORR-760826-TM5</t>
  </si>
  <si>
    <t>Rolón Reyes Roberto Ángel</t>
  </si>
  <si>
    <t>Josefa Ortiz de Domínguez 2866A. Col. Libertad, 44750, Gdl</t>
  </si>
  <si>
    <t>CAG-040526-KP8</t>
  </si>
  <si>
    <t>Constructora y acabados de Guadalajara, SA de CV</t>
  </si>
  <si>
    <t>Pedro Loza 951, Alcalde barranquitas, 44270, Gdl</t>
  </si>
  <si>
    <t>ZMI-110815BEA</t>
  </si>
  <si>
    <t>Zapa market internacional, SA de Cv</t>
  </si>
  <si>
    <t>Manuel Cambre 2169, Chapultepec country, 44620, Gdl</t>
  </si>
  <si>
    <t>IMP-090311-922</t>
  </si>
  <si>
    <t>Impreroma, SA de CV</t>
  </si>
  <si>
    <t>Colón 447, 3613-51-31, Gdl</t>
  </si>
  <si>
    <t>CUSD-340707-N29</t>
  </si>
  <si>
    <t>Cuevas Sánchez Demetrio</t>
  </si>
  <si>
    <t>J Guadalupe Zuno 1, Unión obrera, 44150, Gdl</t>
  </si>
  <si>
    <t>TTE-990512QU0</t>
  </si>
  <si>
    <t>Tiempo y tecnología, SA de CV</t>
  </si>
  <si>
    <t>Niños héroes 1102, moderna, Gdl, 44190</t>
  </si>
  <si>
    <t>BEAS580309KK5</t>
  </si>
  <si>
    <t>MXX-990503-BZ1</t>
  </si>
  <si>
    <t>Mansel XXI, SA de CV</t>
  </si>
  <si>
    <t>José Gpe Montenegro 1790, Americana, 44160, Gdl</t>
  </si>
  <si>
    <t>OPE-960227-SB1</t>
  </si>
  <si>
    <t>Opentec, SA de CV</t>
  </si>
  <si>
    <t>Palomas 44, reforma social, Miguel Hgo. DF 11650</t>
  </si>
  <si>
    <t>CVS-091215-BU7</t>
  </si>
  <si>
    <t>Capacitación virtual y software, S RL CV</t>
  </si>
  <si>
    <t>Juana de Arco 131, Vallarta norte, Gdl, 44690</t>
  </si>
  <si>
    <t>SBG-971124-PL2</t>
  </si>
  <si>
    <t>Seguros Banorte generali, SA de Cv</t>
  </si>
  <si>
    <t>Hidalgo 250, centro, Monterrey, NL, 64000</t>
  </si>
  <si>
    <t>IALD-621114-F80</t>
  </si>
  <si>
    <t>Ibarria López Dora Angélica</t>
  </si>
  <si>
    <t>San Andrés 2868 C9, San Andrés, Gdl, CP44810</t>
  </si>
  <si>
    <t>ROGI810129IW4</t>
  </si>
  <si>
    <t>Rodríguez Guzmán María Isabel</t>
  </si>
  <si>
    <t>Real de los quinos 38, col. Camichines, 45540. Tonalá</t>
  </si>
  <si>
    <t>EVG-850601-T99</t>
  </si>
  <si>
    <t>Eléctrica variedades de Guadalajara, SA CV</t>
  </si>
  <si>
    <t>Francia 1880, Col. Moderna, CP 44190, Gdl, 38-10-82-82</t>
  </si>
  <si>
    <t>PAAS-601111-HI2</t>
  </si>
  <si>
    <t>Plascencia Arroyo Sergio</t>
  </si>
  <si>
    <t>Andrés Terán 496, Villaseñor, Gdl, 44600</t>
  </si>
  <si>
    <t>GLO-010524-FSA</t>
  </si>
  <si>
    <t>Gasolinera Lolita, SA de CV</t>
  </si>
  <si>
    <t>Av. Solidaridad, El Sato, Jal.</t>
  </si>
  <si>
    <t>LJU-821006-T53</t>
  </si>
  <si>
    <t>Laboratorios Julio, SA de CV</t>
  </si>
  <si>
    <t>Colon 125, CP 44100, Gdl</t>
  </si>
  <si>
    <t>ICO-130307-199</t>
  </si>
  <si>
    <t>Ixa comercializadora, SA de CV</t>
  </si>
  <si>
    <t>Av. De las rosas 545-2C, Chapalita, 45040, Zapopan</t>
  </si>
  <si>
    <t>ASE-931116-231</t>
  </si>
  <si>
    <t>AXA seguros, SA de CV</t>
  </si>
  <si>
    <t>Xola 535 piso 27, Del Valle, 3100, DF  51691000</t>
  </si>
  <si>
    <t>TOU-000718-SG4</t>
  </si>
  <si>
    <t>Tourn, SA de CV</t>
  </si>
  <si>
    <t>Mariano Otero 5782, Paseos del sol, 45079, Zapopan</t>
  </si>
  <si>
    <t>VAGE-690206-181</t>
  </si>
  <si>
    <t>Vázquez Garfias Enrique</t>
  </si>
  <si>
    <t>Heroico colegio militar sin número, providencia 44630 Gdl 17-33-34-13</t>
  </si>
  <si>
    <t>SIS-780421-IR3</t>
  </si>
  <si>
    <t>Sistema intermunicipal para los servicios de agua potable y alcantarillado</t>
  </si>
  <si>
    <t>Av. Dr. R. Michel 461, SR, Gdl</t>
  </si>
  <si>
    <t>VISI-670515-PCA</t>
  </si>
  <si>
    <t>S profesion</t>
  </si>
  <si>
    <t>Vilchis Sarmiento Isidro</t>
  </si>
  <si>
    <t>Quito 879, Lindavista, DF, CP 07300</t>
  </si>
  <si>
    <t>IMP-931211-NE1</t>
  </si>
  <si>
    <t>Instituto mexicano de la propiedad industrial</t>
  </si>
  <si>
    <t>Periférico sur 3106, jardines del pedregal. 01900, DF</t>
  </si>
  <si>
    <t>MEC-130211-137</t>
  </si>
  <si>
    <t>Mayto equipos contra incendios, S RL CV</t>
  </si>
  <si>
    <t>Pelícano 2325, Del Fresno, Gdl, 44900</t>
  </si>
  <si>
    <t>AME-970109-GW0</t>
  </si>
  <si>
    <t>Autozone de México, S de RL de CV</t>
  </si>
  <si>
    <t>Arboledas 3673, Bosques de la victoria, 44530, Gdl, 36232489</t>
  </si>
  <si>
    <t>AASF631226-MT3</t>
  </si>
  <si>
    <t>Álvarez Serrano Francisco Efraín</t>
  </si>
  <si>
    <t>JAS-100512-5J7</t>
  </si>
  <si>
    <t>Join asesores, SC</t>
  </si>
  <si>
    <t>JIGC-740315-LM8</t>
  </si>
  <si>
    <t>Jiménez García Carlos Alberto</t>
  </si>
  <si>
    <t>López Cotilla 1832, col. Americana, Gdl, CP 44160</t>
  </si>
  <si>
    <t>PPR-980908-JDA</t>
  </si>
  <si>
    <t>Papelería profesional, SA de CV</t>
  </si>
  <si>
    <t>Patria local 4, zona h, Residencial conjunto patria, 45160, Zapopan.</t>
  </si>
  <si>
    <t>PERO-760701-M43</t>
  </si>
  <si>
    <t>Pérez Ruvalcaba Óscar Alberto</t>
  </si>
  <si>
    <t>BAN-950525-MD6</t>
  </si>
  <si>
    <t>Bansí, SA</t>
  </si>
  <si>
    <t>PST-000215-CD7</t>
  </si>
  <si>
    <t>Pastelería Santa Teresita, SA de CV</t>
  </si>
  <si>
    <t>Juan Álvarez 1588, Santa Teresita, 44600, Gdl</t>
  </si>
  <si>
    <t>FER-050906-9k7</t>
  </si>
  <si>
    <t>Fer-preto, S de RL de CV</t>
  </si>
  <si>
    <t>VEOA-700808-QK9</t>
  </si>
  <si>
    <t>Velázquez Obregón Álvaro</t>
  </si>
  <si>
    <t>Garibaldi 1425-A, Ladrón de Guevara, CP 44600, 38-25-40-73, Gdl</t>
  </si>
  <si>
    <t>GFM-040226-QV6</t>
  </si>
  <si>
    <t>Grupo ferretero milenio, SA de CV</t>
  </si>
  <si>
    <t>Av. Chapultepec  616, Col. Moderna, CP 44190, Gdl, 36-16-06-99</t>
  </si>
  <si>
    <t>MEC-091127-RC4</t>
  </si>
  <si>
    <t>Mantenimiento especializado ciclón, SRL CV</t>
  </si>
  <si>
    <t>Balanza 3702, La calma, 45070, Zapopan, 31204581</t>
  </si>
  <si>
    <t>PIC-101123-F92</t>
  </si>
  <si>
    <t>Primera impresión creativa, SA de CV</t>
  </si>
  <si>
    <t>PARR-780510-7E8</t>
  </si>
  <si>
    <t>Parada Romo Ricardo</t>
  </si>
  <si>
    <t>COMV-690927-554</t>
  </si>
  <si>
    <t>Contreras Muñoz Víctor Jesús</t>
  </si>
  <si>
    <t>MOHS-651224-3t5</t>
  </si>
  <si>
    <t>Montaño Hernández Silvia</t>
  </si>
  <si>
    <t>Galad 3306, Col.Libertad, CP 44760, Gdl, 36-496485</t>
  </si>
  <si>
    <t>POC-691128ED4</t>
  </si>
  <si>
    <t>Pare de occidente, SA de CV</t>
  </si>
  <si>
    <t>GOSM891224-T21</t>
  </si>
  <si>
    <t>Martín Jr. Gómez Salazar</t>
  </si>
  <si>
    <t>Av. México 2540, Ladrón de Guevara, Gdl, 36162524</t>
  </si>
  <si>
    <t>AGU-980601-H75</t>
  </si>
  <si>
    <t>Aeropuerto de Guadalajara, SA de CV</t>
  </si>
  <si>
    <t>CABL-530328-1N7</t>
  </si>
  <si>
    <t>Calderón Badillo Luis Manuel</t>
  </si>
  <si>
    <t>PRE-110714-5Q7</t>
  </si>
  <si>
    <t>El porrón restaurante, SA de CV</t>
  </si>
  <si>
    <t>OMA-980817-3D2</t>
  </si>
  <si>
    <t>Operadora maqk, SA de CV</t>
  </si>
  <si>
    <t>OPR-950131-151</t>
  </si>
  <si>
    <t>Ouro preto, SA de CV</t>
  </si>
  <si>
    <t>MURT-540523-D74</t>
  </si>
  <si>
    <t>Múñoz Rángel Tomás Fernando</t>
  </si>
  <si>
    <t>SFU-551019-HG9</t>
  </si>
  <si>
    <t>Servicio las fuentes, SA de CV</t>
  </si>
  <si>
    <t>Av. López Mateos sur 6000, Las fuentes, Zapopan, 45070</t>
  </si>
  <si>
    <t>SIT-000208-NL3</t>
  </si>
  <si>
    <t>Soluciones inteligentes tecnológicas, SA CV</t>
  </si>
  <si>
    <t>Gto.</t>
  </si>
  <si>
    <t>HCB-780228-HQ8</t>
  </si>
  <si>
    <t>Hotel costa brava, SA</t>
  </si>
  <si>
    <t>Frontera 217, Col.Roma, Cuauhtémoc, DF, CP 06700</t>
  </si>
  <si>
    <t>LHO-690602-ES1</t>
  </si>
  <si>
    <t>Latinoamericana de hoteles, SA de CV</t>
  </si>
  <si>
    <t>Paseo de las garzas S/n , Pto.Vallarta, 48300.</t>
  </si>
  <si>
    <t>GOV-860617-TG5</t>
  </si>
  <si>
    <t>Gasolinería oro de Vallarta, SA de CV</t>
  </si>
  <si>
    <t>Fco. Medina Ascencio 7968, Vallarta, Jal, 48356</t>
  </si>
  <si>
    <t>Cag-110830-a23</t>
  </si>
  <si>
    <t>Concesionaria autopista Guadalajara-Tepic, SA CV</t>
  </si>
  <si>
    <t>BAHR-520903-RF8</t>
  </si>
  <si>
    <t>Barragán Hernández Raúl</t>
  </si>
  <si>
    <t>DIQG-570613-242</t>
  </si>
  <si>
    <t>Díaz Quintero Gelacio</t>
  </si>
  <si>
    <t>Lope de Vega 182-A, col. Arcos Vallarta, CP 44100, Gdl</t>
  </si>
  <si>
    <t>OIGA-610207-PK8</t>
  </si>
  <si>
    <t>Ortiz García Armando</t>
  </si>
  <si>
    <t>Av. Alcalde 1011, Alcalde barranquitas, 44270, Gdl</t>
  </si>
  <si>
    <t>MMA-050318-6E4</t>
  </si>
  <si>
    <t>Mundi mapp, SA de CV</t>
  </si>
  <si>
    <t>Av. Cubilete 28, Chapalita sur, 45040, Zapopan</t>
  </si>
  <si>
    <t>IPS-020214-kp7</t>
  </si>
  <si>
    <t>Inmobiliaria parque Saltillo, SA de CV</t>
  </si>
  <si>
    <t>Blvd Sarmiento 1385, rancho de pena, Saltillo , Coah., 25210</t>
  </si>
  <si>
    <t>AVA-880310-UI1</t>
  </si>
  <si>
    <t>Alquiladora de vehículos automotores, SA de CV</t>
  </si>
  <si>
    <t>Av. Interamericana 103, Parques industrial finsa, 66600, Apodaca, NL</t>
  </si>
  <si>
    <t>TECJ-811008-JM0</t>
  </si>
  <si>
    <t>Trejo Carreón Juan Enrique</t>
  </si>
  <si>
    <t>La ermita 1667-2, Chapalita sur, 45046, Zapopan</t>
  </si>
  <si>
    <t>CAP-110310-GB6</t>
  </si>
  <si>
    <t>Capricus, SA de CV</t>
  </si>
  <si>
    <t>Blvd Venustiano Carranza 8550, Valle hermoso, Saltillo, Coahuila</t>
  </si>
  <si>
    <t>RUTM-580311-7X7</t>
  </si>
  <si>
    <t>Ruíz Torres Miguel</t>
  </si>
  <si>
    <t>Garibaldi 1106, Villaseñor, Gdl, 44600</t>
  </si>
  <si>
    <t>RCA-860905-BP3</t>
  </si>
  <si>
    <t>El rey del cabrito, SA de CV</t>
  </si>
  <si>
    <t>Av. Constitución 817, 64000, Mty, NL</t>
  </si>
  <si>
    <t>AER-990218-E83</t>
  </si>
  <si>
    <t>Aerocomidas, SA de CV</t>
  </si>
  <si>
    <t>Av. Capitan Carlos León s/n. 15620, aeropuerto DF</t>
  </si>
  <si>
    <t>ONO-950727-8T4</t>
  </si>
  <si>
    <t>Orsan del norte, SA de CV</t>
  </si>
  <si>
    <t>Carretera a Laredo 101, colonia centro, San Nicolás de los Garza, NL</t>
  </si>
  <si>
    <t>GME-020129-CN5</t>
  </si>
  <si>
    <t>Gaxcopetrol de México, SA de CV</t>
  </si>
  <si>
    <t>Av. Tepeyac 5030, Jardines del Tepeyac, Zapopan, 45034</t>
  </si>
  <si>
    <t>IRE-970930-J94</t>
  </si>
  <si>
    <t>Internacional de relojes, SA de CV</t>
  </si>
  <si>
    <t>Cadiz 90, insurgentes, 03920, Benito Juárez, Mx DF</t>
  </si>
  <si>
    <t>MAA-061019-Q87</t>
  </si>
  <si>
    <t>Mayoreo de autopartes y aceites, SA de CV</t>
  </si>
  <si>
    <t>Libertad 39-18, Mexicaltzingo</t>
  </si>
  <si>
    <t>Alejandro de Rodas 3102-A, Monterrey, NL., CP 64610</t>
  </si>
  <si>
    <t>SASK-790307-NH9</t>
  </si>
  <si>
    <t>Santos Soto Karina</t>
  </si>
  <si>
    <t>San Agustín 496A, col. Chapalita, Zapopan, CP 45040</t>
  </si>
  <si>
    <t>MADA-720918-AW9</t>
  </si>
  <si>
    <t>Marquez Delgado Arturo</t>
  </si>
  <si>
    <t>Av. Agustín Yáñez 2222, col. Moderna, CP 44160, Gdl</t>
  </si>
  <si>
    <t>RBM-810529-C11</t>
  </si>
  <si>
    <t>Restaurant bar mesón del monje, SA</t>
  </si>
  <si>
    <t>BASA-300714-793</t>
  </si>
  <si>
    <t>Barajas Sánchez Aurelio</t>
  </si>
  <si>
    <t>IEA-120222-855</t>
  </si>
  <si>
    <t>Ingeniería en alimentos ADA, SA de CV</t>
  </si>
  <si>
    <t>CGA-940222-LW4</t>
  </si>
  <si>
    <t>La casa gallega, SA de CV</t>
  </si>
  <si>
    <t>CCE-090505-CXA</t>
  </si>
  <si>
    <t>Combustibles centauro, SA de CV</t>
  </si>
  <si>
    <t>Av. Patria 1861, Real acueducto, CP 45116.</t>
  </si>
  <si>
    <t>COIP-741206-TF5</t>
  </si>
  <si>
    <t>Corral Infante Patricia</t>
  </si>
  <si>
    <t>Ramos Millán 354, Villaseñor</t>
  </si>
  <si>
    <t>VGR-890804-E96</t>
  </si>
  <si>
    <t>Vargas Graf y Cía., SC</t>
  </si>
  <si>
    <t>Santa Rita 1110, col. Chapalita oriente, Zapopan, CP 45040</t>
  </si>
  <si>
    <t>COFC-750320-CF8</t>
  </si>
  <si>
    <t>Covarrubias Flores Christian Favio</t>
  </si>
  <si>
    <t>CEPP-650911-NH3</t>
  </si>
  <si>
    <t>Cervantes Peña Patricia</t>
  </si>
  <si>
    <t>MOGJ-780907447</t>
  </si>
  <si>
    <t>Molina Guevara Jaime</t>
  </si>
  <si>
    <t>GAMR630606-GK2</t>
  </si>
  <si>
    <t>García Michel René Amador</t>
  </si>
  <si>
    <t>COMJ-871130-PA2</t>
  </si>
  <si>
    <t>Cortés Manuel José</t>
  </si>
  <si>
    <t>Agustín Yánez 1556, Moderna, 44190, Gdl</t>
  </si>
  <si>
    <t>HEGF-420822-3I2</t>
  </si>
  <si>
    <t>Hernández Gentil Filiberto</t>
  </si>
  <si>
    <t>Andrés Terán 319</t>
  </si>
  <si>
    <t>PNO-980130-H13</t>
  </si>
  <si>
    <t>Papelería nueva opción, SA de CV</t>
  </si>
  <si>
    <t>Plaza patria zona H, local 2, Jacarandas, 45160, Zapopan</t>
  </si>
  <si>
    <t>LAU-961205-9y1</t>
  </si>
  <si>
    <t>Lubrica automotriz, SA</t>
  </si>
  <si>
    <t>AEB-611030-SN7</t>
  </si>
  <si>
    <t>Autobuses estrella blanca, SA de CV</t>
  </si>
  <si>
    <t>Poniente 140 #859, Industrial Vallejo, Azcapotzalco, DF, 02300</t>
  </si>
  <si>
    <t>CMT-990202-2Q8</t>
  </si>
  <si>
    <t>Corporación mexicana de tintorerías y lavanderías, SA de CV</t>
  </si>
  <si>
    <t>Av. Adolfo López Mateos 620, Ladrón de Guevara, 44600, Gdl</t>
  </si>
  <si>
    <t>RELM-771221-H29</t>
  </si>
  <si>
    <t>Reyes Lamas Manuel Alonso</t>
  </si>
  <si>
    <t>Ávila Camacho 1490, Mezquitán country, Gdl</t>
  </si>
  <si>
    <t>CME-910715-UB9</t>
  </si>
  <si>
    <t>Costco de México, SA de CV</t>
  </si>
  <si>
    <t>SMO-930805-959</t>
  </si>
  <si>
    <t>Servicio monumental, SA de CV</t>
  </si>
  <si>
    <t>Río escondido 20, Independencia, Gdl, 44290</t>
  </si>
  <si>
    <t>SPA-770701-3M8</t>
  </si>
  <si>
    <t>Servicio patria, SA de CV</t>
  </si>
  <si>
    <t>Av. Américas 2147, col. Agraria, Cp45160, Zapopan</t>
  </si>
  <si>
    <t>Blvd Adolfo López Mateos 3100</t>
  </si>
  <si>
    <t>CAAC-750716-9Q9</t>
  </si>
  <si>
    <t>Calderón Azpeitia María del Carmen</t>
  </si>
  <si>
    <t>Himno 2433, Gld Oriente, CP 44700, Gdl</t>
  </si>
  <si>
    <t>MUL-781020-MJ7</t>
  </si>
  <si>
    <t>Multigas, SA de CV</t>
  </si>
  <si>
    <t>Cale 18 #2316, zona industrial, Gdl, CP 44940</t>
  </si>
  <si>
    <t>SCI-961003-PAA</t>
  </si>
  <si>
    <t>Servicios calzada independencia, SA de CV</t>
  </si>
  <si>
    <t>Calzada independencia norte 860, Gdl, 44340</t>
  </si>
  <si>
    <t>LOAT-740106-DLA</t>
  </si>
  <si>
    <t>López Arana Teodoro</t>
  </si>
  <si>
    <t>Paulino Navarro 1370, Col. Los maestros, CP 45150, Zapopan, 15-62-67-89</t>
  </si>
  <si>
    <t>GOAD-680928-1Z8</t>
  </si>
  <si>
    <t>González Agraz María de los Dolores</t>
  </si>
  <si>
    <t>Bogotá 2601, Providencia, 44530, Gdl.</t>
  </si>
  <si>
    <t>LOMC-591009-AC6</t>
  </si>
  <si>
    <t>López Martínez Carlos</t>
  </si>
  <si>
    <t>Periférico norte 863, Santa Margarita, Zapopan, 45130.</t>
  </si>
  <si>
    <t>OAU-040318-Q73</t>
  </si>
  <si>
    <t>Organización autoexpress, SA de CV</t>
  </si>
  <si>
    <t>Av. Hidalgo 1571, centro, Gdl.</t>
  </si>
  <si>
    <t>CAS-000831-GQ5</t>
  </si>
  <si>
    <t>Combustibles aditivos y servicios mágicos, S RL CV</t>
  </si>
  <si>
    <t>Morelos 785A, Parques revolución, 44100, Gdl.</t>
  </si>
  <si>
    <t>AJA-940627-TT7</t>
  </si>
  <si>
    <t>Antiflama de Jalisco, SA de CV</t>
  </si>
  <si>
    <t>CUCS-741208-BD0</t>
  </si>
  <si>
    <t>Cuevas Castañeda Sergio Antonio</t>
  </si>
  <si>
    <t>Unión 71, Americana, Gdl, 44100, Gdl</t>
  </si>
  <si>
    <t>RNC-931028-7D6</t>
  </si>
  <si>
    <t>Red nacional de combustibles y servicios SA CV</t>
  </si>
  <si>
    <t>Américas 251, Ladrón de Guevara, Gdl 44600</t>
  </si>
  <si>
    <t>AAML-780312-RW2</t>
  </si>
  <si>
    <t>Ávalos Macías José Luis</t>
  </si>
  <si>
    <t>Manuel Acuña 1651, Gdl , 44600</t>
  </si>
  <si>
    <t>GASR-580412-V40</t>
  </si>
  <si>
    <t>García Santana José Roberto</t>
  </si>
  <si>
    <t>Av. Lázaro Cárdenas 3172, col. Chapalita, Cp 45040, Gdl</t>
  </si>
  <si>
    <t>dsr-060815-VC8</t>
  </si>
  <si>
    <t>Documentos y soluciones royal, SA de CV</t>
  </si>
  <si>
    <t>Pedro Moreno 1521, Americana, Gdl, 44160</t>
  </si>
  <si>
    <t>GASG-490528-LW6</t>
  </si>
  <si>
    <t>García Sepúlveda Graciela</t>
  </si>
  <si>
    <t>Juan Álvarez 1564, Santa Teresita, 44600, Gdl</t>
  </si>
  <si>
    <t>GOEG-790911-JR0</t>
  </si>
  <si>
    <t>González Echeveste Gustavo Enrique</t>
  </si>
  <si>
    <t>Lluvia 560-2, Jardines del bosque, 44520, Gdl</t>
  </si>
  <si>
    <t>OOMA-680514-EN8</t>
  </si>
  <si>
    <t>Orozco Melendrez Alberto de Jesús</t>
  </si>
  <si>
    <t>Madero 713, Centro, 44100, Gdl</t>
  </si>
  <si>
    <t>GOLA-730623-3N6</t>
  </si>
  <si>
    <t>Gollaz López Ángel</t>
  </si>
  <si>
    <t>La brida 82, el vigia, 45140, Zapopan</t>
  </si>
  <si>
    <t>BAHS-880404-8Z0</t>
  </si>
  <si>
    <t>Barajas Hernández Sandra Araceli</t>
  </si>
  <si>
    <t>Calle 3 #1373, Colón industrial, 44930, Gdl</t>
  </si>
  <si>
    <t>EZA-881014-LM3</t>
  </si>
  <si>
    <t>Embotelladora Zapopan, SA de CV</t>
  </si>
  <si>
    <t>Carretera a la base aérea km2 #2000, Fracc. San Juan de Ocotán, Zapopan, CP 45019</t>
  </si>
  <si>
    <t>CHG-921117-VA1</t>
  </si>
  <si>
    <t>La casa del hortelano de Guadalajara, SA de CV</t>
  </si>
  <si>
    <t>Pedro Moreno 210, 44100, Gdl.</t>
  </si>
  <si>
    <t>DUGY-580307-3W1</t>
  </si>
  <si>
    <t>Dueñas Guardado Yolanda</t>
  </si>
  <si>
    <t>Juan Manuel 585, el santuario, 44100, Gdl.</t>
  </si>
  <si>
    <t>IEX-060609-SD6</t>
  </si>
  <si>
    <t>It express, SA de CV</t>
  </si>
  <si>
    <t>Garibaldi 2410, Ladrón de Guevara, Gdl, 44600.</t>
  </si>
  <si>
    <t>VHO-940713-2EA</t>
  </si>
  <si>
    <t>De la Vega hotelera, SA de CV</t>
  </si>
  <si>
    <t>Paseo de los héroes 10305, Zona río, Tijuana BCN.</t>
  </si>
  <si>
    <t>CUMR-700105-S57</t>
  </si>
  <si>
    <t>Cuéllar Moreno Ramiro</t>
  </si>
  <si>
    <t>Av. Galileo Galilei 4329, Arboledas, 45070, Zap</t>
  </si>
  <si>
    <t>ASA-980630-FG5</t>
  </si>
  <si>
    <t>Accesorios y servicios para autos, SA de CV</t>
  </si>
  <si>
    <t>Enrique Díaz de León 800, Moderna, 44190, Gdl.</t>
  </si>
  <si>
    <t>FNI-970829-JR9</t>
  </si>
  <si>
    <t>Fondo nacional de infraestructura</t>
  </si>
  <si>
    <t>GMA-930705-M73</t>
  </si>
  <si>
    <t>Gasolinera Martín, SA de CV</t>
  </si>
  <si>
    <t>Prol. Mariano Otero Mo 79, El Briseño, 45236, Zapopan</t>
  </si>
  <si>
    <t>AIA-941123-Q99</t>
  </si>
  <si>
    <t>Administración integral de alimentos, SA de CV</t>
  </si>
  <si>
    <t>Lago Zurich 245 edificio presa Falcon piso 7, Granada, Miguel Hgo, DF, 11529</t>
  </si>
  <si>
    <t>CCU-070223-513</t>
  </si>
  <si>
    <t>Chan's cuisine, S de RL de CV</t>
  </si>
  <si>
    <t>Blvd Sánchez Taboada 10880, Tijuana 22010, BCN</t>
  </si>
  <si>
    <t>PADC-440221-P84</t>
  </si>
  <si>
    <t>Parraud Domínguez Ma. Del Carmen Martha</t>
  </si>
  <si>
    <t>Simón Bolivar 59, Americana, 44100, Gdl</t>
  </si>
  <si>
    <t>PEBC-500518-M69</t>
  </si>
  <si>
    <t>Pérez Blanco María Concepción</t>
  </si>
  <si>
    <t>Virgen 3829, La calma, 45070, Zapopan.</t>
  </si>
  <si>
    <t>OHL-050126-RQ1</t>
  </si>
  <si>
    <t>Operadora hotelera libra, SA de Cv</t>
  </si>
  <si>
    <t>Prol. Av. Las Américas 1170, Altamira, 45160, Zapopan, Jal.</t>
  </si>
  <si>
    <t>HETR-290101-AW4</t>
  </si>
  <si>
    <t>Hernández De la Torre Rafael</t>
  </si>
  <si>
    <t>La fábrica 1234, Santa Elena Alcalde, 44220, Gdl</t>
  </si>
  <si>
    <t>BMN-930209-927</t>
  </si>
  <si>
    <t>Banco mercantil del norte</t>
  </si>
  <si>
    <t>Av. Revolución 3000, primavera, 64830, Monterrey, NL</t>
  </si>
  <si>
    <t>RABC-661223-HH4</t>
  </si>
  <si>
    <t>Ramírez Bello Carlos</t>
  </si>
  <si>
    <t>pino Suárez 345, el vigía, 45140, Zapopan</t>
  </si>
  <si>
    <t>AUZP-770627-843</t>
  </si>
  <si>
    <t>Aguilar Zamora Paula Karina</t>
  </si>
  <si>
    <t>Juan Manuel 631, centro, 4100, Gdl.</t>
  </si>
  <si>
    <t>TEHL-770508-2Y9</t>
  </si>
  <si>
    <t>Tellez Hurtado Luis Fernando</t>
  </si>
  <si>
    <t>20 de noviembre 626, col. Analco, Gdl 44460.</t>
  </si>
  <si>
    <t>EGA-781115-VB2</t>
  </si>
  <si>
    <t>La estancia gaucha, SA de CV</t>
  </si>
  <si>
    <t>Niños héroes 2860-A, Jardines del bosque, 44520, Gdl</t>
  </si>
  <si>
    <t>GOCD-870730-S38</t>
  </si>
  <si>
    <t>Gómez Canales Diego</t>
  </si>
  <si>
    <t>Domingo Sarmiento 2985, col. Monraz, Gdl, 44670.</t>
  </si>
  <si>
    <t>CTM-100617-PM0</t>
  </si>
  <si>
    <t>Centro tintorero ma, SA de CV</t>
  </si>
  <si>
    <t>Plan de San Luis 3500-2, Residencial revolución, Zapopan.</t>
  </si>
  <si>
    <t>OECH-62120-GXA</t>
  </si>
  <si>
    <t>Ojeda Chávez Humberto</t>
  </si>
  <si>
    <t>Carnero 5831, Arboledas, 45070, Zapopan</t>
  </si>
  <si>
    <t>MMR-020308-939</t>
  </si>
  <si>
    <t>Medallas y monedas Romero, SA de CV</t>
  </si>
  <si>
    <t>Francisco Verdín 1930, col. Guadalupana, Gdl, CP 44220</t>
  </si>
  <si>
    <t>SAOJ-620501-ev5</t>
  </si>
  <si>
    <t>Sánchez Ochoa José de Jesús</t>
  </si>
  <si>
    <t>Av. La Paz 1619, Gdl</t>
  </si>
  <si>
    <t>ZARH-680710-230</t>
  </si>
  <si>
    <t>Zabala de la Rosa Héctor</t>
  </si>
  <si>
    <t>Av. La calma 4481, La calma, 45070, Zapopan</t>
  </si>
  <si>
    <t>cpf-630703-6n8</t>
  </si>
  <si>
    <t>Caminos y puentes federales</t>
  </si>
  <si>
    <t>Calzada de los reyes 24, Col. Tetela del monte, 62130, Cuernavaca Morelos.</t>
  </si>
  <si>
    <t>PSA-101203-EG5</t>
  </si>
  <si>
    <t>Propium saporem, SA de CV</t>
  </si>
  <si>
    <t>Av. Mariano Otero 3643-B, la calma, Zapopan, 45070</t>
  </si>
  <si>
    <t>GMA-090313-LU7</t>
  </si>
  <si>
    <t>Gastronómica martinique, SA de CV</t>
  </si>
  <si>
    <t>Calderón de la Barca 130, Arcos Vallarta, 44130, Gdl</t>
  </si>
  <si>
    <t>S&amp;B-050315-7C0</t>
  </si>
  <si>
    <t>Servicrece &amp; Bit, SA de CV</t>
  </si>
  <si>
    <t>Niños héroes 2281, Americana, 44160, Gdl</t>
  </si>
  <si>
    <t>RTO-840921-RE4</t>
  </si>
  <si>
    <t>Restaurantes toks, SA de CV</t>
  </si>
  <si>
    <t>Av. Circunvalación 415, Jardines Alcalde , 44279, Gdl.</t>
  </si>
  <si>
    <t>MAMX-600828-SL4</t>
  </si>
  <si>
    <t>Martin Muñoz Eva</t>
  </si>
  <si>
    <t>Av. Hidalgo 549, Centro, 44100, Gdl</t>
  </si>
  <si>
    <t>EGG-100303-379</t>
  </si>
  <si>
    <t>Escala gráfica, Gdl Rl y CV</t>
  </si>
  <si>
    <t>Libertad 1040, centro 44100, Gdl</t>
  </si>
  <si>
    <t>RAAL-790123-EVA</t>
  </si>
  <si>
    <t>Ramírez Arellano Luz Elena</t>
  </si>
  <si>
    <t>Miguel Blanco 921, centro, 44100, Gdl.</t>
  </si>
  <si>
    <t>BALI-791008-HK7</t>
  </si>
  <si>
    <t>Barajas Lugo Israel</t>
  </si>
  <si>
    <t>Colón 411, centro, Gdl</t>
  </si>
  <si>
    <t>EBR-021211-SH6</t>
  </si>
  <si>
    <t>Eléctrica Bravo, SA de CV</t>
  </si>
  <si>
    <t>Andrés Terán 331, Col.Villaseñor, Gdl, CP44600, 38-26-61-44</t>
  </si>
  <si>
    <t>GMO-940808-LC7</t>
  </si>
  <si>
    <t>Gasolinera Morena, SA CV</t>
  </si>
  <si>
    <t>Av. Federalismo norte 688, Zapopan</t>
  </si>
  <si>
    <t>BAGR-460903-JL0</t>
  </si>
  <si>
    <t>Bravo García Rafael</t>
  </si>
  <si>
    <t>Andrés Terán 336, Gdl.</t>
  </si>
  <si>
    <t>ZACE-740225-H67</t>
  </si>
  <si>
    <t>Zapata Castillo Eli</t>
  </si>
  <si>
    <t>Pedro Moreno 1736A, Americana, 44160, Gdl.</t>
  </si>
  <si>
    <t>CCS-760124-JC5</t>
  </si>
  <si>
    <t>Comidas y carnes selectas Minerva, SA</t>
  </si>
  <si>
    <t>Av. Vallarta 2802, Gdl, 44690</t>
  </si>
  <si>
    <t>PARM-471111-5Q8</t>
  </si>
  <si>
    <t>Palos Rosas Martín</t>
  </si>
  <si>
    <t>Junipero Serra 1547C, colinas de la normal, 44270, Gdl</t>
  </si>
  <si>
    <t>GOP-011212-8B4</t>
  </si>
  <si>
    <t>Gran operadora Posadas, SA de CV</t>
  </si>
  <si>
    <t>paseo de la reforma 155 piso 4, Lomas de Chapultepec, Miguel Hgo, DF 11000</t>
  </si>
  <si>
    <t>OQS-100616-7C9</t>
  </si>
  <si>
    <t>operadora Quisqueyana del sureste, SA de Cv</t>
  </si>
  <si>
    <t>Av. Miguel Alemán 162, Centro, Campeche, 24000</t>
  </si>
  <si>
    <t>GBT-100817-RB8</t>
  </si>
  <si>
    <t>Grupo Benavides turístico, S de RL de CV</t>
  </si>
  <si>
    <t>Valentín López 1313, 44210, Gdl</t>
  </si>
  <si>
    <t>TDM-101104-QE2</t>
  </si>
  <si>
    <t>Transportación deluxe Minerva, S de RL de CV</t>
  </si>
  <si>
    <t>Dionisio Rguez 524-1, La Perla, 44360</t>
  </si>
  <si>
    <t>APM-880509-2U9</t>
  </si>
  <si>
    <t>Auto partes y más, SA de CV</t>
  </si>
  <si>
    <t>Av. Juan Gil Preciado 4051A, Nuevo México, Zapopan, 45201.</t>
  </si>
  <si>
    <t>FEL-841126-ET9</t>
  </si>
  <si>
    <t>Feler, SA de Cv</t>
  </si>
  <si>
    <t>Av. Revolución 583, San Pedro de los Pinoas, Benito Juárez, DF, 03800</t>
  </si>
  <si>
    <t>GEL-920409-FJA</t>
  </si>
  <si>
    <t>Grupo elka, SA de CV</t>
  </si>
  <si>
    <t>Mariano Otero 800, Jardines del bosque, Gdl, 45050</t>
  </si>
  <si>
    <t>ORM-080519-725</t>
  </si>
  <si>
    <t>Operadora restaurantera Mauricios, SA de CV</t>
  </si>
  <si>
    <t>Las palmas 176, Las juntas, Pto.Vallarta, Jal. 48291</t>
  </si>
  <si>
    <t>GLO-040601-332</t>
  </si>
  <si>
    <t>Gasol Lora, S de RL de CV</t>
  </si>
  <si>
    <t>Av. Patria 1350, Jardines universidad, 45110, Zapopan.</t>
  </si>
  <si>
    <t>CCD-000517-IF0</t>
  </si>
  <si>
    <t>Comercializadora de cartón y diseño, Sa CV</t>
  </si>
  <si>
    <t>Roble 1297A, del fresno, 44900, Gdl</t>
  </si>
  <si>
    <t>MGL-991028-P67</t>
  </si>
  <si>
    <t>Multiservicios gasolineros luna, SA de CV</t>
  </si>
  <si>
    <t>Carr. Gdl-Morelia km 123/500, Tlajomulco de Zúñiga, Jal. 45640</t>
  </si>
  <si>
    <t>GGA-070410-M19</t>
  </si>
  <si>
    <t>Grupo Ganzo, SA de CV</t>
  </si>
  <si>
    <t>Calle 55 #6, Centro, 24000, San Fco. De Campeche, México.</t>
  </si>
  <si>
    <t>CANR-491031-DE2</t>
  </si>
  <si>
    <t>Casillas Navarro Ramón</t>
  </si>
  <si>
    <t>Juan Gil Preciado 7611, Zapopan, 45130</t>
  </si>
  <si>
    <t>MEGE-650417-FJ8</t>
  </si>
  <si>
    <t>Méndez García José Enrique</t>
  </si>
  <si>
    <t>General Pedro Rioseco 14, Centro, 44100, Gdl.</t>
  </si>
  <si>
    <t>GOLR-750317-FT9</t>
  </si>
  <si>
    <t>Godinez Lomelí Rafael</t>
  </si>
  <si>
    <t>Arcos 631, Jardines del bosque, Gdl, 44520</t>
  </si>
  <si>
    <t>CAL-980303-ju4</t>
  </si>
  <si>
    <t>Calufer, SA CV</t>
  </si>
  <si>
    <t>Carretera Gdl-Méx km 399+560 #6400, la Barca, Jal.</t>
  </si>
  <si>
    <t>SSD-010130-GX7</t>
  </si>
  <si>
    <t>Súper servicio 2001, SA CV</t>
  </si>
  <si>
    <t>km 53.8 autopista Toluca-Atlacomulco, Zacualpan, Jocotitlán, Edo. México, 50700</t>
  </si>
  <si>
    <t>GOMR-641007-P11</t>
  </si>
  <si>
    <t>González Moreno Regino</t>
  </si>
  <si>
    <t>Autopista Toluca-Atlacomulco km 11, San Cayetano Morelos, Toluca, Edo. Méx.</t>
  </si>
  <si>
    <t>EME-880309-SK5</t>
  </si>
  <si>
    <t>Estafeta mexicana, SA CV</t>
  </si>
  <si>
    <t>Hamburgo 213, Juárez, Cuauhtemoc, DF, 06600</t>
  </si>
  <si>
    <t>TCA-870817-BS2</t>
  </si>
  <si>
    <t>Tramo carretero Atlacomulco-Maravatio</t>
  </si>
  <si>
    <t>GOAC-771012-8U5</t>
  </si>
  <si>
    <t>González Ayala César Gamaliel</t>
  </si>
  <si>
    <t>Guillermo Sepulveda 1508B, paseos del sol, 45079, Zapopan</t>
  </si>
  <si>
    <t>FMN-990524-8R8</t>
  </si>
  <si>
    <t>FID TRAMO CARRETERO TOLUCA-ATLACOMULCO</t>
  </si>
  <si>
    <t>STE-040224-hd6</t>
  </si>
  <si>
    <t>Servicio tescogas, SA CV</t>
  </si>
  <si>
    <t>Carr. A Tesistán km 9 #8920, La periquera, Zapopan, 45200</t>
  </si>
  <si>
    <t>UHI-980730-IJ4</t>
  </si>
  <si>
    <t>Uyeda e hijos, SA de Cv</t>
  </si>
  <si>
    <t>Argentina 693, Moderna, 44190, Gdl.</t>
  </si>
  <si>
    <t>MST-080326-U86</t>
  </si>
  <si>
    <t>Macgic stores, SA de CV</t>
  </si>
  <si>
    <t>Av. Vallarta 2425, Arcos Vallarta, 44130, Gdl</t>
  </si>
  <si>
    <t>GUAA-650916-J42</t>
  </si>
  <si>
    <t>Gutiérrez Aceves Alma Rosa</t>
  </si>
  <si>
    <t>Pablo Neruda 3107-8, providencia, Gdl, 44630</t>
  </si>
  <si>
    <t>SID-030917-EQ0</t>
  </si>
  <si>
    <t>Sidsel, SA de CV</t>
  </si>
  <si>
    <t xml:space="preserve">Av. Hidalgo 750, Centro, Gdl, 44140, </t>
  </si>
  <si>
    <t>JUOJ-860121-FM7</t>
  </si>
  <si>
    <t>Juárez de Obeso Juan Jorge</t>
  </si>
  <si>
    <t>Pedro Buzeta 386, Ladrón de Guevara, 44600, Gdl</t>
  </si>
  <si>
    <t>PETS-440118-5ia</t>
  </si>
  <si>
    <t>Pérez Torres Salvador</t>
  </si>
  <si>
    <t>Calle 10 #140, Seatle, 45150, Zapopan</t>
  </si>
  <si>
    <t>GSI-811028-1W5</t>
  </si>
  <si>
    <t>Gama sistemas, SA CV</t>
  </si>
  <si>
    <t>Av. López Mateos sur 238, Vallarta poniente CP 44110, Gdl.</t>
  </si>
  <si>
    <t>FOBJ-390325-NP4</t>
  </si>
  <si>
    <t>Flores Bulnes Jesús Humberto</t>
  </si>
  <si>
    <t>Av. Niños héroes 1765, col. Moderna, CP 44190, Gdl</t>
  </si>
  <si>
    <t>SBE-690425-R26</t>
  </si>
  <si>
    <t>Servicio Belisario, SA de CV</t>
  </si>
  <si>
    <t>Circunvalació 1032, Lomas de independencia, Gdl, 44370</t>
  </si>
  <si>
    <t>SHE-190630-V37</t>
  </si>
  <si>
    <t>Sanborn hermanos, SA</t>
  </si>
  <si>
    <t>OOGV-500321-HB5</t>
  </si>
  <si>
    <t>Ochoa González María Virginia</t>
  </si>
  <si>
    <t>Herrera y Cairo 1578, col. Ladrón de Guevara, Gdl, 44600</t>
  </si>
  <si>
    <t>SWI-521014-1J5</t>
  </si>
  <si>
    <t>cía. Sherwin Willians, SA de CV</t>
  </si>
  <si>
    <t>Poniente 140 #595, Industrial Vallejo, Azcapotzalco, DF, 02300</t>
  </si>
  <si>
    <t>DAL-690725-V54</t>
  </si>
  <si>
    <t>Distribuidora aluvent, SA de CV</t>
  </si>
  <si>
    <t>Colonias600, Moderna, 44190 Gdl</t>
  </si>
  <si>
    <t>AEPR-820818-89A</t>
  </si>
  <si>
    <t>Aldrete Plascencia Rodrigo</t>
  </si>
  <si>
    <t>Nicolás Copérnico 3938A, Arboledas,Zapopan</t>
  </si>
  <si>
    <t>CGM-011210-S71</t>
  </si>
  <si>
    <t>Corporación gasolinera millenium, SA CV</t>
  </si>
  <si>
    <t>Juárez 850, col. Americana, Gdl, CP 44160</t>
  </si>
  <si>
    <t>SPU-690715-NH6</t>
  </si>
  <si>
    <t>Servicio pureza, SA de CV</t>
  </si>
  <si>
    <t>Héroes de Nacozari 48, Gdl, CP 44440</t>
  </si>
  <si>
    <t>HPR-000120-FE2</t>
  </si>
  <si>
    <t>Home price, SA de CV</t>
  </si>
  <si>
    <t>Monte Hermon 109-PB, Lomas de Chapultepec, 11000, DF, Miguel Hidalgo</t>
  </si>
  <si>
    <t>MCA-020415-5U3</t>
  </si>
  <si>
    <t>Multiservicio la calma, SA de CV</t>
  </si>
  <si>
    <t>Av. La calma 3486, col. La calma, CP 45070, Zapopan</t>
  </si>
  <si>
    <t>VEGD-810601-584</t>
  </si>
  <si>
    <t>Velázquez González Daniel</t>
  </si>
  <si>
    <t>Juan Domínguez 585, col. Constitución, CP 45180, Zapopan.</t>
  </si>
  <si>
    <t>MGM-950427-MK0</t>
  </si>
  <si>
    <t>MG micros de occidente, SA CV</t>
  </si>
  <si>
    <t>Av. Tepeyac 1283, col. Chapalita, 45040, Zapopan.</t>
  </si>
  <si>
    <t>APR-101011-FP9</t>
  </si>
  <si>
    <t>Alimentos procesados Roma, S de RL de CV</t>
  </si>
  <si>
    <t>Angulo 1710, col. Ladrón de Guevara, CP 44600, Gdl</t>
  </si>
  <si>
    <t>SAIF-770429-HD0</t>
  </si>
  <si>
    <t>Sánchez Ibañez Favián</t>
  </si>
  <si>
    <t>Av. Laureles 429, col. El vigia, Zapopan, 45140</t>
  </si>
  <si>
    <t>RECJ-700211-7P1</t>
  </si>
  <si>
    <t>Regalado Covarrubias Jorge Luis</t>
  </si>
  <si>
    <t>Av. México 2600, Ladrón de Guevara, 44600, Gdl</t>
  </si>
  <si>
    <t>UAG-780612-7i8</t>
  </si>
  <si>
    <t>Universidad autónoma de Guadalajara, AC</t>
  </si>
  <si>
    <t>Av. Patria 1201, Lomas del valle, Zapopan, 45129</t>
  </si>
  <si>
    <t>CFO-090423-8R5</t>
  </si>
  <si>
    <t>Chai food, SA CV</t>
  </si>
  <si>
    <t>Av. Vallarta 1509, col. Americana, 44160, Gdl</t>
  </si>
  <si>
    <t>MOC-051020-MT8</t>
  </si>
  <si>
    <t>Mavi de occidente, SA CV</t>
  </si>
  <si>
    <t>Av. Vallarta 1851, col. Arcos, Gdl Cp 44500</t>
  </si>
  <si>
    <t>ROGL-681029-310</t>
  </si>
  <si>
    <t>Rojas García Laureano</t>
  </si>
  <si>
    <t>Av. Río Nilo 4052, col. Parques de san Pedro, Cp 44825 Gdl</t>
  </si>
  <si>
    <t>JAY-090324-8b0</t>
  </si>
  <si>
    <t>El jockey arte y cocina, SA de CV</t>
  </si>
  <si>
    <t>Av. Manuel Acuña 2938, prados providencia, Gdl 44670</t>
  </si>
  <si>
    <t>Distribuidora de jugos y bebidas del norte, SA CV</t>
  </si>
  <si>
    <t>PEBE-221024-JX9</t>
  </si>
  <si>
    <t>Pérez Bouquet Elena</t>
  </si>
  <si>
    <t>Av. López Mateos sur 839, Chapalita, Gdl 44510</t>
  </si>
  <si>
    <t>SCA-050307-FH6</t>
  </si>
  <si>
    <t>Servicio carnicerito, S de RL de CV</t>
  </si>
  <si>
    <t>Av. González Carnicerito 1092, Tepatitlán, Jal.</t>
  </si>
  <si>
    <t>CCO-070410-a27</t>
  </si>
  <si>
    <t>Centro de convenciones olimpo, SA de CV</t>
  </si>
  <si>
    <t>Carr. Yahualica 1193, Tepatitlán, CP 47680</t>
  </si>
  <si>
    <t>CAJM-510901-MI6</t>
  </si>
  <si>
    <t>Casarrubias Jiménez José Manuel</t>
  </si>
  <si>
    <t>Angulo 1039, col. Santa Teresita, CP 44600 Gdl</t>
  </si>
  <si>
    <t>FONS-660917-T97</t>
  </si>
  <si>
    <t>Fonseca Novoa Sofía</t>
  </si>
  <si>
    <t>Circunvalación Jorge Álvarez del Castillo 1083, country club, Gdl, CP 44610</t>
  </si>
  <si>
    <t>OTT-000327-LQ0</t>
  </si>
  <si>
    <t>Operadora turística de Tuxtla, SA de CV</t>
  </si>
  <si>
    <t>Belisario Domínguez 1195, col. Santa Elena, CP 29060, Tuxtla Gtz. Chis.</t>
  </si>
  <si>
    <t>RORC-721109-NJ4</t>
  </si>
  <si>
    <t>Rodríguez Rosales Carlos Enrique</t>
  </si>
  <si>
    <t>Francisco de Quevedo 331, col. Arcos sur, CP 44500, Gdl</t>
  </si>
  <si>
    <t>MAIV-801118-J67</t>
  </si>
  <si>
    <t>Del Huerto Martínez Ivana María</t>
  </si>
  <si>
    <t>Calle real de Guadalupe 23, zona centro, CP 29200, San Cristobal de las casas, Chis.</t>
  </si>
  <si>
    <t>NHE-020730-N81</t>
  </si>
  <si>
    <t>Niños héroes estación de servicios, SA de CV</t>
  </si>
  <si>
    <t>Av. Niños héroes 1580, Gdl, CP 44190</t>
  </si>
  <si>
    <t>AME-920608-QR2</t>
  </si>
  <si>
    <t>Arcadia de México, SA de CV</t>
  </si>
  <si>
    <t>Plaza jardín centenario 12, Col.Villa Coyoacán, Del.Coyoacán, DF CP 04000</t>
  </si>
  <si>
    <t>CARR-761219-FY5</t>
  </si>
  <si>
    <t>Carrillo Romero Raúl Ernesto</t>
  </si>
  <si>
    <t>Jesús García 969, Sagrada familia, CP 44200, Gdl. 38-26-23-18.</t>
  </si>
  <si>
    <t>COCY-470802TJ7</t>
  </si>
  <si>
    <t>Coronado Chávez Yolanda</t>
  </si>
  <si>
    <t>Miguel Blanco 1012, CP 44100, 36140464</t>
  </si>
  <si>
    <t>CRI-811210-FC1</t>
  </si>
  <si>
    <t>Cantina la ribera, SA</t>
  </si>
  <si>
    <t>Av.Cuauhtémoc 140, Col.Doctores, CP 06720, Del.Cuauhtémoc, DF</t>
  </si>
  <si>
    <t>CSI-020226-MV4</t>
  </si>
  <si>
    <t>Café sirena, SRL de Cv</t>
  </si>
  <si>
    <t>Av. Paseo de la reforma 222, torre 1 piso 3, Juares, Cuauhtémoc, DF 6600</t>
  </si>
  <si>
    <t>CUD-100719-FR9</t>
  </si>
  <si>
    <t>Constructora y urbanizadora 2500, SA de CV</t>
  </si>
  <si>
    <t>Tlalpan 29A, El Briseño, Zapopan, CP 45236</t>
  </si>
  <si>
    <t>CULL-841019-FG1</t>
  </si>
  <si>
    <t>Cruz Lara Laila Hurí</t>
  </si>
  <si>
    <t>Alfredo R. Plascencia 51, Ladrón de Guevara, Gdl, 44600, 15-24-49-64</t>
  </si>
  <si>
    <t>EAC-850423-6u5</t>
  </si>
  <si>
    <t>Especialistas en alta cocina, SA de CV</t>
  </si>
  <si>
    <t>Havre 30, col. Juárez, Cuauhtémoc, DF, CP 06600</t>
  </si>
  <si>
    <t>EAG-091014-381</t>
  </si>
  <si>
    <t>Equipo agroforestal, SA de CV</t>
  </si>
  <si>
    <t>Av. Vallarta 6262, Zapopan.</t>
  </si>
  <si>
    <t>EES-971216-L87</t>
  </si>
  <si>
    <t>Especialidades españolas, SA CV</t>
  </si>
  <si>
    <t>16 de septiembre 506, col. Centro, Puebla, CP 72000</t>
  </si>
  <si>
    <t>ESA-010727-6U7</t>
  </si>
  <si>
    <t>Estación San Andrés, SA de CV</t>
  </si>
  <si>
    <t>Prolongación Manuel Ávila Camacho 667, col.Bellavista, Magdalena Jal. CP 46470</t>
  </si>
  <si>
    <t>ESS-930119-726</t>
  </si>
  <si>
    <t>Estación de servicio satélite, SA de Cv</t>
  </si>
  <si>
    <t>Av. Aviación 1516, San Juan de Ocotán, Zapopan, 45019, 31101914</t>
  </si>
  <si>
    <t>FSC-870403-LS1</t>
  </si>
  <si>
    <t>Fonda de Santa Clara, SA de CV</t>
  </si>
  <si>
    <t>3 poniente 920, col.centro, 72000, Puebla</t>
  </si>
  <si>
    <t>GAGE-770609-6M5</t>
  </si>
  <si>
    <t>Garrafa Garrafa Elber</t>
  </si>
  <si>
    <t>Eucalipto 2053, col. Del fresno, CP 44900, Gdl</t>
  </si>
  <si>
    <t>GAL-000914-GQ7</t>
  </si>
  <si>
    <t>Grupo aéreo latinoamericano, SA CV</t>
  </si>
  <si>
    <t>7 poniente 105, col.centro, Puebla, CP 72000</t>
  </si>
  <si>
    <t>GAL-100810-hy1</t>
  </si>
  <si>
    <t>Gastronómica alo, SA de CV</t>
  </si>
  <si>
    <t>Paseo de la marina 151, Marina Vallarta, Pto.Vallarta, CP 48335</t>
  </si>
  <si>
    <t>GAS-940419-9I6</t>
  </si>
  <si>
    <t>Grupo amigos de San Ángel, SA de CV</t>
  </si>
  <si>
    <t>Paseo de la reforma 222, torre 1, corporativo piso 3, Juárez, Méx, DF 06600</t>
  </si>
  <si>
    <t>GIJ-960104-JW7</t>
  </si>
  <si>
    <t>Grupo industrial jome, SA de CV</t>
  </si>
  <si>
    <t>Av. Enrique Díaz de León 1301, Mezquitán country, 44260, Gdl, 38248497</t>
  </si>
  <si>
    <t>Gasolinera oro Vallarta, SA CV</t>
  </si>
  <si>
    <t xml:space="preserve">Francisco Medina Ascencio 7968, Col. Villa las flores, Vallarta Jal. </t>
  </si>
  <si>
    <t>HEMB-500415-885</t>
  </si>
  <si>
    <t>Hernández Medrano Basilio</t>
  </si>
  <si>
    <t>Fray Juan Calero 130, col. San Francisco, Zapopan.</t>
  </si>
  <si>
    <t>HRC-760308-AEA</t>
  </si>
  <si>
    <t>Hotel royalty centro, SA de CV</t>
  </si>
  <si>
    <t>Portal Hidalgo 8, col.centro, Puebla, 72000</t>
  </si>
  <si>
    <t>IRC-060809-TX4</t>
  </si>
  <si>
    <t>Inversionistas en restaurantes de carnes y cortes S de RL de CV</t>
  </si>
  <si>
    <t>Av. Reforma 316, Col. Juárez, Del Cuauhtémoc, CP 06600, DF</t>
  </si>
  <si>
    <t>LICR-590904-5AA</t>
  </si>
  <si>
    <t>De Lira Ceseña Rosalía Gricelda</t>
  </si>
  <si>
    <t>Carr. Internacional km73, CP46470, Magdalena Jal.</t>
  </si>
  <si>
    <t>MOPC-750208-8T9</t>
  </si>
  <si>
    <t>Montiel Pérez Claudia Margarita</t>
  </si>
  <si>
    <t>Sierra Madre 1074, col. Lomas de independencia, CP 44240, Gdl, 31-26-61-21</t>
  </si>
  <si>
    <t>MRE-960320-7k8</t>
  </si>
  <si>
    <t>Magnetos y refacciones, SA de CV</t>
  </si>
  <si>
    <t>Av. La paz 80. CP 44180, col. Mexicaltzingo, Gdl., 36-58-53-87</t>
  </si>
  <si>
    <t>MTR-970625-E65</t>
  </si>
  <si>
    <t>Mayo 13, SA de CV</t>
  </si>
  <si>
    <t>PCU-770615-7K9</t>
  </si>
  <si>
    <t>Potzollcalli Cuauhtemoc, SA de CV</t>
  </si>
  <si>
    <t>Av. Cuauhtémoc 249, Roma sur, Cuauhtémoc, DF. CP 06760</t>
  </si>
  <si>
    <t>POC-080423-V89</t>
  </si>
  <si>
    <t>Proservem de occidente, SA de CV</t>
  </si>
  <si>
    <t>Experiencia 2123, col. Jardines Alcalde, Gdl, 33-33-66-57. CP 44220</t>
  </si>
  <si>
    <t>SAM-061009-HM8</t>
  </si>
  <si>
    <t>Suspensiones de las Américas, Sa de CV</t>
  </si>
  <si>
    <t>Pastor Rouaix 377, Col. Constitución, CP 45180, Zapopan, 36-66-32-16.</t>
  </si>
  <si>
    <t>Av. Cuauhtémoc 242, Col.Doctores, Cuauhtémoc, DF CP 06720</t>
  </si>
  <si>
    <t>SME-960125-la4</t>
  </si>
  <si>
    <t>Servicio mezquite, SA De CV</t>
  </si>
  <si>
    <t>Industria 755, Belisario Domínguez, Gdl, CP 44360</t>
  </si>
  <si>
    <t>TAD-111003-L16</t>
  </si>
  <si>
    <t>T &amp; S advertising, SA de CV</t>
  </si>
  <si>
    <t>Cerro de Ameca 864, Las águilas, 45080, Zapopan, 30774529</t>
  </si>
  <si>
    <t>VELH-680711-435</t>
  </si>
  <si>
    <t>Velázquez Luna Héctor Alonso</t>
  </si>
  <si>
    <t>López Cotilla 1832-1, col. Americana, Gdl, CP 44160</t>
  </si>
  <si>
    <t>WDM-990126-350</t>
  </si>
  <si>
    <t>Waldos dólar mart de México, S de RL de CV</t>
  </si>
  <si>
    <t>Av. México 2551, col. Ladrón de Guevara, CP 44600, Gdl</t>
  </si>
  <si>
    <t>AGR-121113-921</t>
  </si>
  <si>
    <t>Agromercante, SA de CV</t>
  </si>
  <si>
    <t>Manel Acuña 1484, 44600, Gdl</t>
  </si>
  <si>
    <t>CACR-441031-BD6</t>
  </si>
  <si>
    <t>Chávez Chávez Ramona</t>
  </si>
  <si>
    <t>SEM-980701-STA</t>
  </si>
  <si>
    <t>7 eleven México, SA de CV</t>
  </si>
  <si>
    <t>Av Munich 195-B Cuauhtémoc</t>
  </si>
  <si>
    <t>TTG-090601-7X8</t>
  </si>
  <si>
    <t>Transportes terrestres de Guadalajara, SA de CV</t>
  </si>
  <si>
    <t>TAS-860404J80</t>
  </si>
  <si>
    <t>Taxistas agremiados para el servicio de transportación terrestre sitio 300, AC</t>
  </si>
  <si>
    <t>GARO-721127-R27</t>
  </si>
  <si>
    <t>Garay Ramírez Óscar Alejandro</t>
  </si>
  <si>
    <t>Morelos 1823, americana, 44160, Gdl.</t>
  </si>
  <si>
    <t xml:space="preserve">                                                                                            </t>
  </si>
  <si>
    <t>Proveedor global</t>
  </si>
  <si>
    <t>No fiscal</t>
  </si>
  <si>
    <t>DIOT enero 2014</t>
  </si>
  <si>
    <t>HMA800226G9A</t>
  </si>
  <si>
    <t>Hotel marena, SA de CV</t>
  </si>
  <si>
    <t>Flamingos sn. 48333 Pto. Vallarta Jal</t>
  </si>
  <si>
    <t>CBA940202AB3</t>
  </si>
  <si>
    <t>Combustibles de la bahía</t>
  </si>
  <si>
    <t>Blvd pta de hierro 5200, int 14, col. Pta de hierro, 45116, Zapopan</t>
  </si>
  <si>
    <t>API6609273E0</t>
  </si>
  <si>
    <t>Autobuses de la Piedad, SA de CV</t>
  </si>
  <si>
    <t>Blvd la luz 2011, las fuentes 37270, León Gto</t>
  </si>
  <si>
    <t>EMM040210PF8</t>
  </si>
  <si>
    <t>Editora de medios de Michoacan, SA de CV</t>
  </si>
  <si>
    <t>Manuela Herrera 150, Gertrudis Bocanegra 58150, Morelia, Mich</t>
  </si>
  <si>
    <t>DIOT febrero 2015</t>
  </si>
  <si>
    <t>cla1309055j6</t>
  </si>
  <si>
    <t>Del c lavacar, SA de CV</t>
  </si>
  <si>
    <t xml:space="preserve">Av. México 2540, Ladrón de Guevara, Gdl, </t>
  </si>
  <si>
    <t>OIRI520912SZ4</t>
  </si>
  <si>
    <t>Olivares Rodríguez María Isabel</t>
  </si>
  <si>
    <t>MOVI640107NG3</t>
  </si>
  <si>
    <t>De la Mora Verdín Ignacio</t>
  </si>
  <si>
    <t>MAU860417817</t>
  </si>
  <si>
    <t>Motel Autlan S.A de C.V</t>
  </si>
  <si>
    <t>GAU100616GX4</t>
  </si>
  <si>
    <t>Gasolinera Autlan S.A de C.V</t>
  </si>
  <si>
    <t>TSO991022PB6</t>
  </si>
  <si>
    <t>CME910715UB9</t>
  </si>
  <si>
    <t>CJA850313GH3</t>
  </si>
  <si>
    <t>GAQO770812524</t>
  </si>
  <si>
    <t>CJA-140305-ASA</t>
  </si>
  <si>
    <t>Catomex de Jalisco, S de RL de CV</t>
  </si>
  <si>
    <t>Manuel J clouthier 1226, Mirador del sol, Zapopan, 45054</t>
  </si>
  <si>
    <t>LISTA DE PROVEEDORES</t>
  </si>
  <si>
    <t>36-47-47-90</t>
  </si>
  <si>
    <t>31-25-00-00</t>
  </si>
  <si>
    <t>1086 2329</t>
  </si>
  <si>
    <t>3615 2250</t>
  </si>
  <si>
    <t>3616 9222</t>
  </si>
  <si>
    <t>3615 8882</t>
  </si>
  <si>
    <t>3673 4082</t>
  </si>
  <si>
    <t>www.officemax.com.mx/</t>
  </si>
  <si>
    <t>www.correosdemexico.gob.mx/</t>
  </si>
  <si>
    <t>www.telcel.com/</t>
  </si>
  <si>
    <t>3826 3411</t>
  </si>
  <si>
    <t>3616 3616</t>
  </si>
  <si>
    <t>www.smsp.org.mx</t>
  </si>
  <si>
    <t> 3001 4700</t>
  </si>
  <si>
    <t>3825 0617</t>
  </si>
  <si>
    <t>Club de Industriales de Jalisco, AC</t>
  </si>
  <si>
    <t>3615 0010</t>
  </si>
  <si>
    <t>3614 3247</t>
  </si>
  <si>
    <t>3333 6657</t>
  </si>
  <si>
    <t>3343 3000</t>
  </si>
  <si>
    <t>3614 0122</t>
  </si>
  <si>
    <t>3613 5820</t>
  </si>
  <si>
    <t>3826 2587</t>
  </si>
  <si>
    <t>www.siapa.gob.mx</t>
  </si>
  <si>
    <t>www.impi.gob.mx/</t>
  </si>
  <si>
    <t>36-23-01-26</t>
  </si>
  <si>
    <t>Topacio 2717, Verde Valle, 44550, Gdl</t>
  </si>
  <si>
    <t>11-99-31-14</t>
  </si>
  <si>
    <t>Pedro Loza 311, Col. Centro, CP 44100, Gdl,</t>
  </si>
  <si>
    <t>Telefono o página de internet</t>
  </si>
  <si>
    <r>
      <t>www.</t>
    </r>
    <r>
      <rPr>
        <sz val="11"/>
        <rFont val="Arial"/>
        <family val="2"/>
      </rPr>
      <t>soriana.com</t>
    </r>
  </si>
  <si>
    <r>
      <t>www.</t>
    </r>
    <r>
      <rPr>
        <sz val="11"/>
        <rFont val="Arial"/>
        <family val="2"/>
      </rPr>
      <t>arcacontal.com/</t>
    </r>
  </si>
  <si>
    <r>
      <t>www.</t>
    </r>
    <r>
      <rPr>
        <sz val="11"/>
        <rFont val="Arial"/>
        <family val="2"/>
      </rPr>
      <t>officedepot.com.mx/</t>
    </r>
  </si>
  <si>
    <r>
      <t>www.</t>
    </r>
    <r>
      <rPr>
        <sz val="11"/>
        <rFont val="Arial"/>
        <family val="2"/>
      </rPr>
      <t>cfe.gob.mx/</t>
    </r>
  </si>
  <si>
    <r>
      <t>aero</t>
    </r>
    <r>
      <rPr>
        <sz val="11"/>
        <rFont val="Arial"/>
        <family val="2"/>
      </rPr>
      <t>mexico.com</t>
    </r>
  </si>
  <si>
    <r>
      <t>www.</t>
    </r>
    <r>
      <rPr>
        <sz val="11"/>
        <rFont val="Arial"/>
        <family val="2"/>
      </rPr>
      <t>comercialmexicana.com/</t>
    </r>
  </si>
  <si>
    <r>
      <t>autopista</t>
    </r>
    <r>
      <rPr>
        <sz val="11"/>
        <rFont val="Arial"/>
        <family val="2"/>
      </rPr>
      <t>guadalajaracolima.com</t>
    </r>
  </si>
  <si>
    <r>
      <t>santateresita</t>
    </r>
    <r>
      <rPr>
        <sz val="11"/>
        <rFont val="Arial"/>
        <family val="2"/>
      </rPr>
      <t>.com.mx</t>
    </r>
  </si>
  <si>
    <r>
      <t>www.</t>
    </r>
    <r>
      <rPr>
        <sz val="11"/>
        <rFont val="Arial"/>
        <family val="2"/>
      </rPr>
      <t>farmaciasguadalajara.com.mx</t>
    </r>
  </si>
  <si>
    <r>
      <t>www.</t>
    </r>
    <r>
      <rPr>
        <sz val="11"/>
        <rFont val="Arial"/>
        <family val="2"/>
      </rPr>
      <t>ferreteriacalzada.com/</t>
    </r>
  </si>
  <si>
    <r>
      <t>etn</t>
    </r>
    <r>
      <rPr>
        <sz val="11"/>
        <rFont val="Arial"/>
        <family val="2"/>
      </rPr>
      <t>.com.mx</t>
    </r>
  </si>
  <si>
    <r>
      <t>www.</t>
    </r>
    <r>
      <rPr>
        <sz val="11"/>
        <rFont val="Arial"/>
        <family val="2"/>
      </rPr>
      <t>costco.com.mx</t>
    </r>
  </si>
  <si>
    <r>
      <t>www.</t>
    </r>
    <r>
      <rPr>
        <sz val="11"/>
        <rFont val="Arial"/>
        <family val="2"/>
      </rPr>
      <t>fondonacionaldeinfraestructura.gob.mx</t>
    </r>
  </si>
  <si>
    <r>
      <t>axtel</t>
    </r>
    <r>
      <rPr>
        <sz val="11"/>
        <rFont val="Arial"/>
        <family val="2"/>
      </rPr>
      <t>.mx</t>
    </r>
  </si>
  <si>
    <t>RFC</t>
  </si>
</sst>
</file>

<file path=xl/styles.xml><?xml version="1.0" encoding="utf-8"?>
<styleSheet xmlns="http://schemas.openxmlformats.org/spreadsheetml/2006/main">
  <numFmts count="3">
    <numFmt numFmtId="41" formatCode="_-* #,##0\ _€_-;\-* #,##0\ _€_-;_-* &quot;-&quot;\ _€_-;_-@_-"/>
    <numFmt numFmtId="164" formatCode="_-* #,##0.00_-;\-* #,##0.00_-;_-* &quot;-&quot;??_-;_-@_-"/>
    <numFmt numFmtId="165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164" fontId="0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164" fontId="5" fillId="0" borderId="0" xfId="1" applyFont="1" applyAlignment="1">
      <alignment horizontal="center"/>
    </xf>
    <xf numFmtId="0" fontId="0" fillId="0" borderId="0" xfId="0" applyFont="1" applyAlignment="1">
      <alignment horizontal="left"/>
    </xf>
    <xf numFmtId="165" fontId="2" fillId="0" borderId="0" xfId="1" applyNumberFormat="1" applyFont="1"/>
    <xf numFmtId="164" fontId="1" fillId="0" borderId="0" xfId="1" applyFont="1" applyAlignment="1">
      <alignment horizontal="center"/>
    </xf>
    <xf numFmtId="164" fontId="2" fillId="0" borderId="0" xfId="1" applyFont="1"/>
    <xf numFmtId="164" fontId="0" fillId="0" borderId="0" xfId="1" applyFont="1" applyFill="1"/>
    <xf numFmtId="164" fontId="0" fillId="0" borderId="0" xfId="0" applyNumberFormat="1"/>
    <xf numFmtId="164" fontId="3" fillId="0" borderId="0" xfId="1" applyFont="1"/>
    <xf numFmtId="164" fontId="6" fillId="0" borderId="0" xfId="1" applyFont="1"/>
    <xf numFmtId="164" fontId="1" fillId="0" borderId="0" xfId="1" applyFont="1"/>
    <xf numFmtId="0" fontId="2" fillId="0" borderId="0" xfId="0" applyFont="1"/>
    <xf numFmtId="164" fontId="3" fillId="0" borderId="0" xfId="0" applyNumberFormat="1" applyFont="1"/>
    <xf numFmtId="165" fontId="1" fillId="0" borderId="0" xfId="1" applyNumberFormat="1" applyFont="1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Fill="1"/>
    <xf numFmtId="41" fontId="2" fillId="0" borderId="0" xfId="1" applyNumberFormat="1" applyFont="1"/>
    <xf numFmtId="41" fontId="0" fillId="0" borderId="0" xfId="1" applyNumberFormat="1" applyFont="1"/>
    <xf numFmtId="41" fontId="6" fillId="0" borderId="0" xfId="1" applyNumberFormat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20"/>
  <sheetViews>
    <sheetView workbookViewId="0">
      <selection activeCell="B14" sqref="B14"/>
    </sheetView>
  </sheetViews>
  <sheetFormatPr baseColWidth="10" defaultRowHeight="15"/>
  <cols>
    <col min="1" max="1" width="20.28515625" customWidth="1"/>
    <col min="2" max="2" width="17.85546875" customWidth="1"/>
    <col min="3" max="3" width="16.42578125" customWidth="1"/>
    <col min="4" max="4" width="15.42578125" style="2" bestFit="1" customWidth="1"/>
    <col min="5" max="5" width="12.42578125" style="2" customWidth="1"/>
    <col min="6" max="6" width="45.85546875" customWidth="1"/>
    <col min="7" max="7" width="72.140625" customWidth="1"/>
  </cols>
  <sheetData>
    <row r="2" spans="1:7" ht="18.75">
      <c r="A2" s="1" t="s">
        <v>0</v>
      </c>
      <c r="F2" s="3" t="s">
        <v>1</v>
      </c>
    </row>
    <row r="4" spans="1:7">
      <c r="A4" s="3" t="s">
        <v>1142</v>
      </c>
    </row>
    <row r="7" spans="1:7">
      <c r="A7" s="4" t="s">
        <v>2</v>
      </c>
      <c r="B7" s="4" t="s">
        <v>3</v>
      </c>
      <c r="C7" s="4" t="s">
        <v>4</v>
      </c>
      <c r="D7" s="5" t="s">
        <v>5</v>
      </c>
      <c r="E7" s="6" t="s">
        <v>6</v>
      </c>
      <c r="F7" s="4" t="s">
        <v>7</v>
      </c>
      <c r="G7" s="4" t="s">
        <v>8</v>
      </c>
    </row>
    <row r="8" spans="1:7">
      <c r="A8" t="s">
        <v>12</v>
      </c>
      <c r="B8" s="8">
        <f t="shared" ref="B8:B12" si="0">D8/1.16</f>
        <v>29000.000000000004</v>
      </c>
      <c r="C8" s="2">
        <f>B8*0.16</f>
        <v>4640.0000000000009</v>
      </c>
      <c r="D8" s="9">
        <v>33640</v>
      </c>
      <c r="E8" s="2" t="s">
        <v>13</v>
      </c>
      <c r="F8" t="s">
        <v>14</v>
      </c>
      <c r="G8" t="s">
        <v>15</v>
      </c>
    </row>
    <row r="9" spans="1:7">
      <c r="A9" t="s">
        <v>350</v>
      </c>
      <c r="B9" s="10">
        <f t="shared" si="0"/>
        <v>23460.922413793105</v>
      </c>
      <c r="C9" s="2">
        <f>B9*0.16</f>
        <v>3753.7475862068968</v>
      </c>
      <c r="D9" s="2">
        <v>27214.67</v>
      </c>
      <c r="E9" s="2" t="s">
        <v>10</v>
      </c>
      <c r="F9" t="s">
        <v>351</v>
      </c>
      <c r="G9" t="s">
        <v>352</v>
      </c>
    </row>
    <row r="10" spans="1:7">
      <c r="A10" t="s">
        <v>1143</v>
      </c>
      <c r="B10" s="10">
        <f t="shared" si="0"/>
        <v>6412.7413793103451</v>
      </c>
      <c r="C10" s="2">
        <f>B10*0.16</f>
        <v>1026.0386206896553</v>
      </c>
      <c r="D10" s="11">
        <f>3719.39+3719.39</f>
        <v>7438.78</v>
      </c>
      <c r="E10" s="2" t="s">
        <v>10</v>
      </c>
      <c r="F10" t="s">
        <v>1144</v>
      </c>
      <c r="G10" t="s">
        <v>1145</v>
      </c>
    </row>
    <row r="11" spans="1:7">
      <c r="A11" t="s">
        <v>49</v>
      </c>
      <c r="B11" s="8">
        <f t="shared" si="0"/>
        <v>5725.0603448275861</v>
      </c>
      <c r="C11" s="2">
        <f>B11*0.16</f>
        <v>916.00965517241377</v>
      </c>
      <c r="D11" s="9">
        <v>6641.07</v>
      </c>
      <c r="E11" s="2" t="s">
        <v>10</v>
      </c>
      <c r="F11" t="s">
        <v>50</v>
      </c>
    </row>
    <row r="12" spans="1:7">
      <c r="A12" t="s">
        <v>83</v>
      </c>
      <c r="B12" s="8">
        <f t="shared" si="0"/>
        <v>3397.0862068965521</v>
      </c>
      <c r="C12" s="2">
        <f>B12*0.16</f>
        <v>543.53379310344837</v>
      </c>
      <c r="D12" s="9">
        <v>3940.62</v>
      </c>
      <c r="E12" s="2" t="s">
        <v>10</v>
      </c>
      <c r="F12" t="s">
        <v>84</v>
      </c>
      <c r="G12" t="s">
        <v>85</v>
      </c>
    </row>
    <row r="13" spans="1:7">
      <c r="A13" t="s">
        <v>1152</v>
      </c>
      <c r="B13" s="10">
        <f>D13</f>
        <v>2750</v>
      </c>
      <c r="C13" s="2"/>
      <c r="D13" s="2">
        <v>2750</v>
      </c>
      <c r="E13" s="2" t="s">
        <v>10</v>
      </c>
      <c r="F13" t="s">
        <v>1153</v>
      </c>
      <c r="G13" t="s">
        <v>1154</v>
      </c>
    </row>
    <row r="14" spans="1:7">
      <c r="A14" t="s">
        <v>54</v>
      </c>
      <c r="B14" s="8"/>
      <c r="C14" s="2"/>
      <c r="D14" s="9">
        <v>2083</v>
      </c>
      <c r="E14" s="2" t="s">
        <v>10</v>
      </c>
      <c r="F14" t="s">
        <v>55</v>
      </c>
      <c r="G14" t="s">
        <v>56</v>
      </c>
    </row>
    <row r="15" spans="1:7" hidden="1">
      <c r="A15" t="s">
        <v>78</v>
      </c>
      <c r="B15" s="8">
        <f t="shared" ref="B15:B30" si="1">D15/1.16</f>
        <v>1502.9224137931037</v>
      </c>
      <c r="C15" s="2">
        <f t="shared" ref="C15:C30" si="2">B15*0.16</f>
        <v>240.46758620689661</v>
      </c>
      <c r="D15" s="9">
        <v>1743.39</v>
      </c>
      <c r="E15" s="2" t="s">
        <v>10</v>
      </c>
      <c r="F15" t="s">
        <v>79</v>
      </c>
      <c r="G15" t="s">
        <v>80</v>
      </c>
    </row>
    <row r="16" spans="1:7" hidden="1">
      <c r="A16" t="s">
        <v>46</v>
      </c>
      <c r="B16" s="8">
        <f t="shared" si="1"/>
        <v>1114.6551724137933</v>
      </c>
      <c r="C16" s="2">
        <f t="shared" si="2"/>
        <v>178.34482758620692</v>
      </c>
      <c r="D16" s="9">
        <v>1293</v>
      </c>
      <c r="E16" s="2" t="s">
        <v>10</v>
      </c>
      <c r="F16" t="s">
        <v>47</v>
      </c>
      <c r="G16" t="s">
        <v>48</v>
      </c>
    </row>
    <row r="17" spans="1:7" hidden="1">
      <c r="A17" t="s">
        <v>1146</v>
      </c>
      <c r="B17" s="10">
        <f t="shared" si="1"/>
        <v>618.56034482758628</v>
      </c>
      <c r="C17" s="2">
        <f t="shared" si="2"/>
        <v>98.969655172413809</v>
      </c>
      <c r="D17" s="2">
        <v>717.53</v>
      </c>
      <c r="E17" s="2" t="s">
        <v>10</v>
      </c>
      <c r="F17" t="s">
        <v>1147</v>
      </c>
      <c r="G17" t="s">
        <v>1148</v>
      </c>
    </row>
    <row r="18" spans="1:7" hidden="1">
      <c r="A18" t="s">
        <v>72</v>
      </c>
      <c r="B18" s="10">
        <f t="shared" si="1"/>
        <v>528.56034482758628</v>
      </c>
      <c r="C18" s="2">
        <f t="shared" si="2"/>
        <v>84.569655172413803</v>
      </c>
      <c r="D18" s="9">
        <v>613.13</v>
      </c>
      <c r="E18" s="2" t="s">
        <v>10</v>
      </c>
      <c r="F18" t="s">
        <v>73</v>
      </c>
      <c r="G18" t="s">
        <v>74</v>
      </c>
    </row>
    <row r="19" spans="1:7" hidden="1">
      <c r="A19" t="s">
        <v>563</v>
      </c>
      <c r="B19" s="10">
        <f t="shared" si="1"/>
        <v>448.27586206896552</v>
      </c>
      <c r="C19" s="2">
        <f t="shared" si="2"/>
        <v>71.724137931034491</v>
      </c>
      <c r="D19" s="2">
        <v>520</v>
      </c>
      <c r="E19" s="2" t="s">
        <v>10</v>
      </c>
      <c r="F19" t="s">
        <v>564</v>
      </c>
      <c r="G19" t="s">
        <v>117</v>
      </c>
    </row>
    <row r="20" spans="1:7" hidden="1">
      <c r="A20" t="s">
        <v>1149</v>
      </c>
      <c r="B20" s="10">
        <f t="shared" si="1"/>
        <v>422.41379310344831</v>
      </c>
      <c r="C20" s="2">
        <f t="shared" si="2"/>
        <v>67.58620689655173</v>
      </c>
      <c r="D20" s="2">
        <v>490</v>
      </c>
      <c r="E20" s="2" t="s">
        <v>10</v>
      </c>
      <c r="F20" t="s">
        <v>1150</v>
      </c>
      <c r="G20" t="s">
        <v>1151</v>
      </c>
    </row>
    <row r="21" spans="1:7" hidden="1">
      <c r="A21" t="s">
        <v>803</v>
      </c>
      <c r="B21" s="10">
        <f t="shared" si="1"/>
        <v>60.336206896551722</v>
      </c>
      <c r="C21" s="2">
        <f t="shared" si="2"/>
        <v>9.653793103448276</v>
      </c>
      <c r="D21" s="2">
        <v>69.989999999999995</v>
      </c>
      <c r="E21" s="2" t="s">
        <v>10</v>
      </c>
      <c r="F21" t="s">
        <v>804</v>
      </c>
      <c r="G21" t="s">
        <v>805</v>
      </c>
    </row>
    <row r="22" spans="1:7" hidden="1">
      <c r="A22" s="7" t="s">
        <v>9</v>
      </c>
      <c r="B22" s="8">
        <f t="shared" si="1"/>
        <v>0</v>
      </c>
      <c r="C22" s="2">
        <f t="shared" si="2"/>
        <v>0</v>
      </c>
      <c r="D22" s="9"/>
      <c r="E22" s="6" t="s">
        <v>10</v>
      </c>
      <c r="F22" s="7" t="s">
        <v>11</v>
      </c>
      <c r="G22" s="4"/>
    </row>
    <row r="23" spans="1:7" hidden="1">
      <c r="A23" t="s">
        <v>16</v>
      </c>
      <c r="B23" s="10">
        <f t="shared" si="1"/>
        <v>0</v>
      </c>
      <c r="C23" s="2">
        <f t="shared" si="2"/>
        <v>0</v>
      </c>
      <c r="D23" s="9"/>
      <c r="E23" s="2" t="s">
        <v>10</v>
      </c>
      <c r="F23" t="s">
        <v>17</v>
      </c>
      <c r="G23" t="s">
        <v>18</v>
      </c>
    </row>
    <row r="24" spans="1:7" hidden="1">
      <c r="A24" t="s">
        <v>19</v>
      </c>
      <c r="B24" s="8">
        <f t="shared" si="1"/>
        <v>0</v>
      </c>
      <c r="C24" s="2">
        <f t="shared" si="2"/>
        <v>0</v>
      </c>
      <c r="D24" s="9"/>
      <c r="E24" s="2" t="s">
        <v>10</v>
      </c>
      <c r="F24" t="s">
        <v>20</v>
      </c>
      <c r="G24" t="s">
        <v>21</v>
      </c>
    </row>
    <row r="25" spans="1:7" hidden="1">
      <c r="A25" t="s">
        <v>22</v>
      </c>
      <c r="B25" s="8">
        <f t="shared" si="1"/>
        <v>0</v>
      </c>
      <c r="C25" s="2">
        <f t="shared" si="2"/>
        <v>0</v>
      </c>
      <c r="D25" s="9"/>
      <c r="E25" s="2" t="s">
        <v>10</v>
      </c>
      <c r="F25" t="s">
        <v>23</v>
      </c>
      <c r="G25" t="s">
        <v>24</v>
      </c>
    </row>
    <row r="26" spans="1:7" hidden="1">
      <c r="A26" t="s">
        <v>25</v>
      </c>
      <c r="B26" s="10">
        <f t="shared" si="1"/>
        <v>0</v>
      </c>
      <c r="C26" s="2">
        <f t="shared" si="2"/>
        <v>0</v>
      </c>
      <c r="D26" s="9"/>
      <c r="E26" s="2" t="s">
        <v>10</v>
      </c>
      <c r="F26" t="s">
        <v>26</v>
      </c>
      <c r="G26" t="s">
        <v>27</v>
      </c>
    </row>
    <row r="27" spans="1:7" hidden="1">
      <c r="A27" t="s">
        <v>28</v>
      </c>
      <c r="B27" s="10">
        <f t="shared" si="1"/>
        <v>0</v>
      </c>
      <c r="C27" s="2">
        <f t="shared" si="2"/>
        <v>0</v>
      </c>
      <c r="D27" s="9"/>
      <c r="E27" s="2" t="s">
        <v>10</v>
      </c>
      <c r="F27" t="s">
        <v>29</v>
      </c>
      <c r="G27" t="s">
        <v>30</v>
      </c>
    </row>
    <row r="28" spans="1:7" hidden="1">
      <c r="A28" t="s">
        <v>31</v>
      </c>
      <c r="B28" s="8">
        <f t="shared" si="1"/>
        <v>0</v>
      </c>
      <c r="C28" s="2">
        <f t="shared" si="2"/>
        <v>0</v>
      </c>
      <c r="D28" s="9"/>
      <c r="E28" s="2" t="s">
        <v>10</v>
      </c>
      <c r="F28" t="s">
        <v>32</v>
      </c>
      <c r="G28" t="s">
        <v>33</v>
      </c>
    </row>
    <row r="29" spans="1:7" hidden="1">
      <c r="A29" t="s">
        <v>34</v>
      </c>
      <c r="B29" s="8">
        <f t="shared" si="1"/>
        <v>0</v>
      </c>
      <c r="C29" s="12">
        <f t="shared" si="2"/>
        <v>0</v>
      </c>
      <c r="D29" s="9"/>
      <c r="E29" s="13" t="s">
        <v>10</v>
      </c>
      <c r="F29" t="s">
        <v>35</v>
      </c>
      <c r="G29" t="s">
        <v>36</v>
      </c>
    </row>
    <row r="30" spans="1:7" hidden="1">
      <c r="A30" t="s">
        <v>37</v>
      </c>
      <c r="B30" s="10">
        <f t="shared" si="1"/>
        <v>0</v>
      </c>
      <c r="C30" s="2">
        <f t="shared" si="2"/>
        <v>0</v>
      </c>
      <c r="D30" s="9"/>
      <c r="E30" s="2" t="s">
        <v>10</v>
      </c>
      <c r="F30" t="s">
        <v>38</v>
      </c>
      <c r="G30" t="s">
        <v>39</v>
      </c>
    </row>
    <row r="31" spans="1:7" hidden="1">
      <c r="A31" t="s">
        <v>40</v>
      </c>
      <c r="B31" s="8"/>
      <c r="C31" s="2"/>
      <c r="D31" s="9"/>
      <c r="E31" s="2" t="s">
        <v>10</v>
      </c>
      <c r="F31" t="s">
        <v>41</v>
      </c>
      <c r="G31" t="s">
        <v>42</v>
      </c>
    </row>
    <row r="32" spans="1:7" hidden="1">
      <c r="A32" t="s">
        <v>43</v>
      </c>
      <c r="B32" s="8">
        <f t="shared" ref="B32:B50" si="3">D32/1.16</f>
        <v>0</v>
      </c>
      <c r="C32" s="2">
        <f t="shared" ref="C32:C50" si="4">B32*0.16</f>
        <v>0</v>
      </c>
      <c r="D32" s="9"/>
      <c r="E32" s="2" t="s">
        <v>10</v>
      </c>
      <c r="F32" t="s">
        <v>44</v>
      </c>
      <c r="G32" t="s">
        <v>45</v>
      </c>
    </row>
    <row r="33" spans="1:7" hidden="1">
      <c r="A33" t="s">
        <v>51</v>
      </c>
      <c r="B33" s="8">
        <f t="shared" si="3"/>
        <v>0</v>
      </c>
      <c r="C33" s="2">
        <f t="shared" si="4"/>
        <v>0</v>
      </c>
      <c r="D33" s="9"/>
      <c r="E33" s="2" t="s">
        <v>10</v>
      </c>
      <c r="F33" t="s">
        <v>52</v>
      </c>
      <c r="G33" t="s">
        <v>53</v>
      </c>
    </row>
    <row r="34" spans="1:7" hidden="1">
      <c r="A34" t="s">
        <v>57</v>
      </c>
      <c r="B34" s="10">
        <f t="shared" si="3"/>
        <v>0</v>
      </c>
      <c r="C34" s="2">
        <f t="shared" si="4"/>
        <v>0</v>
      </c>
      <c r="D34" s="9"/>
      <c r="E34" s="2" t="s">
        <v>10</v>
      </c>
      <c r="F34" t="s">
        <v>58</v>
      </c>
      <c r="G34" t="s">
        <v>59</v>
      </c>
    </row>
    <row r="35" spans="1:7" hidden="1">
      <c r="A35" t="s">
        <v>60</v>
      </c>
      <c r="B35" s="10">
        <f t="shared" si="3"/>
        <v>0</v>
      </c>
      <c r="C35" s="2">
        <f t="shared" si="4"/>
        <v>0</v>
      </c>
      <c r="D35" s="9"/>
      <c r="E35" s="2" t="s">
        <v>10</v>
      </c>
      <c r="F35" t="s">
        <v>61</v>
      </c>
      <c r="G35" t="s">
        <v>62</v>
      </c>
    </row>
    <row r="36" spans="1:7" hidden="1">
      <c r="A36" t="s">
        <v>63</v>
      </c>
      <c r="B36" s="10">
        <f t="shared" si="3"/>
        <v>0</v>
      </c>
      <c r="C36" s="2">
        <f t="shared" si="4"/>
        <v>0</v>
      </c>
      <c r="D36" s="9"/>
      <c r="E36" s="2" t="s">
        <v>10</v>
      </c>
      <c r="F36" t="s">
        <v>64</v>
      </c>
      <c r="G36" t="s">
        <v>65</v>
      </c>
    </row>
    <row r="37" spans="1:7" hidden="1">
      <c r="A37" t="s">
        <v>66</v>
      </c>
      <c r="B37" s="10">
        <f t="shared" si="3"/>
        <v>0</v>
      </c>
      <c r="C37" s="2">
        <f t="shared" si="4"/>
        <v>0</v>
      </c>
      <c r="D37" s="9"/>
      <c r="E37" s="2" t="s">
        <v>10</v>
      </c>
      <c r="F37" t="s">
        <v>67</v>
      </c>
    </row>
    <row r="38" spans="1:7" hidden="1">
      <c r="A38" t="s">
        <v>68</v>
      </c>
      <c r="B38" s="8">
        <f t="shared" si="3"/>
        <v>0</v>
      </c>
      <c r="C38" s="2">
        <f t="shared" si="4"/>
        <v>0</v>
      </c>
      <c r="D38" s="9"/>
      <c r="E38" s="2" t="s">
        <v>10</v>
      </c>
      <c r="F38" t="s">
        <v>69</v>
      </c>
    </row>
    <row r="39" spans="1:7" hidden="1">
      <c r="A39" t="s">
        <v>70</v>
      </c>
      <c r="B39" s="10">
        <f t="shared" si="3"/>
        <v>0</v>
      </c>
      <c r="C39" s="2">
        <f t="shared" si="4"/>
        <v>0</v>
      </c>
      <c r="D39" s="9"/>
      <c r="E39" s="2" t="s">
        <v>10</v>
      </c>
      <c r="F39" t="s">
        <v>71</v>
      </c>
    </row>
    <row r="40" spans="1:7" hidden="1">
      <c r="A40" t="s">
        <v>75</v>
      </c>
      <c r="B40" s="10">
        <f t="shared" si="3"/>
        <v>0</v>
      </c>
      <c r="C40" s="2">
        <f t="shared" si="4"/>
        <v>0</v>
      </c>
      <c r="D40" s="9"/>
      <c r="E40" s="2" t="s">
        <v>10</v>
      </c>
      <c r="F40" t="s">
        <v>76</v>
      </c>
      <c r="G40" t="s">
        <v>77</v>
      </c>
    </row>
    <row r="41" spans="1:7" hidden="1">
      <c r="A41" t="s">
        <v>81</v>
      </c>
      <c r="B41" s="10">
        <f t="shared" si="3"/>
        <v>0</v>
      </c>
      <c r="C41" s="2">
        <f t="shared" si="4"/>
        <v>0</v>
      </c>
      <c r="D41" s="9"/>
      <c r="E41" s="2" t="s">
        <v>10</v>
      </c>
      <c r="F41" t="s">
        <v>82</v>
      </c>
    </row>
    <row r="42" spans="1:7" hidden="1">
      <c r="A42" t="s">
        <v>86</v>
      </c>
      <c r="B42" s="8">
        <f t="shared" si="3"/>
        <v>0</v>
      </c>
      <c r="C42" s="2">
        <f t="shared" si="4"/>
        <v>0</v>
      </c>
      <c r="D42" s="9"/>
      <c r="E42" s="2" t="s">
        <v>10</v>
      </c>
      <c r="F42" t="s">
        <v>87</v>
      </c>
      <c r="G42" t="s">
        <v>88</v>
      </c>
    </row>
    <row r="43" spans="1:7" hidden="1">
      <c r="A43" t="s">
        <v>89</v>
      </c>
      <c r="B43" s="10">
        <f t="shared" si="3"/>
        <v>0</v>
      </c>
      <c r="C43" s="2">
        <f t="shared" si="4"/>
        <v>0</v>
      </c>
      <c r="D43" s="9"/>
      <c r="E43" s="2" t="s">
        <v>10</v>
      </c>
      <c r="F43" t="s">
        <v>90</v>
      </c>
      <c r="G43" t="s">
        <v>91</v>
      </c>
    </row>
    <row r="44" spans="1:7" hidden="1">
      <c r="A44" t="s">
        <v>92</v>
      </c>
      <c r="B44" s="10">
        <f t="shared" si="3"/>
        <v>0</v>
      </c>
      <c r="C44" s="2">
        <f t="shared" si="4"/>
        <v>0</v>
      </c>
      <c r="D44" s="9"/>
      <c r="E44" s="2" t="s">
        <v>10</v>
      </c>
      <c r="F44" t="s">
        <v>93</v>
      </c>
      <c r="G44" t="s">
        <v>94</v>
      </c>
    </row>
    <row r="45" spans="1:7" hidden="1">
      <c r="A45" t="s">
        <v>95</v>
      </c>
      <c r="B45" s="10">
        <f t="shared" si="3"/>
        <v>0</v>
      </c>
      <c r="C45" s="2">
        <f t="shared" si="4"/>
        <v>0</v>
      </c>
      <c r="D45" s="9"/>
      <c r="E45" s="2" t="s">
        <v>10</v>
      </c>
      <c r="F45" t="s">
        <v>96</v>
      </c>
      <c r="G45" t="s">
        <v>97</v>
      </c>
    </row>
    <row r="46" spans="1:7" hidden="1">
      <c r="A46" t="s">
        <v>98</v>
      </c>
      <c r="B46" s="10">
        <f t="shared" si="3"/>
        <v>0</v>
      </c>
      <c r="C46" s="2">
        <f t="shared" si="4"/>
        <v>0</v>
      </c>
      <c r="D46" s="9"/>
      <c r="E46" s="2" t="s">
        <v>10</v>
      </c>
      <c r="F46" t="s">
        <v>99</v>
      </c>
      <c r="G46" t="s">
        <v>100</v>
      </c>
    </row>
    <row r="47" spans="1:7" hidden="1">
      <c r="A47" t="s">
        <v>101</v>
      </c>
      <c r="B47" s="8">
        <f t="shared" si="3"/>
        <v>0</v>
      </c>
      <c r="C47" s="2">
        <f t="shared" si="4"/>
        <v>0</v>
      </c>
      <c r="D47" s="9"/>
      <c r="E47" s="2" t="s">
        <v>10</v>
      </c>
      <c r="F47" t="s">
        <v>102</v>
      </c>
      <c r="G47" t="s">
        <v>103</v>
      </c>
    </row>
    <row r="48" spans="1:7" hidden="1">
      <c r="A48" t="s">
        <v>104</v>
      </c>
      <c r="B48" s="10">
        <f t="shared" si="3"/>
        <v>0</v>
      </c>
      <c r="C48" s="2">
        <f t="shared" si="4"/>
        <v>0</v>
      </c>
      <c r="D48" s="9"/>
      <c r="E48" s="2" t="s">
        <v>10</v>
      </c>
      <c r="F48" t="s">
        <v>105</v>
      </c>
      <c r="G48" t="s">
        <v>106</v>
      </c>
    </row>
    <row r="49" spans="1:8" hidden="1">
      <c r="A49" t="s">
        <v>126</v>
      </c>
      <c r="B49" s="10">
        <f t="shared" si="3"/>
        <v>0</v>
      </c>
      <c r="C49" s="2">
        <f t="shared" si="4"/>
        <v>0</v>
      </c>
      <c r="D49" s="9"/>
      <c r="E49" s="2" t="s">
        <v>10</v>
      </c>
      <c r="F49" t="s">
        <v>127</v>
      </c>
      <c r="G49" t="s">
        <v>128</v>
      </c>
    </row>
    <row r="50" spans="1:8" s="13" customFormat="1" hidden="1">
      <c r="A50" t="s">
        <v>129</v>
      </c>
      <c r="B50" s="10">
        <f t="shared" si="3"/>
        <v>0</v>
      </c>
      <c r="C50" s="2">
        <f t="shared" si="4"/>
        <v>0</v>
      </c>
      <c r="D50" s="9"/>
      <c r="E50" s="2" t="s">
        <v>10</v>
      </c>
      <c r="F50" t="s">
        <v>130</v>
      </c>
      <c r="G50" t="s">
        <v>131</v>
      </c>
      <c r="H50"/>
    </row>
    <row r="51" spans="1:8" hidden="1">
      <c r="A51" t="s">
        <v>132</v>
      </c>
      <c r="B51" s="10">
        <f>D51</f>
        <v>0</v>
      </c>
      <c r="C51" s="2"/>
      <c r="D51" s="9"/>
      <c r="E51" s="2" t="s">
        <v>10</v>
      </c>
      <c r="F51" t="s">
        <v>133</v>
      </c>
      <c r="G51" t="s">
        <v>134</v>
      </c>
    </row>
    <row r="52" spans="1:8" hidden="1">
      <c r="A52" t="s">
        <v>135</v>
      </c>
      <c r="B52" s="10">
        <f t="shared" ref="B52:B60" si="5">D52/1.16</f>
        <v>0</v>
      </c>
      <c r="C52" s="2">
        <f>B52*0.16</f>
        <v>0</v>
      </c>
      <c r="D52" s="9"/>
      <c r="E52" s="2" t="s">
        <v>10</v>
      </c>
      <c r="F52" t="s">
        <v>136</v>
      </c>
      <c r="G52" t="s">
        <v>137</v>
      </c>
    </row>
    <row r="53" spans="1:8" hidden="1">
      <c r="A53" t="s">
        <v>138</v>
      </c>
      <c r="B53" s="10">
        <f t="shared" si="5"/>
        <v>0</v>
      </c>
      <c r="C53" s="2">
        <f>+B53*0.16</f>
        <v>0</v>
      </c>
      <c r="D53" s="9"/>
      <c r="E53" s="2" t="s">
        <v>10</v>
      </c>
      <c r="F53" t="s">
        <v>139</v>
      </c>
    </row>
    <row r="54" spans="1:8" hidden="1">
      <c r="A54" t="s">
        <v>140</v>
      </c>
      <c r="B54" s="10">
        <f t="shared" si="5"/>
        <v>0</v>
      </c>
      <c r="C54" s="2">
        <f t="shared" ref="C54:C60" si="6">B54*0.16</f>
        <v>0</v>
      </c>
      <c r="D54" s="9"/>
      <c r="E54" s="2" t="s">
        <v>10</v>
      </c>
      <c r="F54" t="s">
        <v>141</v>
      </c>
      <c r="G54" t="s">
        <v>142</v>
      </c>
    </row>
    <row r="55" spans="1:8" hidden="1">
      <c r="A55" t="s">
        <v>143</v>
      </c>
      <c r="B55" s="10">
        <f t="shared" si="5"/>
        <v>0</v>
      </c>
      <c r="C55" s="2">
        <f t="shared" si="6"/>
        <v>0</v>
      </c>
      <c r="D55" s="9"/>
      <c r="E55" s="2" t="s">
        <v>10</v>
      </c>
      <c r="F55" t="s">
        <v>144</v>
      </c>
      <c r="G55" t="s">
        <v>145</v>
      </c>
    </row>
    <row r="56" spans="1:8" hidden="1">
      <c r="A56" t="s">
        <v>146</v>
      </c>
      <c r="B56" s="10">
        <f t="shared" si="5"/>
        <v>0</v>
      </c>
      <c r="C56" s="2">
        <f t="shared" si="6"/>
        <v>0</v>
      </c>
      <c r="D56" s="9"/>
      <c r="E56" s="2" t="s">
        <v>10</v>
      </c>
      <c r="F56" t="s">
        <v>147</v>
      </c>
    </row>
    <row r="57" spans="1:8" hidden="1">
      <c r="A57" t="s">
        <v>148</v>
      </c>
      <c r="B57" s="10">
        <f t="shared" si="5"/>
        <v>0</v>
      </c>
      <c r="C57" s="2">
        <f t="shared" si="6"/>
        <v>0</v>
      </c>
      <c r="D57" s="9"/>
      <c r="E57" s="2" t="s">
        <v>10</v>
      </c>
      <c r="F57" t="s">
        <v>149</v>
      </c>
      <c r="G57" t="s">
        <v>150</v>
      </c>
    </row>
    <row r="58" spans="1:8" hidden="1">
      <c r="A58" t="s">
        <v>151</v>
      </c>
      <c r="B58" s="10">
        <f t="shared" si="5"/>
        <v>0</v>
      </c>
      <c r="C58" s="2">
        <f t="shared" si="6"/>
        <v>0</v>
      </c>
      <c r="D58" s="9"/>
      <c r="E58" s="2" t="s">
        <v>10</v>
      </c>
      <c r="F58" t="s">
        <v>152</v>
      </c>
      <c r="G58" t="s">
        <v>153</v>
      </c>
    </row>
    <row r="59" spans="1:8" hidden="1">
      <c r="A59" t="s">
        <v>154</v>
      </c>
      <c r="B59" s="10">
        <f t="shared" si="5"/>
        <v>0</v>
      </c>
      <c r="C59" s="2">
        <f t="shared" si="6"/>
        <v>0</v>
      </c>
      <c r="D59" s="9"/>
      <c r="E59" s="2" t="s">
        <v>10</v>
      </c>
      <c r="F59" t="s">
        <v>155</v>
      </c>
    </row>
    <row r="60" spans="1:8" hidden="1">
      <c r="A60" t="s">
        <v>156</v>
      </c>
      <c r="B60" s="10">
        <f t="shared" si="5"/>
        <v>0</v>
      </c>
      <c r="C60" s="12">
        <f t="shared" si="6"/>
        <v>0</v>
      </c>
      <c r="D60" s="9"/>
      <c r="E60" s="13" t="s">
        <v>10</v>
      </c>
      <c r="F60" t="s">
        <v>157</v>
      </c>
      <c r="G60" t="s">
        <v>158</v>
      </c>
    </row>
    <row r="61" spans="1:8" hidden="1">
      <c r="A61" t="s">
        <v>159</v>
      </c>
      <c r="B61" s="8">
        <f>D61</f>
        <v>0</v>
      </c>
      <c r="C61" s="12"/>
      <c r="D61" s="9"/>
      <c r="E61" s="13" t="s">
        <v>10</v>
      </c>
      <c r="F61" t="s">
        <v>160</v>
      </c>
      <c r="G61" t="s">
        <v>161</v>
      </c>
    </row>
    <row r="62" spans="1:8" hidden="1">
      <c r="A62" t="s">
        <v>162</v>
      </c>
      <c r="B62" s="10">
        <f t="shared" ref="B62:B93" si="7">D62/1.16</f>
        <v>0</v>
      </c>
      <c r="C62" s="2">
        <f t="shared" ref="C62:C93" si="8">B62*0.16</f>
        <v>0</v>
      </c>
      <c r="D62" s="9"/>
      <c r="E62" s="2" t="s">
        <v>10</v>
      </c>
      <c r="F62" t="s">
        <v>163</v>
      </c>
      <c r="G62" t="s">
        <v>164</v>
      </c>
      <c r="H62" s="2"/>
    </row>
    <row r="63" spans="1:8" hidden="1">
      <c r="A63" t="s">
        <v>165</v>
      </c>
      <c r="B63" s="10">
        <f t="shared" si="7"/>
        <v>0</v>
      </c>
      <c r="C63" s="2">
        <f t="shared" si="8"/>
        <v>0</v>
      </c>
      <c r="D63" s="9"/>
      <c r="E63" s="2" t="s">
        <v>10</v>
      </c>
      <c r="F63" t="s">
        <v>166</v>
      </c>
      <c r="G63" t="s">
        <v>167</v>
      </c>
    </row>
    <row r="64" spans="1:8" hidden="1">
      <c r="A64" t="s">
        <v>168</v>
      </c>
      <c r="B64" s="10">
        <f t="shared" si="7"/>
        <v>0</v>
      </c>
      <c r="C64" s="2">
        <f t="shared" si="8"/>
        <v>0</v>
      </c>
      <c r="D64" s="9"/>
      <c r="E64" s="2" t="s">
        <v>10</v>
      </c>
      <c r="F64" t="s">
        <v>169</v>
      </c>
      <c r="G64" t="s">
        <v>170</v>
      </c>
    </row>
    <row r="65" spans="1:8" hidden="1">
      <c r="A65" t="s">
        <v>171</v>
      </c>
      <c r="B65" s="10">
        <f t="shared" si="7"/>
        <v>0</v>
      </c>
      <c r="C65" s="2">
        <f t="shared" si="8"/>
        <v>0</v>
      </c>
      <c r="D65" s="9"/>
      <c r="E65" s="2" t="s">
        <v>10</v>
      </c>
      <c r="F65" t="s">
        <v>172</v>
      </c>
    </row>
    <row r="66" spans="1:8" hidden="1">
      <c r="A66" t="s">
        <v>173</v>
      </c>
      <c r="B66" s="10">
        <f t="shared" si="7"/>
        <v>0</v>
      </c>
      <c r="C66" s="2">
        <f t="shared" si="8"/>
        <v>0</v>
      </c>
      <c r="D66" s="9"/>
      <c r="E66" s="2" t="s">
        <v>10</v>
      </c>
      <c r="F66" t="s">
        <v>174</v>
      </c>
      <c r="G66" t="s">
        <v>175</v>
      </c>
      <c r="H66" s="13"/>
    </row>
    <row r="67" spans="1:8" hidden="1">
      <c r="A67" t="s">
        <v>176</v>
      </c>
      <c r="B67" s="10">
        <f t="shared" si="7"/>
        <v>0</v>
      </c>
      <c r="C67" s="2">
        <f t="shared" si="8"/>
        <v>0</v>
      </c>
      <c r="D67" s="9"/>
      <c r="E67" s="2" t="s">
        <v>10</v>
      </c>
      <c r="F67" t="s">
        <v>177</v>
      </c>
      <c r="G67" t="s">
        <v>178</v>
      </c>
    </row>
    <row r="68" spans="1:8" hidden="1">
      <c r="A68" t="s">
        <v>179</v>
      </c>
      <c r="B68" s="10">
        <f t="shared" si="7"/>
        <v>0</v>
      </c>
      <c r="C68" s="2">
        <f t="shared" si="8"/>
        <v>0</v>
      </c>
      <c r="D68" s="9"/>
      <c r="E68" s="2" t="s">
        <v>10</v>
      </c>
      <c r="F68" t="s">
        <v>180</v>
      </c>
      <c r="G68" t="s">
        <v>181</v>
      </c>
    </row>
    <row r="69" spans="1:8" hidden="1">
      <c r="A69" t="s">
        <v>182</v>
      </c>
      <c r="B69" s="10">
        <f t="shared" si="7"/>
        <v>0</v>
      </c>
      <c r="C69" s="2">
        <f t="shared" si="8"/>
        <v>0</v>
      </c>
      <c r="D69" s="9"/>
      <c r="E69" s="2" t="s">
        <v>10</v>
      </c>
      <c r="F69" t="s">
        <v>183</v>
      </c>
      <c r="G69" t="s">
        <v>184</v>
      </c>
    </row>
    <row r="70" spans="1:8" hidden="1">
      <c r="A70" t="s">
        <v>185</v>
      </c>
      <c r="B70" s="10">
        <f t="shared" si="7"/>
        <v>0</v>
      </c>
      <c r="C70" s="2">
        <f t="shared" si="8"/>
        <v>0</v>
      </c>
      <c r="D70" s="9"/>
      <c r="E70" s="2" t="s">
        <v>10</v>
      </c>
      <c r="F70" t="s">
        <v>186</v>
      </c>
      <c r="G70" t="s">
        <v>187</v>
      </c>
    </row>
    <row r="71" spans="1:8" hidden="1">
      <c r="A71" t="s">
        <v>188</v>
      </c>
      <c r="B71" s="10">
        <f t="shared" si="7"/>
        <v>0</v>
      </c>
      <c r="C71" s="2">
        <f t="shared" si="8"/>
        <v>0</v>
      </c>
      <c r="D71" s="9"/>
      <c r="E71" s="2" t="s">
        <v>10</v>
      </c>
      <c r="F71" t="s">
        <v>189</v>
      </c>
    </row>
    <row r="72" spans="1:8" hidden="1">
      <c r="A72" t="s">
        <v>190</v>
      </c>
      <c r="B72" s="10">
        <f t="shared" si="7"/>
        <v>0</v>
      </c>
      <c r="C72" s="2">
        <f t="shared" si="8"/>
        <v>0</v>
      </c>
      <c r="D72" s="9"/>
      <c r="E72" s="2" t="s">
        <v>10</v>
      </c>
      <c r="F72" t="s">
        <v>191</v>
      </c>
      <c r="G72" t="s">
        <v>192</v>
      </c>
    </row>
    <row r="73" spans="1:8" hidden="1">
      <c r="A73" t="s">
        <v>193</v>
      </c>
      <c r="B73" s="10">
        <f t="shared" si="7"/>
        <v>0</v>
      </c>
      <c r="C73" s="2">
        <f t="shared" si="8"/>
        <v>0</v>
      </c>
      <c r="D73" s="9"/>
      <c r="E73" s="2" t="s">
        <v>10</v>
      </c>
      <c r="F73" t="s">
        <v>194</v>
      </c>
      <c r="G73" t="s">
        <v>195</v>
      </c>
    </row>
    <row r="74" spans="1:8" hidden="1">
      <c r="A74" t="s">
        <v>196</v>
      </c>
      <c r="B74" s="10">
        <f t="shared" si="7"/>
        <v>0</v>
      </c>
      <c r="C74" s="2">
        <f t="shared" si="8"/>
        <v>0</v>
      </c>
      <c r="D74" s="9"/>
      <c r="E74" s="2" t="s">
        <v>10</v>
      </c>
      <c r="F74" t="s">
        <v>197</v>
      </c>
    </row>
    <row r="75" spans="1:8" hidden="1">
      <c r="A75" t="s">
        <v>198</v>
      </c>
      <c r="B75" s="10">
        <f t="shared" si="7"/>
        <v>0</v>
      </c>
      <c r="C75" s="2">
        <f t="shared" si="8"/>
        <v>0</v>
      </c>
      <c r="D75" s="9"/>
      <c r="E75" s="2" t="s">
        <v>10</v>
      </c>
      <c r="F75" t="s">
        <v>199</v>
      </c>
      <c r="G75" t="s">
        <v>200</v>
      </c>
    </row>
    <row r="76" spans="1:8" hidden="1">
      <c r="A76" t="s">
        <v>201</v>
      </c>
      <c r="B76" s="10">
        <f t="shared" si="7"/>
        <v>0</v>
      </c>
      <c r="C76" s="2">
        <f t="shared" si="8"/>
        <v>0</v>
      </c>
      <c r="D76" s="9"/>
      <c r="E76" s="2" t="s">
        <v>10</v>
      </c>
      <c r="F76" t="s">
        <v>202</v>
      </c>
    </row>
    <row r="77" spans="1:8" hidden="1">
      <c r="A77" t="s">
        <v>203</v>
      </c>
      <c r="B77" s="10">
        <f t="shared" si="7"/>
        <v>0</v>
      </c>
      <c r="C77" s="2">
        <f t="shared" si="8"/>
        <v>0</v>
      </c>
      <c r="D77" s="9"/>
      <c r="E77" s="2" t="s">
        <v>10</v>
      </c>
      <c r="F77" t="s">
        <v>204</v>
      </c>
      <c r="G77" t="s">
        <v>205</v>
      </c>
    </row>
    <row r="78" spans="1:8" hidden="1">
      <c r="A78" t="s">
        <v>206</v>
      </c>
      <c r="B78" s="10">
        <f t="shared" si="7"/>
        <v>0</v>
      </c>
      <c r="C78" s="2">
        <f t="shared" si="8"/>
        <v>0</v>
      </c>
      <c r="D78" s="9"/>
      <c r="E78" s="2" t="s">
        <v>10</v>
      </c>
      <c r="F78" t="s">
        <v>207</v>
      </c>
      <c r="G78" t="s">
        <v>208</v>
      </c>
    </row>
    <row r="79" spans="1:8" hidden="1">
      <c r="A79" t="s">
        <v>209</v>
      </c>
      <c r="B79" s="10">
        <f t="shared" si="7"/>
        <v>0</v>
      </c>
      <c r="C79" s="2">
        <f t="shared" si="8"/>
        <v>0</v>
      </c>
      <c r="D79" s="9"/>
      <c r="E79" s="2" t="s">
        <v>10</v>
      </c>
      <c r="F79" t="s">
        <v>210</v>
      </c>
      <c r="G79" t="s">
        <v>211</v>
      </c>
    </row>
    <row r="80" spans="1:8" hidden="1">
      <c r="A80" t="s">
        <v>212</v>
      </c>
      <c r="B80" s="10">
        <f t="shared" si="7"/>
        <v>0</v>
      </c>
      <c r="C80" s="2">
        <f t="shared" si="8"/>
        <v>0</v>
      </c>
      <c r="D80" s="9"/>
      <c r="E80" s="2" t="s">
        <v>10</v>
      </c>
      <c r="F80" t="s">
        <v>213</v>
      </c>
      <c r="G80" t="s">
        <v>214</v>
      </c>
    </row>
    <row r="81" spans="1:7" hidden="1">
      <c r="A81" t="s">
        <v>107</v>
      </c>
      <c r="B81" s="10">
        <f t="shared" si="7"/>
        <v>0</v>
      </c>
      <c r="C81" s="2">
        <f t="shared" si="8"/>
        <v>0</v>
      </c>
      <c r="D81" s="9"/>
      <c r="E81" s="2" t="s">
        <v>10</v>
      </c>
      <c r="F81" t="s">
        <v>108</v>
      </c>
      <c r="G81" t="s">
        <v>109</v>
      </c>
    </row>
    <row r="82" spans="1:7" hidden="1">
      <c r="A82" t="s">
        <v>110</v>
      </c>
      <c r="B82" s="10">
        <f t="shared" si="7"/>
        <v>0</v>
      </c>
      <c r="C82" s="2">
        <f t="shared" si="8"/>
        <v>0</v>
      </c>
      <c r="D82" s="9"/>
      <c r="E82" s="2" t="s">
        <v>10</v>
      </c>
      <c r="F82" t="s">
        <v>111</v>
      </c>
      <c r="G82" t="s">
        <v>112</v>
      </c>
    </row>
    <row r="83" spans="1:7" hidden="1">
      <c r="A83" t="s">
        <v>113</v>
      </c>
      <c r="B83" s="10">
        <f t="shared" si="7"/>
        <v>0</v>
      </c>
      <c r="C83" s="12">
        <f t="shared" si="8"/>
        <v>0</v>
      </c>
      <c r="D83" s="9"/>
      <c r="E83" s="2" t="s">
        <v>10</v>
      </c>
      <c r="F83" t="s">
        <v>114</v>
      </c>
    </row>
    <row r="84" spans="1:7" hidden="1">
      <c r="A84" t="s">
        <v>115</v>
      </c>
      <c r="B84" s="10">
        <f t="shared" si="7"/>
        <v>0</v>
      </c>
      <c r="C84" s="2">
        <f t="shared" si="8"/>
        <v>0</v>
      </c>
      <c r="D84" s="9"/>
      <c r="E84" s="2" t="s">
        <v>10</v>
      </c>
      <c r="F84" t="s">
        <v>116</v>
      </c>
      <c r="G84" t="s">
        <v>117</v>
      </c>
    </row>
    <row r="85" spans="1:7" hidden="1">
      <c r="A85" t="s">
        <v>118</v>
      </c>
      <c r="B85" s="10">
        <f t="shared" si="7"/>
        <v>0</v>
      </c>
      <c r="C85" s="2">
        <f t="shared" si="8"/>
        <v>0</v>
      </c>
      <c r="D85" s="9"/>
      <c r="E85" s="2" t="s">
        <v>10</v>
      </c>
      <c r="F85" t="s">
        <v>119</v>
      </c>
      <c r="G85" t="s">
        <v>120</v>
      </c>
    </row>
    <row r="86" spans="1:7" hidden="1">
      <c r="A86" t="s">
        <v>121</v>
      </c>
      <c r="B86" s="10">
        <f t="shared" si="7"/>
        <v>0</v>
      </c>
      <c r="C86" s="2">
        <f t="shared" si="8"/>
        <v>0</v>
      </c>
      <c r="D86" s="9"/>
      <c r="E86" s="2" t="s">
        <v>10</v>
      </c>
      <c r="F86" t="s">
        <v>122</v>
      </c>
    </row>
    <row r="87" spans="1:7" hidden="1">
      <c r="A87" t="s">
        <v>123</v>
      </c>
      <c r="B87" s="10">
        <f t="shared" si="7"/>
        <v>0</v>
      </c>
      <c r="C87" s="2">
        <f t="shared" si="8"/>
        <v>0</v>
      </c>
      <c r="D87" s="9"/>
      <c r="E87" s="2" t="s">
        <v>10</v>
      </c>
      <c r="F87" t="s">
        <v>124</v>
      </c>
      <c r="G87" t="s">
        <v>125</v>
      </c>
    </row>
    <row r="88" spans="1:7" hidden="1">
      <c r="A88" t="s">
        <v>215</v>
      </c>
      <c r="B88" s="10">
        <f t="shared" si="7"/>
        <v>0</v>
      </c>
      <c r="C88" s="2">
        <f t="shared" si="8"/>
        <v>0</v>
      </c>
      <c r="D88" s="9"/>
      <c r="E88" s="2" t="s">
        <v>10</v>
      </c>
      <c r="F88" t="s">
        <v>216</v>
      </c>
    </row>
    <row r="89" spans="1:7" hidden="1">
      <c r="A89" t="s">
        <v>217</v>
      </c>
      <c r="B89" s="10">
        <f t="shared" si="7"/>
        <v>0</v>
      </c>
      <c r="C89" s="2">
        <f t="shared" si="8"/>
        <v>0</v>
      </c>
      <c r="D89" s="9"/>
      <c r="E89" s="2" t="s">
        <v>10</v>
      </c>
      <c r="F89" t="s">
        <v>218</v>
      </c>
      <c r="G89" t="s">
        <v>219</v>
      </c>
    </row>
    <row r="90" spans="1:7" hidden="1">
      <c r="A90" t="s">
        <v>220</v>
      </c>
      <c r="B90" s="10">
        <f t="shared" si="7"/>
        <v>0</v>
      </c>
      <c r="C90" s="2">
        <f t="shared" si="8"/>
        <v>0</v>
      </c>
      <c r="D90" s="9"/>
      <c r="E90" s="2" t="s">
        <v>10</v>
      </c>
      <c r="F90" t="s">
        <v>221</v>
      </c>
      <c r="G90" t="s">
        <v>222</v>
      </c>
    </row>
    <row r="91" spans="1:7" hidden="1">
      <c r="A91" t="s">
        <v>223</v>
      </c>
      <c r="B91" s="10">
        <f t="shared" si="7"/>
        <v>0</v>
      </c>
      <c r="C91" s="2">
        <f t="shared" si="8"/>
        <v>0</v>
      </c>
      <c r="D91" s="9"/>
      <c r="E91" s="2" t="s">
        <v>10</v>
      </c>
      <c r="F91" t="s">
        <v>224</v>
      </c>
      <c r="G91" t="s">
        <v>225</v>
      </c>
    </row>
    <row r="92" spans="1:7" hidden="1">
      <c r="A92" t="s">
        <v>226</v>
      </c>
      <c r="B92" s="10">
        <f t="shared" si="7"/>
        <v>0</v>
      </c>
      <c r="C92" s="2">
        <f t="shared" si="8"/>
        <v>0</v>
      </c>
      <c r="D92" s="9"/>
      <c r="E92" s="2" t="s">
        <v>10</v>
      </c>
      <c r="F92" t="s">
        <v>227</v>
      </c>
      <c r="G92" t="s">
        <v>228</v>
      </c>
    </row>
    <row r="93" spans="1:7" hidden="1">
      <c r="A93" t="s">
        <v>229</v>
      </c>
      <c r="B93" s="10">
        <f t="shared" si="7"/>
        <v>0</v>
      </c>
      <c r="C93" s="2">
        <f t="shared" si="8"/>
        <v>0</v>
      </c>
      <c r="D93" s="9"/>
      <c r="E93" s="2" t="s">
        <v>10</v>
      </c>
      <c r="F93" t="s">
        <v>230</v>
      </c>
      <c r="G93" t="s">
        <v>231</v>
      </c>
    </row>
    <row r="94" spans="1:7" hidden="1">
      <c r="A94" t="s">
        <v>232</v>
      </c>
      <c r="B94" s="10">
        <f t="shared" ref="B94:B130" si="9">D94/1.16</f>
        <v>0</v>
      </c>
      <c r="C94" s="2">
        <f t="shared" ref="C94:C125" si="10">B94*0.16</f>
        <v>0</v>
      </c>
      <c r="D94" s="9"/>
      <c r="E94" s="2" t="s">
        <v>10</v>
      </c>
      <c r="F94" t="s">
        <v>233</v>
      </c>
      <c r="G94" t="s">
        <v>234</v>
      </c>
    </row>
    <row r="95" spans="1:7" hidden="1">
      <c r="A95" t="s">
        <v>235</v>
      </c>
      <c r="B95" s="10">
        <f t="shared" si="9"/>
        <v>0</v>
      </c>
      <c r="C95" s="2">
        <f t="shared" si="10"/>
        <v>0</v>
      </c>
      <c r="D95" s="9"/>
      <c r="E95" s="2" t="s">
        <v>10</v>
      </c>
      <c r="F95" t="s">
        <v>236</v>
      </c>
      <c r="G95" t="s">
        <v>237</v>
      </c>
    </row>
    <row r="96" spans="1:7" hidden="1">
      <c r="A96" t="s">
        <v>238</v>
      </c>
      <c r="B96" s="10">
        <f t="shared" si="9"/>
        <v>0</v>
      </c>
      <c r="C96" s="2">
        <f t="shared" si="10"/>
        <v>0</v>
      </c>
      <c r="D96" s="9"/>
      <c r="E96" s="2" t="s">
        <v>10</v>
      </c>
      <c r="F96" t="s">
        <v>239</v>
      </c>
      <c r="G96" t="s">
        <v>240</v>
      </c>
    </row>
    <row r="97" spans="1:7" hidden="1">
      <c r="A97" t="s">
        <v>241</v>
      </c>
      <c r="B97" s="10">
        <f t="shared" si="9"/>
        <v>0</v>
      </c>
      <c r="C97" s="2">
        <f t="shared" si="10"/>
        <v>0</v>
      </c>
      <c r="D97" s="9"/>
      <c r="E97" s="2" t="s">
        <v>10</v>
      </c>
      <c r="F97" t="s">
        <v>242</v>
      </c>
      <c r="G97" t="s">
        <v>243</v>
      </c>
    </row>
    <row r="98" spans="1:7" hidden="1">
      <c r="A98" t="s">
        <v>244</v>
      </c>
      <c r="B98" s="10">
        <f t="shared" si="9"/>
        <v>0</v>
      </c>
      <c r="C98" s="2">
        <f t="shared" si="10"/>
        <v>0</v>
      </c>
      <c r="D98" s="9"/>
      <c r="E98" s="2" t="s">
        <v>10</v>
      </c>
      <c r="F98" t="s">
        <v>245</v>
      </c>
      <c r="G98" t="s">
        <v>246</v>
      </c>
    </row>
    <row r="99" spans="1:7" hidden="1">
      <c r="A99" t="s">
        <v>247</v>
      </c>
      <c r="B99" s="10">
        <f t="shared" si="9"/>
        <v>0</v>
      </c>
      <c r="C99" s="2">
        <f t="shared" si="10"/>
        <v>0</v>
      </c>
      <c r="D99" s="9"/>
      <c r="E99" s="2" t="s">
        <v>10</v>
      </c>
      <c r="F99" t="s">
        <v>248</v>
      </c>
      <c r="G99" t="s">
        <v>249</v>
      </c>
    </row>
    <row r="100" spans="1:7" hidden="1">
      <c r="A100" t="s">
        <v>250</v>
      </c>
      <c r="B100" s="10">
        <f t="shared" si="9"/>
        <v>0</v>
      </c>
      <c r="C100" s="2">
        <f t="shared" si="10"/>
        <v>0</v>
      </c>
      <c r="D100" s="9"/>
      <c r="E100" s="2" t="s">
        <v>10</v>
      </c>
      <c r="F100" t="s">
        <v>251</v>
      </c>
      <c r="G100" t="s">
        <v>252</v>
      </c>
    </row>
    <row r="101" spans="1:7" hidden="1">
      <c r="A101" t="s">
        <v>253</v>
      </c>
      <c r="B101" s="10">
        <f t="shared" si="9"/>
        <v>0</v>
      </c>
      <c r="C101" s="2">
        <f t="shared" si="10"/>
        <v>0</v>
      </c>
      <c r="D101" s="9"/>
      <c r="E101" s="2" t="s">
        <v>10</v>
      </c>
      <c r="F101" t="s">
        <v>254</v>
      </c>
    </row>
    <row r="102" spans="1:7" hidden="1">
      <c r="A102" t="s">
        <v>255</v>
      </c>
      <c r="B102" s="2">
        <f t="shared" si="9"/>
        <v>0</v>
      </c>
      <c r="C102" s="2">
        <f t="shared" si="10"/>
        <v>0</v>
      </c>
      <c r="D102" s="9"/>
      <c r="E102" s="2" t="s">
        <v>10</v>
      </c>
      <c r="F102" t="s">
        <v>256</v>
      </c>
      <c r="G102" t="s">
        <v>257</v>
      </c>
    </row>
    <row r="103" spans="1:7" hidden="1">
      <c r="A103" t="s">
        <v>258</v>
      </c>
      <c r="B103" s="10">
        <f t="shared" si="9"/>
        <v>0</v>
      </c>
      <c r="C103" s="2">
        <f t="shared" si="10"/>
        <v>0</v>
      </c>
      <c r="D103" s="9"/>
      <c r="E103" s="2" t="s">
        <v>10</v>
      </c>
      <c r="F103" t="s">
        <v>259</v>
      </c>
      <c r="G103" t="s">
        <v>260</v>
      </c>
    </row>
    <row r="104" spans="1:7" hidden="1">
      <c r="A104" t="s">
        <v>261</v>
      </c>
      <c r="B104" s="10">
        <f t="shared" si="9"/>
        <v>0</v>
      </c>
      <c r="C104" s="2">
        <f t="shared" si="10"/>
        <v>0</v>
      </c>
      <c r="D104" s="9"/>
      <c r="E104" s="2" t="s">
        <v>10</v>
      </c>
      <c r="F104" t="s">
        <v>262</v>
      </c>
      <c r="G104" t="s">
        <v>263</v>
      </c>
    </row>
    <row r="105" spans="1:7" hidden="1">
      <c r="A105" t="s">
        <v>264</v>
      </c>
      <c r="B105" s="10">
        <f t="shared" si="9"/>
        <v>0</v>
      </c>
      <c r="C105" s="2">
        <f t="shared" si="10"/>
        <v>0</v>
      </c>
      <c r="D105" s="9"/>
      <c r="E105" s="2" t="s">
        <v>10</v>
      </c>
      <c r="F105" t="s">
        <v>265</v>
      </c>
      <c r="G105" t="s">
        <v>266</v>
      </c>
    </row>
    <row r="106" spans="1:7" hidden="1">
      <c r="A106" t="s">
        <v>267</v>
      </c>
      <c r="B106" s="10">
        <f t="shared" si="9"/>
        <v>0</v>
      </c>
      <c r="C106" s="2">
        <f t="shared" si="10"/>
        <v>0</v>
      </c>
      <c r="D106" s="9"/>
      <c r="E106" s="2" t="s">
        <v>10</v>
      </c>
      <c r="F106" t="s">
        <v>268</v>
      </c>
      <c r="G106" t="s">
        <v>269</v>
      </c>
    </row>
    <row r="107" spans="1:7" hidden="1">
      <c r="A107" t="s">
        <v>270</v>
      </c>
      <c r="B107" s="10">
        <f t="shared" si="9"/>
        <v>0</v>
      </c>
      <c r="C107" s="2">
        <f t="shared" si="10"/>
        <v>0</v>
      </c>
      <c r="D107" s="9"/>
      <c r="E107" s="2" t="s">
        <v>10</v>
      </c>
      <c r="F107" t="s">
        <v>271</v>
      </c>
      <c r="G107" t="s">
        <v>272</v>
      </c>
    </row>
    <row r="108" spans="1:7" hidden="1">
      <c r="A108" t="s">
        <v>273</v>
      </c>
      <c r="B108" s="10">
        <f t="shared" si="9"/>
        <v>0</v>
      </c>
      <c r="C108" s="2">
        <f t="shared" si="10"/>
        <v>0</v>
      </c>
      <c r="D108" s="9"/>
      <c r="E108" s="2" t="s">
        <v>10</v>
      </c>
      <c r="F108" t="s">
        <v>274</v>
      </c>
    </row>
    <row r="109" spans="1:7" hidden="1">
      <c r="A109" t="s">
        <v>275</v>
      </c>
      <c r="B109" s="10">
        <f t="shared" si="9"/>
        <v>0</v>
      </c>
      <c r="C109" s="2">
        <f t="shared" si="10"/>
        <v>0</v>
      </c>
      <c r="D109" s="9"/>
      <c r="E109" s="2" t="s">
        <v>10</v>
      </c>
      <c r="F109" t="s">
        <v>276</v>
      </c>
      <c r="G109" t="s">
        <v>277</v>
      </c>
    </row>
    <row r="110" spans="1:7" hidden="1">
      <c r="A110" t="s">
        <v>278</v>
      </c>
      <c r="B110" s="10">
        <f t="shared" si="9"/>
        <v>0</v>
      </c>
      <c r="C110" s="2">
        <f t="shared" si="10"/>
        <v>0</v>
      </c>
      <c r="E110" s="2" t="s">
        <v>10</v>
      </c>
      <c r="F110" t="s">
        <v>279</v>
      </c>
      <c r="G110" t="s">
        <v>280</v>
      </c>
    </row>
    <row r="111" spans="1:7" hidden="1">
      <c r="A111" t="s">
        <v>281</v>
      </c>
      <c r="B111" s="10">
        <f t="shared" si="9"/>
        <v>0</v>
      </c>
      <c r="C111" s="2">
        <f t="shared" si="10"/>
        <v>0</v>
      </c>
      <c r="E111" s="2" t="s">
        <v>10</v>
      </c>
      <c r="F111" t="s">
        <v>282</v>
      </c>
      <c r="G111" t="s">
        <v>283</v>
      </c>
    </row>
    <row r="112" spans="1:7" hidden="1">
      <c r="A112" t="s">
        <v>284</v>
      </c>
      <c r="B112" s="10">
        <f t="shared" si="9"/>
        <v>0</v>
      </c>
      <c r="C112" s="2">
        <f t="shared" si="10"/>
        <v>0</v>
      </c>
      <c r="E112" s="2" t="s">
        <v>10</v>
      </c>
      <c r="F112" t="s">
        <v>285</v>
      </c>
      <c r="G112" t="s">
        <v>286</v>
      </c>
    </row>
    <row r="113" spans="1:7" hidden="1">
      <c r="A113" t="s">
        <v>287</v>
      </c>
      <c r="B113" s="10">
        <f t="shared" si="9"/>
        <v>0</v>
      </c>
      <c r="C113" s="2">
        <f t="shared" si="10"/>
        <v>0</v>
      </c>
      <c r="E113" s="2" t="s">
        <v>10</v>
      </c>
      <c r="F113" t="s">
        <v>288</v>
      </c>
      <c r="G113" t="s">
        <v>289</v>
      </c>
    </row>
    <row r="114" spans="1:7" hidden="1">
      <c r="A114" t="s">
        <v>290</v>
      </c>
      <c r="B114" s="10">
        <f t="shared" si="9"/>
        <v>0</v>
      </c>
      <c r="C114" s="2">
        <f t="shared" si="10"/>
        <v>0</v>
      </c>
      <c r="E114" s="2" t="s">
        <v>10</v>
      </c>
      <c r="F114" t="s">
        <v>291</v>
      </c>
      <c r="G114" t="s">
        <v>292</v>
      </c>
    </row>
    <row r="115" spans="1:7" hidden="1">
      <c r="A115" t="s">
        <v>293</v>
      </c>
      <c r="B115" s="10">
        <f t="shared" si="9"/>
        <v>0</v>
      </c>
      <c r="C115" s="2">
        <f t="shared" si="10"/>
        <v>0</v>
      </c>
      <c r="E115" s="2" t="s">
        <v>10</v>
      </c>
      <c r="F115" t="s">
        <v>294</v>
      </c>
      <c r="G115" t="s">
        <v>295</v>
      </c>
    </row>
    <row r="116" spans="1:7" hidden="1">
      <c r="A116" t="s">
        <v>296</v>
      </c>
      <c r="B116" s="10">
        <f t="shared" si="9"/>
        <v>0</v>
      </c>
      <c r="C116" s="2">
        <f t="shared" si="10"/>
        <v>0</v>
      </c>
      <c r="E116" s="2" t="s">
        <v>10</v>
      </c>
      <c r="F116" t="s">
        <v>297</v>
      </c>
      <c r="G116" t="s">
        <v>298</v>
      </c>
    </row>
    <row r="117" spans="1:7" hidden="1">
      <c r="A117" t="s">
        <v>299</v>
      </c>
      <c r="B117" s="10">
        <f t="shared" si="9"/>
        <v>0</v>
      </c>
      <c r="C117" s="2">
        <f t="shared" si="10"/>
        <v>0</v>
      </c>
      <c r="E117" s="2" t="s">
        <v>10</v>
      </c>
      <c r="F117" t="s">
        <v>300</v>
      </c>
      <c r="G117" t="s">
        <v>301</v>
      </c>
    </row>
    <row r="118" spans="1:7" hidden="1">
      <c r="A118" t="s">
        <v>302</v>
      </c>
      <c r="B118" s="10">
        <f t="shared" si="9"/>
        <v>0</v>
      </c>
      <c r="C118" s="2">
        <f t="shared" si="10"/>
        <v>0</v>
      </c>
      <c r="E118" s="2" t="s">
        <v>10</v>
      </c>
      <c r="F118" t="s">
        <v>303</v>
      </c>
      <c r="G118" t="s">
        <v>304</v>
      </c>
    </row>
    <row r="119" spans="1:7" hidden="1">
      <c r="A119" t="s">
        <v>305</v>
      </c>
      <c r="B119" s="10">
        <f t="shared" si="9"/>
        <v>0</v>
      </c>
      <c r="C119" s="2">
        <f t="shared" si="10"/>
        <v>0</v>
      </c>
      <c r="E119" s="2" t="s">
        <v>10</v>
      </c>
      <c r="F119" t="s">
        <v>306</v>
      </c>
      <c r="G119" t="s">
        <v>307</v>
      </c>
    </row>
    <row r="120" spans="1:7" hidden="1">
      <c r="A120" t="s">
        <v>308</v>
      </c>
      <c r="B120" s="10">
        <f t="shared" si="9"/>
        <v>0</v>
      </c>
      <c r="C120" s="2">
        <f t="shared" si="10"/>
        <v>0</v>
      </c>
      <c r="E120" s="2" t="s">
        <v>10</v>
      </c>
      <c r="F120" t="s">
        <v>309</v>
      </c>
      <c r="G120" t="s">
        <v>310</v>
      </c>
    </row>
    <row r="121" spans="1:7" hidden="1">
      <c r="A121" t="s">
        <v>311</v>
      </c>
      <c r="B121" s="10">
        <f t="shared" si="9"/>
        <v>0</v>
      </c>
      <c r="C121" s="2">
        <f t="shared" si="10"/>
        <v>0</v>
      </c>
      <c r="E121" s="2" t="s">
        <v>10</v>
      </c>
      <c r="F121" t="s">
        <v>312</v>
      </c>
      <c r="G121" t="s">
        <v>313</v>
      </c>
    </row>
    <row r="122" spans="1:7" hidden="1">
      <c r="A122" t="s">
        <v>314</v>
      </c>
      <c r="B122" s="10">
        <f t="shared" si="9"/>
        <v>0</v>
      </c>
      <c r="C122" s="2">
        <f t="shared" si="10"/>
        <v>0</v>
      </c>
      <c r="E122" s="2" t="s">
        <v>10</v>
      </c>
      <c r="F122" t="s">
        <v>315</v>
      </c>
      <c r="G122" t="s">
        <v>316</v>
      </c>
    </row>
    <row r="123" spans="1:7" hidden="1">
      <c r="A123" t="s">
        <v>317</v>
      </c>
      <c r="B123" s="10">
        <f t="shared" si="9"/>
        <v>0</v>
      </c>
      <c r="C123" s="2">
        <f t="shared" si="10"/>
        <v>0</v>
      </c>
      <c r="E123" s="2" t="s">
        <v>10</v>
      </c>
      <c r="F123" t="s">
        <v>318</v>
      </c>
      <c r="G123" t="s">
        <v>319</v>
      </c>
    </row>
    <row r="124" spans="1:7" hidden="1">
      <c r="A124" t="s">
        <v>320</v>
      </c>
      <c r="B124" s="10">
        <f t="shared" si="9"/>
        <v>0</v>
      </c>
      <c r="C124" s="2">
        <f t="shared" si="10"/>
        <v>0</v>
      </c>
      <c r="E124" s="2" t="s">
        <v>10</v>
      </c>
      <c r="F124" t="s">
        <v>321</v>
      </c>
      <c r="G124" t="s">
        <v>322</v>
      </c>
    </row>
    <row r="125" spans="1:7" hidden="1">
      <c r="A125" t="s">
        <v>323</v>
      </c>
      <c r="B125" s="10">
        <f t="shared" si="9"/>
        <v>0</v>
      </c>
      <c r="C125" s="2">
        <f t="shared" si="10"/>
        <v>0</v>
      </c>
      <c r="E125" s="2" t="s">
        <v>10</v>
      </c>
      <c r="F125" t="s">
        <v>324</v>
      </c>
      <c r="G125" t="s">
        <v>325</v>
      </c>
    </row>
    <row r="126" spans="1:7" hidden="1">
      <c r="A126" t="s">
        <v>326</v>
      </c>
      <c r="B126" s="10">
        <f t="shared" si="9"/>
        <v>0</v>
      </c>
      <c r="C126" s="2">
        <f t="shared" ref="C126:C130" si="11">B126*0.16</f>
        <v>0</v>
      </c>
      <c r="E126" s="2" t="s">
        <v>10</v>
      </c>
      <c r="F126" t="s">
        <v>327</v>
      </c>
      <c r="G126" t="s">
        <v>328</v>
      </c>
    </row>
    <row r="127" spans="1:7" hidden="1">
      <c r="A127" t="s">
        <v>329</v>
      </c>
      <c r="B127" s="10">
        <f t="shared" si="9"/>
        <v>0</v>
      </c>
      <c r="C127" s="2">
        <f t="shared" si="11"/>
        <v>0</v>
      </c>
      <c r="E127" s="2" t="s">
        <v>10</v>
      </c>
      <c r="F127" t="s">
        <v>330</v>
      </c>
      <c r="G127" t="s">
        <v>331</v>
      </c>
    </row>
    <row r="128" spans="1:7" hidden="1">
      <c r="A128" t="s">
        <v>332</v>
      </c>
      <c r="B128" s="10">
        <f t="shared" si="9"/>
        <v>0</v>
      </c>
      <c r="C128" s="2">
        <f t="shared" si="11"/>
        <v>0</v>
      </c>
      <c r="E128" s="2" t="s">
        <v>10</v>
      </c>
      <c r="F128" t="s">
        <v>333</v>
      </c>
      <c r="G128" t="s">
        <v>334</v>
      </c>
    </row>
    <row r="129" spans="1:7" hidden="1">
      <c r="A129" t="s">
        <v>335</v>
      </c>
      <c r="B129" s="10">
        <f t="shared" si="9"/>
        <v>0</v>
      </c>
      <c r="C129" s="2">
        <f t="shared" si="11"/>
        <v>0</v>
      </c>
      <c r="E129" s="2" t="s">
        <v>10</v>
      </c>
      <c r="F129" t="s">
        <v>336</v>
      </c>
      <c r="G129" t="s">
        <v>337</v>
      </c>
    </row>
    <row r="130" spans="1:7" hidden="1">
      <c r="A130" t="s">
        <v>338</v>
      </c>
      <c r="B130" s="10">
        <f t="shared" si="9"/>
        <v>0</v>
      </c>
      <c r="C130" s="2">
        <f t="shared" si="11"/>
        <v>0</v>
      </c>
      <c r="E130" s="2" t="s">
        <v>10</v>
      </c>
      <c r="F130" t="s">
        <v>339</v>
      </c>
      <c r="G130" t="s">
        <v>340</v>
      </c>
    </row>
    <row r="131" spans="1:7" hidden="1">
      <c r="A131" t="s">
        <v>341</v>
      </c>
      <c r="B131" s="10">
        <f>D131</f>
        <v>0</v>
      </c>
      <c r="C131" s="2"/>
      <c r="E131" s="2" t="s">
        <v>10</v>
      </c>
      <c r="F131" t="s">
        <v>342</v>
      </c>
      <c r="G131" t="s">
        <v>94</v>
      </c>
    </row>
    <row r="132" spans="1:7" hidden="1">
      <c r="A132" t="s">
        <v>341</v>
      </c>
      <c r="B132" s="2">
        <f t="shared" ref="B132:B137" si="12">D132/1.16</f>
        <v>0</v>
      </c>
      <c r="C132" s="12">
        <f t="shared" ref="C132:C137" si="13">B132*0.16</f>
        <v>0</v>
      </c>
      <c r="E132" s="13" t="s">
        <v>10</v>
      </c>
      <c r="F132" t="s">
        <v>342</v>
      </c>
      <c r="G132" t="s">
        <v>343</v>
      </c>
    </row>
    <row r="133" spans="1:7" hidden="1">
      <c r="A133" t="s">
        <v>344</v>
      </c>
      <c r="B133" s="10">
        <f t="shared" si="12"/>
        <v>0</v>
      </c>
      <c r="C133" s="2">
        <f t="shared" si="13"/>
        <v>0</v>
      </c>
      <c r="E133" s="2" t="s">
        <v>10</v>
      </c>
      <c r="F133" t="s">
        <v>345</v>
      </c>
      <c r="G133" t="s">
        <v>346</v>
      </c>
    </row>
    <row r="134" spans="1:7" hidden="1">
      <c r="A134" t="s">
        <v>347</v>
      </c>
      <c r="B134" s="10">
        <f t="shared" si="12"/>
        <v>0</v>
      </c>
      <c r="C134" s="2">
        <f t="shared" si="13"/>
        <v>0</v>
      </c>
      <c r="E134" s="2" t="s">
        <v>13</v>
      </c>
      <c r="F134" t="s">
        <v>348</v>
      </c>
      <c r="G134" t="s">
        <v>349</v>
      </c>
    </row>
    <row r="135" spans="1:7" hidden="1">
      <c r="A135" t="s">
        <v>353</v>
      </c>
      <c r="B135" s="10">
        <f t="shared" si="12"/>
        <v>0</v>
      </c>
      <c r="C135" s="2">
        <f t="shared" si="13"/>
        <v>0</v>
      </c>
      <c r="E135" s="2" t="s">
        <v>10</v>
      </c>
      <c r="F135" t="s">
        <v>354</v>
      </c>
      <c r="G135" t="s">
        <v>355</v>
      </c>
    </row>
    <row r="136" spans="1:7" hidden="1">
      <c r="A136" t="s">
        <v>356</v>
      </c>
      <c r="B136" s="10">
        <f t="shared" si="12"/>
        <v>0</v>
      </c>
      <c r="C136" s="2">
        <f t="shared" si="13"/>
        <v>0</v>
      </c>
      <c r="E136" s="2" t="s">
        <v>10</v>
      </c>
      <c r="F136" t="s">
        <v>357</v>
      </c>
      <c r="G136" t="s">
        <v>358</v>
      </c>
    </row>
    <row r="137" spans="1:7" hidden="1">
      <c r="A137" t="s">
        <v>359</v>
      </c>
      <c r="B137" s="10">
        <f t="shared" si="12"/>
        <v>0</v>
      </c>
      <c r="C137" s="2">
        <f t="shared" si="13"/>
        <v>0</v>
      </c>
      <c r="E137" s="2" t="s">
        <v>10</v>
      </c>
      <c r="F137" t="s">
        <v>360</v>
      </c>
      <c r="G137" t="s">
        <v>361</v>
      </c>
    </row>
    <row r="138" spans="1:7" hidden="1">
      <c r="A138" t="s">
        <v>362</v>
      </c>
      <c r="B138" s="10"/>
      <c r="C138" s="2"/>
      <c r="E138" s="2" t="s">
        <v>10</v>
      </c>
      <c r="F138" t="s">
        <v>363</v>
      </c>
      <c r="G138" t="s">
        <v>364</v>
      </c>
    </row>
    <row r="139" spans="1:7" hidden="1">
      <c r="A139" t="s">
        <v>365</v>
      </c>
      <c r="B139" s="10">
        <f>D139/1.16</f>
        <v>0</v>
      </c>
      <c r="C139" s="2">
        <f>B139*0.16</f>
        <v>0</v>
      </c>
      <c r="E139" s="2" t="s">
        <v>10</v>
      </c>
      <c r="F139" t="s">
        <v>366</v>
      </c>
      <c r="G139" t="s">
        <v>367</v>
      </c>
    </row>
    <row r="140" spans="1:7" hidden="1">
      <c r="A140" t="s">
        <v>107</v>
      </c>
      <c r="B140" s="10">
        <f>D140</f>
        <v>0</v>
      </c>
      <c r="C140" s="2"/>
      <c r="E140" s="2" t="s">
        <v>10</v>
      </c>
      <c r="F140" t="s">
        <v>108</v>
      </c>
      <c r="G140" t="s">
        <v>94</v>
      </c>
    </row>
    <row r="141" spans="1:7" hidden="1">
      <c r="A141" t="s">
        <v>368</v>
      </c>
      <c r="B141" s="10">
        <f t="shared" ref="B141:B178" si="14">D141/1.16</f>
        <v>0</v>
      </c>
      <c r="C141" s="2">
        <f t="shared" ref="C141:C173" si="15">B141*0.16</f>
        <v>0</v>
      </c>
      <c r="E141" s="2" t="s">
        <v>10</v>
      </c>
      <c r="F141" t="s">
        <v>369</v>
      </c>
      <c r="G141" t="s">
        <v>370</v>
      </c>
    </row>
    <row r="142" spans="1:7" hidden="1">
      <c r="A142" t="s">
        <v>371</v>
      </c>
      <c r="B142" s="10">
        <f t="shared" si="14"/>
        <v>0</v>
      </c>
      <c r="C142" s="2">
        <f t="shared" si="15"/>
        <v>0</v>
      </c>
      <c r="E142" s="2" t="s">
        <v>10</v>
      </c>
      <c r="F142" t="s">
        <v>372</v>
      </c>
      <c r="G142" t="s">
        <v>373</v>
      </c>
    </row>
    <row r="143" spans="1:7" hidden="1">
      <c r="A143" t="s">
        <v>374</v>
      </c>
      <c r="B143" s="2">
        <f t="shared" si="14"/>
        <v>0</v>
      </c>
      <c r="C143" s="2">
        <f t="shared" si="15"/>
        <v>0</v>
      </c>
      <c r="E143" s="2" t="s">
        <v>10</v>
      </c>
      <c r="F143" t="s">
        <v>375</v>
      </c>
      <c r="G143" t="s">
        <v>376</v>
      </c>
    </row>
    <row r="144" spans="1:7" hidden="1">
      <c r="A144" t="s">
        <v>377</v>
      </c>
      <c r="B144" s="10">
        <f t="shared" si="14"/>
        <v>0</v>
      </c>
      <c r="C144" s="2">
        <f t="shared" si="15"/>
        <v>0</v>
      </c>
      <c r="E144" s="2" t="s">
        <v>10</v>
      </c>
      <c r="F144" t="s">
        <v>378</v>
      </c>
      <c r="G144" t="s">
        <v>379</v>
      </c>
    </row>
    <row r="145" spans="1:7" hidden="1">
      <c r="A145" t="s">
        <v>380</v>
      </c>
      <c r="B145" s="10">
        <f t="shared" si="14"/>
        <v>0</v>
      </c>
      <c r="C145" s="2">
        <f t="shared" si="15"/>
        <v>0</v>
      </c>
      <c r="E145" s="2" t="s">
        <v>10</v>
      </c>
      <c r="F145" t="s">
        <v>381</v>
      </c>
    </row>
    <row r="146" spans="1:7" hidden="1">
      <c r="A146" t="s">
        <v>382</v>
      </c>
      <c r="B146" s="10">
        <f t="shared" si="14"/>
        <v>0</v>
      </c>
      <c r="C146" s="2">
        <f t="shared" si="15"/>
        <v>0</v>
      </c>
      <c r="E146" s="2" t="s">
        <v>10</v>
      </c>
      <c r="F146" t="s">
        <v>383</v>
      </c>
      <c r="G146" t="s">
        <v>384</v>
      </c>
    </row>
    <row r="147" spans="1:7" hidden="1">
      <c r="A147" t="s">
        <v>385</v>
      </c>
      <c r="B147" s="10">
        <f t="shared" si="14"/>
        <v>0</v>
      </c>
      <c r="C147" s="2">
        <f t="shared" si="15"/>
        <v>0</v>
      </c>
      <c r="E147" s="2" t="s">
        <v>10</v>
      </c>
      <c r="F147" t="s">
        <v>386</v>
      </c>
      <c r="G147" t="s">
        <v>387</v>
      </c>
    </row>
    <row r="148" spans="1:7" hidden="1">
      <c r="A148" t="s">
        <v>388</v>
      </c>
      <c r="B148" s="10">
        <f t="shared" si="14"/>
        <v>0</v>
      </c>
      <c r="C148" s="2">
        <f t="shared" si="15"/>
        <v>0</v>
      </c>
      <c r="E148" s="2" t="s">
        <v>10</v>
      </c>
      <c r="F148" t="s">
        <v>389</v>
      </c>
      <c r="G148" t="s">
        <v>390</v>
      </c>
    </row>
    <row r="149" spans="1:7" hidden="1">
      <c r="A149" t="s">
        <v>391</v>
      </c>
      <c r="B149" s="10">
        <f t="shared" si="14"/>
        <v>0</v>
      </c>
      <c r="C149" s="2">
        <f t="shared" si="15"/>
        <v>0</v>
      </c>
      <c r="E149" s="2" t="s">
        <v>10</v>
      </c>
      <c r="F149" t="s">
        <v>392</v>
      </c>
      <c r="G149" t="s">
        <v>393</v>
      </c>
    </row>
    <row r="150" spans="1:7" hidden="1">
      <c r="A150" t="s">
        <v>394</v>
      </c>
      <c r="B150" s="10">
        <f t="shared" si="14"/>
        <v>0</v>
      </c>
      <c r="C150" s="2">
        <f t="shared" si="15"/>
        <v>0</v>
      </c>
      <c r="E150" s="2" t="s">
        <v>10</v>
      </c>
      <c r="F150" t="s">
        <v>395</v>
      </c>
      <c r="G150" t="s">
        <v>396</v>
      </c>
    </row>
    <row r="151" spans="1:7" hidden="1">
      <c r="A151" t="s">
        <v>397</v>
      </c>
      <c r="B151" s="10">
        <f t="shared" si="14"/>
        <v>0</v>
      </c>
      <c r="C151" s="2">
        <f t="shared" si="15"/>
        <v>0</v>
      </c>
      <c r="E151" s="2" t="s">
        <v>10</v>
      </c>
      <c r="F151" t="s">
        <v>398</v>
      </c>
      <c r="G151" t="s">
        <v>399</v>
      </c>
    </row>
    <row r="152" spans="1:7" hidden="1">
      <c r="A152" t="s">
        <v>400</v>
      </c>
      <c r="B152" s="10">
        <f t="shared" si="14"/>
        <v>0</v>
      </c>
      <c r="C152" s="2">
        <f t="shared" si="15"/>
        <v>0</v>
      </c>
      <c r="E152" s="2" t="s">
        <v>10</v>
      </c>
      <c r="F152" t="s">
        <v>401</v>
      </c>
      <c r="G152" t="s">
        <v>402</v>
      </c>
    </row>
    <row r="153" spans="1:7" hidden="1">
      <c r="A153" t="s">
        <v>403</v>
      </c>
      <c r="B153" s="10">
        <f t="shared" si="14"/>
        <v>0</v>
      </c>
      <c r="C153" s="2">
        <f t="shared" si="15"/>
        <v>0</v>
      </c>
      <c r="E153" s="2" t="s">
        <v>10</v>
      </c>
      <c r="F153" t="s">
        <v>404</v>
      </c>
      <c r="G153" t="s">
        <v>405</v>
      </c>
    </row>
    <row r="154" spans="1:7" hidden="1">
      <c r="A154" t="s">
        <v>406</v>
      </c>
      <c r="B154" s="10">
        <f t="shared" si="14"/>
        <v>0</v>
      </c>
      <c r="C154" s="2">
        <f t="shared" si="15"/>
        <v>0</v>
      </c>
      <c r="E154" s="2" t="s">
        <v>10</v>
      </c>
      <c r="F154" t="s">
        <v>407</v>
      </c>
      <c r="G154" t="s">
        <v>408</v>
      </c>
    </row>
    <row r="155" spans="1:7" hidden="1">
      <c r="A155" t="s">
        <v>409</v>
      </c>
      <c r="B155" s="10">
        <f t="shared" si="14"/>
        <v>0</v>
      </c>
      <c r="C155" s="2">
        <f t="shared" si="15"/>
        <v>0</v>
      </c>
      <c r="E155" s="2" t="s">
        <v>10</v>
      </c>
      <c r="F155" t="s">
        <v>410</v>
      </c>
      <c r="G155" t="s">
        <v>411</v>
      </c>
    </row>
    <row r="156" spans="1:7" hidden="1">
      <c r="A156" t="s">
        <v>412</v>
      </c>
      <c r="B156" s="10">
        <f t="shared" si="14"/>
        <v>0</v>
      </c>
      <c r="C156" s="2">
        <f t="shared" si="15"/>
        <v>0</v>
      </c>
      <c r="E156" s="2" t="s">
        <v>10</v>
      </c>
      <c r="F156" t="s">
        <v>413</v>
      </c>
    </row>
    <row r="157" spans="1:7" hidden="1">
      <c r="A157" t="s">
        <v>414</v>
      </c>
      <c r="B157" s="10">
        <f t="shared" si="14"/>
        <v>0</v>
      </c>
      <c r="C157" s="2">
        <f t="shared" si="15"/>
        <v>0</v>
      </c>
      <c r="E157" s="2" t="s">
        <v>10</v>
      </c>
      <c r="F157" t="s">
        <v>415</v>
      </c>
      <c r="G157" t="s">
        <v>416</v>
      </c>
    </row>
    <row r="158" spans="1:7" hidden="1">
      <c r="A158" t="s">
        <v>417</v>
      </c>
      <c r="B158" s="10">
        <f t="shared" si="14"/>
        <v>0</v>
      </c>
      <c r="C158" s="2">
        <f t="shared" si="15"/>
        <v>0</v>
      </c>
      <c r="E158" s="2" t="s">
        <v>10</v>
      </c>
      <c r="F158" t="s">
        <v>418</v>
      </c>
      <c r="G158" t="s">
        <v>419</v>
      </c>
    </row>
    <row r="159" spans="1:7" hidden="1">
      <c r="A159" t="s">
        <v>420</v>
      </c>
      <c r="B159" s="10">
        <f t="shared" si="14"/>
        <v>0</v>
      </c>
      <c r="C159" s="2">
        <f t="shared" si="15"/>
        <v>0</v>
      </c>
      <c r="E159" s="2" t="s">
        <v>10</v>
      </c>
      <c r="F159" t="s">
        <v>421</v>
      </c>
      <c r="G159" t="s">
        <v>422</v>
      </c>
    </row>
    <row r="160" spans="1:7" hidden="1">
      <c r="A160" t="s">
        <v>423</v>
      </c>
      <c r="B160" s="10">
        <f t="shared" si="14"/>
        <v>0</v>
      </c>
      <c r="C160" s="2">
        <f t="shared" si="15"/>
        <v>0</v>
      </c>
      <c r="E160" s="2" t="s">
        <v>10</v>
      </c>
      <c r="F160" t="s">
        <v>424</v>
      </c>
      <c r="G160" t="s">
        <v>425</v>
      </c>
    </row>
    <row r="161" spans="1:7" hidden="1">
      <c r="A161" t="s">
        <v>426</v>
      </c>
      <c r="B161" s="10">
        <f t="shared" si="14"/>
        <v>0</v>
      </c>
      <c r="C161" s="12">
        <f t="shared" si="15"/>
        <v>0</v>
      </c>
      <c r="E161" s="13" t="s">
        <v>10</v>
      </c>
      <c r="F161" t="s">
        <v>427</v>
      </c>
      <c r="G161" t="s">
        <v>428</v>
      </c>
    </row>
    <row r="162" spans="1:7" hidden="1">
      <c r="A162" t="s">
        <v>429</v>
      </c>
      <c r="B162" s="10">
        <f t="shared" si="14"/>
        <v>0</v>
      </c>
      <c r="C162" s="2">
        <f t="shared" si="15"/>
        <v>0</v>
      </c>
      <c r="E162" s="2" t="s">
        <v>10</v>
      </c>
      <c r="F162" t="s">
        <v>430</v>
      </c>
      <c r="G162" t="s">
        <v>431</v>
      </c>
    </row>
    <row r="163" spans="1:7" hidden="1">
      <c r="A163" t="s">
        <v>432</v>
      </c>
      <c r="B163" s="10">
        <f t="shared" si="14"/>
        <v>0</v>
      </c>
      <c r="C163" s="2">
        <f t="shared" si="15"/>
        <v>0</v>
      </c>
      <c r="E163" s="2" t="s">
        <v>10</v>
      </c>
      <c r="F163" t="s">
        <v>433</v>
      </c>
      <c r="G163" t="s">
        <v>434</v>
      </c>
    </row>
    <row r="164" spans="1:7" hidden="1">
      <c r="A164" t="s">
        <v>435</v>
      </c>
      <c r="B164" s="10">
        <f t="shared" si="14"/>
        <v>0</v>
      </c>
      <c r="C164" s="2">
        <f t="shared" si="15"/>
        <v>0</v>
      </c>
      <c r="E164" s="2" t="s">
        <v>10</v>
      </c>
    </row>
    <row r="165" spans="1:7" hidden="1">
      <c r="A165" t="s">
        <v>436</v>
      </c>
      <c r="B165" s="10">
        <f t="shared" si="14"/>
        <v>0</v>
      </c>
      <c r="C165" s="2">
        <f t="shared" si="15"/>
        <v>0</v>
      </c>
      <c r="E165" s="2" t="s">
        <v>10</v>
      </c>
      <c r="F165" t="s">
        <v>437</v>
      </c>
      <c r="G165" t="s">
        <v>438</v>
      </c>
    </row>
    <row r="166" spans="1:7" hidden="1">
      <c r="A166" t="s">
        <v>439</v>
      </c>
      <c r="B166" s="10">
        <f t="shared" si="14"/>
        <v>0</v>
      </c>
      <c r="C166" s="2">
        <f t="shared" si="15"/>
        <v>0</v>
      </c>
      <c r="E166" s="2" t="s">
        <v>10</v>
      </c>
      <c r="F166" t="s">
        <v>440</v>
      </c>
      <c r="G166" t="s">
        <v>441</v>
      </c>
    </row>
    <row r="167" spans="1:7" hidden="1">
      <c r="A167" t="s">
        <v>442</v>
      </c>
      <c r="B167" s="10">
        <f t="shared" si="14"/>
        <v>0</v>
      </c>
      <c r="C167" s="2">
        <f t="shared" si="15"/>
        <v>0</v>
      </c>
      <c r="E167" s="2" t="s">
        <v>10</v>
      </c>
      <c r="F167" t="s">
        <v>443</v>
      </c>
      <c r="G167" t="s">
        <v>444</v>
      </c>
    </row>
    <row r="168" spans="1:7" hidden="1">
      <c r="A168" t="s">
        <v>445</v>
      </c>
      <c r="B168" s="10">
        <f t="shared" si="14"/>
        <v>0</v>
      </c>
      <c r="C168" s="2">
        <f t="shared" si="15"/>
        <v>0</v>
      </c>
      <c r="E168" s="2" t="s">
        <v>10</v>
      </c>
      <c r="F168" t="s">
        <v>446</v>
      </c>
      <c r="G168" t="s">
        <v>447</v>
      </c>
    </row>
    <row r="169" spans="1:7" hidden="1">
      <c r="A169" t="s">
        <v>448</v>
      </c>
      <c r="B169" s="10">
        <f t="shared" si="14"/>
        <v>0</v>
      </c>
      <c r="C169" s="2">
        <f t="shared" si="15"/>
        <v>0</v>
      </c>
      <c r="E169" s="2" t="s">
        <v>10</v>
      </c>
      <c r="F169" t="s">
        <v>449</v>
      </c>
      <c r="G169" t="s">
        <v>450</v>
      </c>
    </row>
    <row r="170" spans="1:7" hidden="1">
      <c r="A170" t="s">
        <v>451</v>
      </c>
      <c r="B170" s="10">
        <f t="shared" si="14"/>
        <v>0</v>
      </c>
      <c r="C170" s="2">
        <f t="shared" si="15"/>
        <v>0</v>
      </c>
      <c r="E170" s="2" t="s">
        <v>10</v>
      </c>
      <c r="F170" t="s">
        <v>452</v>
      </c>
      <c r="G170" t="s">
        <v>453</v>
      </c>
    </row>
    <row r="171" spans="1:7" hidden="1">
      <c r="A171" t="s">
        <v>454</v>
      </c>
      <c r="B171" s="10">
        <f t="shared" si="14"/>
        <v>0</v>
      </c>
      <c r="C171" s="2">
        <f t="shared" si="15"/>
        <v>0</v>
      </c>
      <c r="E171" s="2" t="s">
        <v>10</v>
      </c>
      <c r="F171" t="s">
        <v>455</v>
      </c>
      <c r="G171" t="s">
        <v>456</v>
      </c>
    </row>
    <row r="172" spans="1:7" hidden="1">
      <c r="A172" t="s">
        <v>457</v>
      </c>
      <c r="B172" s="10">
        <f t="shared" si="14"/>
        <v>0</v>
      </c>
      <c r="C172" s="2">
        <f t="shared" si="15"/>
        <v>0</v>
      </c>
      <c r="E172" s="2" t="s">
        <v>10</v>
      </c>
      <c r="F172" t="s">
        <v>458</v>
      </c>
      <c r="G172" t="s">
        <v>459</v>
      </c>
    </row>
    <row r="173" spans="1:7" hidden="1">
      <c r="A173" t="s">
        <v>460</v>
      </c>
      <c r="B173" s="10">
        <f t="shared" si="14"/>
        <v>0</v>
      </c>
      <c r="C173" s="2">
        <f t="shared" si="15"/>
        <v>0</v>
      </c>
      <c r="E173" s="2" t="s">
        <v>10</v>
      </c>
      <c r="F173" t="s">
        <v>461</v>
      </c>
      <c r="G173" t="s">
        <v>462</v>
      </c>
    </row>
    <row r="174" spans="1:7" hidden="1">
      <c r="A174" t="s">
        <v>463</v>
      </c>
      <c r="B174" s="10">
        <f t="shared" si="14"/>
        <v>0</v>
      </c>
      <c r="C174" s="2">
        <f>+B174*0.16</f>
        <v>0</v>
      </c>
      <c r="E174" s="2" t="s">
        <v>10</v>
      </c>
      <c r="F174" t="s">
        <v>464</v>
      </c>
      <c r="G174" t="s">
        <v>465</v>
      </c>
    </row>
    <row r="175" spans="1:7" hidden="1">
      <c r="A175" t="s">
        <v>466</v>
      </c>
      <c r="B175" s="10">
        <f t="shared" si="14"/>
        <v>0</v>
      </c>
      <c r="C175" s="2">
        <f>B175*0.16</f>
        <v>0</v>
      </c>
      <c r="E175" s="2" t="s">
        <v>10</v>
      </c>
      <c r="F175" t="s">
        <v>467</v>
      </c>
      <c r="G175" t="s">
        <v>468</v>
      </c>
    </row>
    <row r="176" spans="1:7" hidden="1">
      <c r="A176" t="s">
        <v>469</v>
      </c>
      <c r="B176" s="10">
        <f t="shared" si="14"/>
        <v>0</v>
      </c>
      <c r="C176" s="2">
        <f>B176*0.16</f>
        <v>0</v>
      </c>
      <c r="E176" s="2" t="s">
        <v>10</v>
      </c>
      <c r="F176" t="s">
        <v>470</v>
      </c>
      <c r="G176" t="s">
        <v>471</v>
      </c>
    </row>
    <row r="177" spans="1:7" hidden="1">
      <c r="A177" t="s">
        <v>472</v>
      </c>
      <c r="B177" s="10">
        <f t="shared" si="14"/>
        <v>0</v>
      </c>
      <c r="C177" s="2">
        <f>B177*0.16</f>
        <v>0</v>
      </c>
      <c r="E177" s="2" t="s">
        <v>10</v>
      </c>
      <c r="F177" t="s">
        <v>473</v>
      </c>
      <c r="G177" t="s">
        <v>474</v>
      </c>
    </row>
    <row r="178" spans="1:7" hidden="1">
      <c r="A178" t="s">
        <v>475</v>
      </c>
      <c r="B178" s="10">
        <f t="shared" si="14"/>
        <v>0</v>
      </c>
      <c r="C178" s="2">
        <f>B178*0.16</f>
        <v>0</v>
      </c>
      <c r="E178" s="2" t="s">
        <v>10</v>
      </c>
      <c r="F178" t="s">
        <v>476</v>
      </c>
      <c r="G178" t="s">
        <v>477</v>
      </c>
    </row>
    <row r="179" spans="1:7" hidden="1">
      <c r="A179" t="s">
        <v>478</v>
      </c>
      <c r="B179" s="10">
        <f>D179</f>
        <v>0</v>
      </c>
      <c r="C179" s="2"/>
      <c r="E179" s="2" t="s">
        <v>10</v>
      </c>
      <c r="F179" t="s">
        <v>479</v>
      </c>
      <c r="G179" t="s">
        <v>480</v>
      </c>
    </row>
    <row r="180" spans="1:7" hidden="1">
      <c r="A180" t="s">
        <v>481</v>
      </c>
      <c r="B180" s="10">
        <f t="shared" ref="B180:B189" si="16">D180/1.16</f>
        <v>0</v>
      </c>
      <c r="C180" s="2">
        <f t="shared" ref="C180:C189" si="17">B180*0.16</f>
        <v>0</v>
      </c>
      <c r="E180" s="2" t="s">
        <v>482</v>
      </c>
      <c r="F180" t="s">
        <v>483</v>
      </c>
      <c r="G180" t="s">
        <v>484</v>
      </c>
    </row>
    <row r="181" spans="1:7" hidden="1">
      <c r="A181" t="s">
        <v>485</v>
      </c>
      <c r="B181" s="10">
        <f t="shared" si="16"/>
        <v>0</v>
      </c>
      <c r="C181" s="2">
        <f t="shared" si="17"/>
        <v>0</v>
      </c>
      <c r="E181" s="2" t="s">
        <v>10</v>
      </c>
      <c r="F181" t="s">
        <v>486</v>
      </c>
      <c r="G181" t="s">
        <v>487</v>
      </c>
    </row>
    <row r="182" spans="1:7" hidden="1">
      <c r="A182" t="s">
        <v>488</v>
      </c>
      <c r="B182" s="10">
        <f t="shared" si="16"/>
        <v>0</v>
      </c>
      <c r="C182" s="2">
        <f t="shared" si="17"/>
        <v>0</v>
      </c>
      <c r="E182" s="2" t="s">
        <v>10</v>
      </c>
      <c r="F182" t="s">
        <v>489</v>
      </c>
      <c r="G182" t="s">
        <v>490</v>
      </c>
    </row>
    <row r="183" spans="1:7" hidden="1">
      <c r="A183" t="s">
        <v>491</v>
      </c>
      <c r="B183" s="10">
        <f t="shared" si="16"/>
        <v>0</v>
      </c>
      <c r="C183" s="2">
        <f t="shared" si="17"/>
        <v>0</v>
      </c>
      <c r="E183" s="2" t="s">
        <v>10</v>
      </c>
      <c r="F183" t="s">
        <v>492</v>
      </c>
      <c r="G183" t="s">
        <v>493</v>
      </c>
    </row>
    <row r="184" spans="1:7" hidden="1">
      <c r="A184" t="s">
        <v>494</v>
      </c>
      <c r="B184" s="10">
        <f t="shared" si="16"/>
        <v>0</v>
      </c>
      <c r="C184" s="2">
        <f t="shared" si="17"/>
        <v>0</v>
      </c>
      <c r="E184" s="2" t="s">
        <v>10</v>
      </c>
      <c r="F184" t="s">
        <v>495</v>
      </c>
    </row>
    <row r="185" spans="1:7" hidden="1">
      <c r="A185" t="s">
        <v>496</v>
      </c>
      <c r="B185" s="10">
        <f t="shared" si="16"/>
        <v>0</v>
      </c>
      <c r="C185" s="2">
        <f t="shared" si="17"/>
        <v>0</v>
      </c>
      <c r="E185" s="2" t="s">
        <v>10</v>
      </c>
      <c r="F185" t="s">
        <v>497</v>
      </c>
    </row>
    <row r="186" spans="1:7" hidden="1">
      <c r="A186" t="s">
        <v>498</v>
      </c>
      <c r="B186" s="2">
        <f t="shared" si="16"/>
        <v>0</v>
      </c>
      <c r="C186" s="12">
        <f t="shared" si="17"/>
        <v>0</v>
      </c>
      <c r="E186" s="13" t="s">
        <v>10</v>
      </c>
      <c r="F186" t="s">
        <v>499</v>
      </c>
      <c r="G186" t="s">
        <v>500</v>
      </c>
    </row>
    <row r="187" spans="1:7" hidden="1">
      <c r="A187" t="s">
        <v>501</v>
      </c>
      <c r="B187" s="10">
        <f t="shared" si="16"/>
        <v>0</v>
      </c>
      <c r="C187" s="2">
        <f t="shared" si="17"/>
        <v>0</v>
      </c>
      <c r="E187" s="2" t="s">
        <v>10</v>
      </c>
      <c r="F187" t="s">
        <v>502</v>
      </c>
      <c r="G187" t="s">
        <v>503</v>
      </c>
    </row>
    <row r="188" spans="1:7" hidden="1">
      <c r="A188" t="s">
        <v>504</v>
      </c>
      <c r="B188" s="10">
        <f t="shared" si="16"/>
        <v>0</v>
      </c>
      <c r="C188" s="2">
        <f t="shared" si="17"/>
        <v>0</v>
      </c>
      <c r="E188" s="2" t="s">
        <v>10</v>
      </c>
      <c r="F188" t="s">
        <v>505</v>
      </c>
    </row>
    <row r="189" spans="1:7" hidden="1">
      <c r="A189" t="s">
        <v>506</v>
      </c>
      <c r="B189" s="10">
        <f t="shared" si="16"/>
        <v>0</v>
      </c>
      <c r="C189" s="2">
        <f t="shared" si="17"/>
        <v>0</v>
      </c>
      <c r="E189" s="2" t="s">
        <v>10</v>
      </c>
      <c r="F189" t="s">
        <v>507</v>
      </c>
    </row>
    <row r="190" spans="1:7" hidden="1">
      <c r="A190" t="s">
        <v>508</v>
      </c>
      <c r="B190" s="10">
        <f>D190</f>
        <v>0</v>
      </c>
      <c r="C190" s="2"/>
      <c r="E190" s="2" t="s">
        <v>10</v>
      </c>
      <c r="F190" t="s">
        <v>509</v>
      </c>
      <c r="G190" t="s">
        <v>510</v>
      </c>
    </row>
    <row r="191" spans="1:7" hidden="1">
      <c r="A191" t="s">
        <v>511</v>
      </c>
      <c r="B191" s="10">
        <f t="shared" ref="B191:B214" si="18">D191/1.16</f>
        <v>0</v>
      </c>
      <c r="C191" s="2">
        <f>B191*0.16</f>
        <v>0</v>
      </c>
      <c r="E191" s="2" t="s">
        <v>10</v>
      </c>
      <c r="F191" t="s">
        <v>512</v>
      </c>
    </row>
    <row r="192" spans="1:7" hidden="1">
      <c r="A192" t="s">
        <v>513</v>
      </c>
      <c r="B192" s="2">
        <f t="shared" si="18"/>
        <v>0</v>
      </c>
      <c r="C192" s="2">
        <f>B192*0.16</f>
        <v>0</v>
      </c>
      <c r="E192" s="2" t="s">
        <v>10</v>
      </c>
      <c r="F192" t="s">
        <v>514</v>
      </c>
      <c r="G192" t="s">
        <v>515</v>
      </c>
    </row>
    <row r="193" spans="1:8" hidden="1">
      <c r="A193" t="s">
        <v>516</v>
      </c>
      <c r="B193" s="10">
        <f t="shared" si="18"/>
        <v>0</v>
      </c>
      <c r="C193" s="2">
        <f>B193*0.16</f>
        <v>0</v>
      </c>
      <c r="E193" s="2" t="s">
        <v>10</v>
      </c>
      <c r="F193" t="s">
        <v>517</v>
      </c>
      <c r="G193" t="s">
        <v>518</v>
      </c>
    </row>
    <row r="194" spans="1:8" hidden="1">
      <c r="A194" t="s">
        <v>519</v>
      </c>
      <c r="B194" s="2">
        <f t="shared" si="18"/>
        <v>0</v>
      </c>
      <c r="C194" s="2">
        <f>B194*0.16</f>
        <v>0</v>
      </c>
      <c r="E194" s="2" t="s">
        <v>10</v>
      </c>
      <c r="F194" t="s">
        <v>520</v>
      </c>
      <c r="G194" t="s">
        <v>521</v>
      </c>
    </row>
    <row r="195" spans="1:8" hidden="1">
      <c r="A195" t="s">
        <v>522</v>
      </c>
      <c r="B195" s="10">
        <f t="shared" si="18"/>
        <v>0</v>
      </c>
      <c r="C195" s="2">
        <f>+B195*0.16</f>
        <v>0</v>
      </c>
      <c r="E195" s="2" t="s">
        <v>10</v>
      </c>
      <c r="F195" t="s">
        <v>523</v>
      </c>
    </row>
    <row r="196" spans="1:8" hidden="1">
      <c r="A196" t="s">
        <v>524</v>
      </c>
      <c r="B196" s="10">
        <f t="shared" si="18"/>
        <v>0</v>
      </c>
      <c r="C196" s="2">
        <f>+B196*0.16</f>
        <v>0</v>
      </c>
      <c r="E196" s="2" t="s">
        <v>10</v>
      </c>
      <c r="F196" t="s">
        <v>525</v>
      </c>
    </row>
    <row r="197" spans="1:8" hidden="1">
      <c r="A197" t="s">
        <v>526</v>
      </c>
      <c r="B197" s="10">
        <f t="shared" si="18"/>
        <v>0</v>
      </c>
      <c r="C197" s="2">
        <f>+B197*0.16</f>
        <v>0</v>
      </c>
      <c r="E197" s="2" t="s">
        <v>10</v>
      </c>
      <c r="F197" t="s">
        <v>527</v>
      </c>
    </row>
    <row r="198" spans="1:8" hidden="1">
      <c r="A198" t="s">
        <v>528</v>
      </c>
      <c r="B198" s="2">
        <f t="shared" si="18"/>
        <v>0</v>
      </c>
      <c r="C198" s="2">
        <f>B198*0.16</f>
        <v>0</v>
      </c>
      <c r="E198" s="2" t="s">
        <v>10</v>
      </c>
      <c r="F198" t="s">
        <v>529</v>
      </c>
      <c r="G198" t="s">
        <v>530</v>
      </c>
    </row>
    <row r="199" spans="1:8" hidden="1">
      <c r="A199" t="s">
        <v>531</v>
      </c>
      <c r="B199" s="10">
        <f t="shared" si="18"/>
        <v>0</v>
      </c>
      <c r="C199" s="2">
        <f>+B199*0.16</f>
        <v>0</v>
      </c>
      <c r="E199" s="2" t="s">
        <v>10</v>
      </c>
      <c r="F199" t="s">
        <v>532</v>
      </c>
    </row>
    <row r="200" spans="1:8" hidden="1">
      <c r="A200" t="s">
        <v>533</v>
      </c>
      <c r="B200" s="10">
        <f t="shared" si="18"/>
        <v>0</v>
      </c>
      <c r="C200" s="2">
        <f t="shared" ref="C200:C214" si="19">B200*0.16</f>
        <v>0</v>
      </c>
      <c r="E200" s="2" t="s">
        <v>10</v>
      </c>
      <c r="F200" t="s">
        <v>534</v>
      </c>
      <c r="G200" t="s">
        <v>535</v>
      </c>
    </row>
    <row r="201" spans="1:8" hidden="1">
      <c r="A201" t="s">
        <v>536</v>
      </c>
      <c r="B201" s="10">
        <f t="shared" si="18"/>
        <v>0</v>
      </c>
      <c r="C201" s="2">
        <f t="shared" si="19"/>
        <v>0</v>
      </c>
      <c r="E201" s="2" t="s">
        <v>10</v>
      </c>
      <c r="F201" t="s">
        <v>537</v>
      </c>
    </row>
    <row r="202" spans="1:8" hidden="1">
      <c r="A202" t="s">
        <v>538</v>
      </c>
      <c r="B202" s="10">
        <f t="shared" si="18"/>
        <v>0</v>
      </c>
      <c r="C202" s="2">
        <f t="shared" si="19"/>
        <v>0</v>
      </c>
      <c r="E202" s="2" t="s">
        <v>10</v>
      </c>
      <c r="F202" t="s">
        <v>539</v>
      </c>
    </row>
    <row r="203" spans="1:8" hidden="1">
      <c r="A203" t="s">
        <v>540</v>
      </c>
      <c r="B203" s="10">
        <f t="shared" si="18"/>
        <v>0</v>
      </c>
      <c r="C203" s="2">
        <f t="shared" si="19"/>
        <v>0</v>
      </c>
      <c r="E203" s="2" t="s">
        <v>10</v>
      </c>
      <c r="F203" t="s">
        <v>541</v>
      </c>
    </row>
    <row r="204" spans="1:8" hidden="1">
      <c r="A204" t="s">
        <v>542</v>
      </c>
      <c r="B204" s="10">
        <f t="shared" si="18"/>
        <v>0</v>
      </c>
      <c r="C204" s="2">
        <f t="shared" si="19"/>
        <v>0</v>
      </c>
      <c r="E204" s="2" t="s">
        <v>10</v>
      </c>
      <c r="F204" t="s">
        <v>543</v>
      </c>
    </row>
    <row r="205" spans="1:8" hidden="1">
      <c r="A205" t="s">
        <v>544</v>
      </c>
      <c r="B205" s="10">
        <f t="shared" si="18"/>
        <v>0</v>
      </c>
      <c r="C205" s="2">
        <f t="shared" si="19"/>
        <v>0</v>
      </c>
      <c r="E205" s="2" t="s">
        <v>10</v>
      </c>
      <c r="F205" t="s">
        <v>545</v>
      </c>
    </row>
    <row r="206" spans="1:8" hidden="1">
      <c r="A206" t="s">
        <v>546</v>
      </c>
      <c r="B206" s="10">
        <f t="shared" si="18"/>
        <v>0</v>
      </c>
      <c r="C206" s="2">
        <f t="shared" si="19"/>
        <v>0</v>
      </c>
      <c r="E206" s="2" t="s">
        <v>10</v>
      </c>
      <c r="F206" t="s">
        <v>547</v>
      </c>
    </row>
    <row r="207" spans="1:8" hidden="1">
      <c r="A207" t="s">
        <v>548</v>
      </c>
      <c r="B207" s="10">
        <f t="shared" si="18"/>
        <v>0</v>
      </c>
      <c r="C207" s="2">
        <f t="shared" si="19"/>
        <v>0</v>
      </c>
      <c r="E207" s="2" t="s">
        <v>10</v>
      </c>
      <c r="F207" t="s">
        <v>549</v>
      </c>
      <c r="G207" t="s">
        <v>550</v>
      </c>
      <c r="H207" t="s">
        <v>94</v>
      </c>
    </row>
    <row r="208" spans="1:8" hidden="1">
      <c r="A208" t="s">
        <v>551</v>
      </c>
      <c r="B208" s="10">
        <f t="shared" si="18"/>
        <v>0</v>
      </c>
      <c r="C208" s="2">
        <f t="shared" si="19"/>
        <v>0</v>
      </c>
      <c r="E208" s="2" t="s">
        <v>10</v>
      </c>
      <c r="F208" t="s">
        <v>552</v>
      </c>
      <c r="G208" t="s">
        <v>553</v>
      </c>
    </row>
    <row r="209" spans="1:7" hidden="1">
      <c r="A209" t="s">
        <v>554</v>
      </c>
      <c r="B209" s="10">
        <f t="shared" si="18"/>
        <v>0</v>
      </c>
      <c r="C209" s="2">
        <f t="shared" si="19"/>
        <v>0</v>
      </c>
      <c r="E209" s="2" t="s">
        <v>10</v>
      </c>
      <c r="F209" t="s">
        <v>555</v>
      </c>
      <c r="G209" t="s">
        <v>556</v>
      </c>
    </row>
    <row r="210" spans="1:7" hidden="1">
      <c r="A210" t="s">
        <v>557</v>
      </c>
      <c r="B210" s="10">
        <f t="shared" si="18"/>
        <v>0</v>
      </c>
      <c r="C210" s="2">
        <f t="shared" si="19"/>
        <v>0</v>
      </c>
      <c r="E210" s="2" t="s">
        <v>10</v>
      </c>
      <c r="F210" t="s">
        <v>558</v>
      </c>
      <c r="G210" t="s">
        <v>559</v>
      </c>
    </row>
    <row r="211" spans="1:7" hidden="1">
      <c r="A211" t="s">
        <v>560</v>
      </c>
      <c r="B211" s="10">
        <f t="shared" si="18"/>
        <v>0</v>
      </c>
      <c r="C211" s="2">
        <f t="shared" si="19"/>
        <v>0</v>
      </c>
      <c r="E211" s="2" t="s">
        <v>10</v>
      </c>
      <c r="F211" t="s">
        <v>561</v>
      </c>
      <c r="G211" t="s">
        <v>562</v>
      </c>
    </row>
    <row r="212" spans="1:7" hidden="1">
      <c r="A212" t="s">
        <v>565</v>
      </c>
      <c r="B212" s="10">
        <f t="shared" si="18"/>
        <v>0</v>
      </c>
      <c r="C212" s="2">
        <f t="shared" si="19"/>
        <v>0</v>
      </c>
      <c r="E212" s="2" t="s">
        <v>10</v>
      </c>
      <c r="F212" t="s">
        <v>566</v>
      </c>
    </row>
    <row r="213" spans="1:7" hidden="1">
      <c r="A213" t="s">
        <v>567</v>
      </c>
      <c r="B213" s="10">
        <f t="shared" si="18"/>
        <v>0</v>
      </c>
      <c r="C213" s="2">
        <f t="shared" si="19"/>
        <v>0</v>
      </c>
      <c r="E213" s="2" t="s">
        <v>10</v>
      </c>
      <c r="F213" t="s">
        <v>568</v>
      </c>
      <c r="G213" t="s">
        <v>569</v>
      </c>
    </row>
    <row r="214" spans="1:7" hidden="1">
      <c r="A214" t="s">
        <v>570</v>
      </c>
      <c r="B214" s="10">
        <f t="shared" si="18"/>
        <v>0</v>
      </c>
      <c r="C214" s="2">
        <f t="shared" si="19"/>
        <v>0</v>
      </c>
      <c r="E214" s="2" t="s">
        <v>10</v>
      </c>
      <c r="F214" t="s">
        <v>571</v>
      </c>
      <c r="G214" t="s">
        <v>572</v>
      </c>
    </row>
    <row r="215" spans="1:7" hidden="1">
      <c r="A215" t="s">
        <v>573</v>
      </c>
      <c r="B215" s="10">
        <f>D215</f>
        <v>0</v>
      </c>
      <c r="C215" s="2"/>
      <c r="E215" s="2" t="s">
        <v>10</v>
      </c>
      <c r="F215" t="s">
        <v>574</v>
      </c>
      <c r="G215" t="s">
        <v>575</v>
      </c>
    </row>
    <row r="216" spans="1:7" hidden="1">
      <c r="A216" t="s">
        <v>576</v>
      </c>
      <c r="B216" s="10">
        <f t="shared" ref="B216:B226" si="20">D216/1.16</f>
        <v>0</v>
      </c>
      <c r="C216" s="2">
        <f t="shared" ref="C216:C226" si="21">B216*0.16</f>
        <v>0</v>
      </c>
      <c r="E216" s="2" t="s">
        <v>10</v>
      </c>
      <c r="F216" t="s">
        <v>577</v>
      </c>
      <c r="G216" t="s">
        <v>578</v>
      </c>
    </row>
    <row r="217" spans="1:7" hidden="1">
      <c r="A217" t="s">
        <v>579</v>
      </c>
      <c r="B217" s="10">
        <f t="shared" si="20"/>
        <v>0</v>
      </c>
      <c r="C217" s="2">
        <f t="shared" si="21"/>
        <v>0</v>
      </c>
      <c r="E217" s="2" t="s">
        <v>10</v>
      </c>
      <c r="F217" t="s">
        <v>580</v>
      </c>
      <c r="G217" t="s">
        <v>581</v>
      </c>
    </row>
    <row r="218" spans="1:7" hidden="1">
      <c r="A218" t="s">
        <v>582</v>
      </c>
      <c r="B218" s="10">
        <f t="shared" si="20"/>
        <v>0</v>
      </c>
      <c r="C218" s="2">
        <f t="shared" si="21"/>
        <v>0</v>
      </c>
      <c r="E218" s="2" t="s">
        <v>10</v>
      </c>
      <c r="F218" t="s">
        <v>583</v>
      </c>
      <c r="G218" t="s">
        <v>584</v>
      </c>
    </row>
    <row r="219" spans="1:7" hidden="1">
      <c r="A219" t="s">
        <v>585</v>
      </c>
      <c r="B219" s="10">
        <f t="shared" si="20"/>
        <v>0</v>
      </c>
      <c r="C219" s="2">
        <f t="shared" si="21"/>
        <v>0</v>
      </c>
      <c r="E219" s="2" t="s">
        <v>10</v>
      </c>
      <c r="F219" t="s">
        <v>586</v>
      </c>
      <c r="G219" t="s">
        <v>587</v>
      </c>
    </row>
    <row r="220" spans="1:7" hidden="1">
      <c r="A220" t="s">
        <v>588</v>
      </c>
      <c r="B220" s="10">
        <f t="shared" si="20"/>
        <v>0</v>
      </c>
      <c r="C220" s="2">
        <f t="shared" si="21"/>
        <v>0</v>
      </c>
      <c r="E220" s="2" t="s">
        <v>10</v>
      </c>
      <c r="F220" t="s">
        <v>589</v>
      </c>
      <c r="G220" t="s">
        <v>590</v>
      </c>
    </row>
    <row r="221" spans="1:7" hidden="1">
      <c r="A221" t="s">
        <v>591</v>
      </c>
      <c r="B221" s="10">
        <f t="shared" si="20"/>
        <v>0</v>
      </c>
      <c r="C221" s="2">
        <f t="shared" si="21"/>
        <v>0</v>
      </c>
      <c r="E221" s="2" t="s">
        <v>10</v>
      </c>
      <c r="F221" t="s">
        <v>592</v>
      </c>
      <c r="G221" t="s">
        <v>593</v>
      </c>
    </row>
    <row r="222" spans="1:7" hidden="1">
      <c r="A222" t="s">
        <v>594</v>
      </c>
      <c r="B222" s="10">
        <f t="shared" si="20"/>
        <v>0</v>
      </c>
      <c r="C222" s="2">
        <f t="shared" si="21"/>
        <v>0</v>
      </c>
      <c r="E222" s="2" t="s">
        <v>10</v>
      </c>
      <c r="F222" t="s">
        <v>595</v>
      </c>
      <c r="G222" t="s">
        <v>596</v>
      </c>
    </row>
    <row r="223" spans="1:7" hidden="1">
      <c r="A223" t="s">
        <v>597</v>
      </c>
      <c r="B223" s="10">
        <f t="shared" si="20"/>
        <v>0</v>
      </c>
      <c r="C223" s="2">
        <f t="shared" si="21"/>
        <v>0</v>
      </c>
      <c r="E223" s="2" t="s">
        <v>10</v>
      </c>
      <c r="F223" t="s">
        <v>598</v>
      </c>
      <c r="G223" t="s">
        <v>599</v>
      </c>
    </row>
    <row r="224" spans="1:7" hidden="1">
      <c r="A224" t="s">
        <v>600</v>
      </c>
      <c r="B224" s="10">
        <f t="shared" si="20"/>
        <v>0</v>
      </c>
      <c r="C224" s="2">
        <f t="shared" si="21"/>
        <v>0</v>
      </c>
      <c r="E224" s="2" t="s">
        <v>10</v>
      </c>
      <c r="F224" t="s">
        <v>601</v>
      </c>
      <c r="G224" t="s">
        <v>602</v>
      </c>
    </row>
    <row r="225" spans="1:7" hidden="1">
      <c r="A225" t="s">
        <v>603</v>
      </c>
      <c r="B225" s="10">
        <f t="shared" si="20"/>
        <v>0</v>
      </c>
      <c r="C225" s="2">
        <f t="shared" si="21"/>
        <v>0</v>
      </c>
      <c r="E225" s="2" t="s">
        <v>10</v>
      </c>
      <c r="F225" t="s">
        <v>604</v>
      </c>
      <c r="G225" t="s">
        <v>605</v>
      </c>
    </row>
    <row r="226" spans="1:7" hidden="1">
      <c r="A226" t="s">
        <v>606</v>
      </c>
      <c r="B226" s="10">
        <f t="shared" si="20"/>
        <v>0</v>
      </c>
      <c r="C226" s="2">
        <f t="shared" si="21"/>
        <v>0</v>
      </c>
      <c r="E226" s="2" t="s">
        <v>10</v>
      </c>
      <c r="F226" t="s">
        <v>607</v>
      </c>
      <c r="G226" t="s">
        <v>608</v>
      </c>
    </row>
    <row r="227" spans="1:7" hidden="1">
      <c r="A227" t="s">
        <v>253</v>
      </c>
      <c r="B227" s="2">
        <f>D227</f>
        <v>0</v>
      </c>
      <c r="C227" s="12"/>
      <c r="E227" s="13" t="s">
        <v>10</v>
      </c>
      <c r="F227" t="s">
        <v>254</v>
      </c>
      <c r="G227" t="s">
        <v>609</v>
      </c>
    </row>
    <row r="228" spans="1:7" hidden="1">
      <c r="A228" t="s">
        <v>610</v>
      </c>
      <c r="B228" s="10">
        <f t="shared" ref="B228:B247" si="22">D228/1.16</f>
        <v>0</v>
      </c>
      <c r="C228" s="2">
        <f t="shared" ref="C228:C247" si="23">B228*0.16</f>
        <v>0</v>
      </c>
      <c r="E228" s="2" t="s">
        <v>10</v>
      </c>
      <c r="F228" t="s">
        <v>611</v>
      </c>
      <c r="G228" t="s">
        <v>612</v>
      </c>
    </row>
    <row r="229" spans="1:7" hidden="1">
      <c r="A229" t="s">
        <v>613</v>
      </c>
      <c r="B229" s="10">
        <f t="shared" si="22"/>
        <v>0</v>
      </c>
      <c r="C229" s="2">
        <f t="shared" si="23"/>
        <v>0</v>
      </c>
      <c r="E229" s="2" t="s">
        <v>10</v>
      </c>
      <c r="F229" t="s">
        <v>614</v>
      </c>
      <c r="G229" t="s">
        <v>615</v>
      </c>
    </row>
    <row r="230" spans="1:7" hidden="1">
      <c r="A230" t="s">
        <v>616</v>
      </c>
      <c r="B230" s="10">
        <f t="shared" si="22"/>
        <v>0</v>
      </c>
      <c r="C230" s="2">
        <f t="shared" si="23"/>
        <v>0</v>
      </c>
      <c r="E230" s="2" t="s">
        <v>10</v>
      </c>
      <c r="F230" t="s">
        <v>617</v>
      </c>
    </row>
    <row r="231" spans="1:7" hidden="1">
      <c r="A231" t="s">
        <v>618</v>
      </c>
      <c r="B231" s="10">
        <f t="shared" si="22"/>
        <v>0</v>
      </c>
      <c r="C231" s="2">
        <f t="shared" si="23"/>
        <v>0</v>
      </c>
      <c r="E231" s="2" t="s">
        <v>10</v>
      </c>
      <c r="F231" t="s">
        <v>619</v>
      </c>
    </row>
    <row r="232" spans="1:7" hidden="1">
      <c r="A232" t="s">
        <v>620</v>
      </c>
      <c r="B232" s="10">
        <f t="shared" si="22"/>
        <v>0</v>
      </c>
      <c r="C232" s="2">
        <f t="shared" si="23"/>
        <v>0</v>
      </c>
      <c r="E232" s="2" t="s">
        <v>10</v>
      </c>
      <c r="F232" t="s">
        <v>621</v>
      </c>
    </row>
    <row r="233" spans="1:7" hidden="1">
      <c r="A233" t="s">
        <v>622</v>
      </c>
      <c r="B233" s="10">
        <f t="shared" si="22"/>
        <v>0</v>
      </c>
      <c r="C233" s="2">
        <f t="shared" si="23"/>
        <v>0</v>
      </c>
      <c r="E233" s="2" t="s">
        <v>10</v>
      </c>
      <c r="F233" t="s">
        <v>623</v>
      </c>
    </row>
    <row r="234" spans="1:7" hidden="1">
      <c r="A234" t="s">
        <v>624</v>
      </c>
      <c r="B234" s="14">
        <f t="shared" si="22"/>
        <v>0</v>
      </c>
      <c r="C234" s="2">
        <f t="shared" si="23"/>
        <v>0</v>
      </c>
      <c r="E234" s="2" t="s">
        <v>10</v>
      </c>
      <c r="F234" t="s">
        <v>625</v>
      </c>
      <c r="G234" t="s">
        <v>626</v>
      </c>
    </row>
    <row r="235" spans="1:7" hidden="1">
      <c r="A235" t="s">
        <v>627</v>
      </c>
      <c r="B235" s="10">
        <f t="shared" si="22"/>
        <v>0</v>
      </c>
      <c r="C235" s="2">
        <f t="shared" si="23"/>
        <v>0</v>
      </c>
      <c r="E235" s="2" t="s">
        <v>10</v>
      </c>
      <c r="F235" t="s">
        <v>628</v>
      </c>
      <c r="G235" t="s">
        <v>629</v>
      </c>
    </row>
    <row r="236" spans="1:7" hidden="1">
      <c r="A236" t="s">
        <v>630</v>
      </c>
      <c r="B236" s="10">
        <f t="shared" si="22"/>
        <v>0</v>
      </c>
      <c r="C236" s="2">
        <f t="shared" si="23"/>
        <v>0</v>
      </c>
      <c r="E236" s="2" t="s">
        <v>10</v>
      </c>
      <c r="F236" t="s">
        <v>631</v>
      </c>
      <c r="G236" t="s">
        <v>632</v>
      </c>
    </row>
    <row r="237" spans="1:7" hidden="1">
      <c r="A237" t="s">
        <v>633</v>
      </c>
      <c r="B237" s="10">
        <f t="shared" si="22"/>
        <v>0</v>
      </c>
      <c r="C237" s="2">
        <f t="shared" si="23"/>
        <v>0</v>
      </c>
      <c r="E237" s="2" t="s">
        <v>10</v>
      </c>
      <c r="F237" t="s">
        <v>634</v>
      </c>
    </row>
    <row r="238" spans="1:7" hidden="1">
      <c r="A238" t="s">
        <v>635</v>
      </c>
      <c r="B238" s="10">
        <f t="shared" si="22"/>
        <v>0</v>
      </c>
      <c r="C238" s="2">
        <f t="shared" si="23"/>
        <v>0</v>
      </c>
      <c r="E238" s="2" t="s">
        <v>10</v>
      </c>
      <c r="F238" t="s">
        <v>636</v>
      </c>
    </row>
    <row r="239" spans="1:7" hidden="1">
      <c r="A239" t="s">
        <v>637</v>
      </c>
      <c r="B239" s="10">
        <f t="shared" si="22"/>
        <v>0</v>
      </c>
      <c r="C239" s="2">
        <f t="shared" si="23"/>
        <v>0</v>
      </c>
      <c r="E239" s="2" t="s">
        <v>10</v>
      </c>
      <c r="F239" t="s">
        <v>638</v>
      </c>
    </row>
    <row r="240" spans="1:7" hidden="1">
      <c r="A240" t="s">
        <v>639</v>
      </c>
      <c r="B240" s="10">
        <f t="shared" si="22"/>
        <v>0</v>
      </c>
      <c r="C240" s="2">
        <f t="shared" si="23"/>
        <v>0</v>
      </c>
      <c r="E240" s="2" t="s">
        <v>10</v>
      </c>
      <c r="F240" t="s">
        <v>640</v>
      </c>
    </row>
    <row r="241" spans="1:7" hidden="1">
      <c r="A241" t="s">
        <v>641</v>
      </c>
      <c r="B241" s="10">
        <f t="shared" si="22"/>
        <v>0</v>
      </c>
      <c r="C241" s="2">
        <f t="shared" si="23"/>
        <v>0</v>
      </c>
      <c r="E241" s="2" t="s">
        <v>10</v>
      </c>
      <c r="F241" t="s">
        <v>642</v>
      </c>
      <c r="G241" t="s">
        <v>643</v>
      </c>
    </row>
    <row r="242" spans="1:7" hidden="1">
      <c r="A242" t="s">
        <v>644</v>
      </c>
      <c r="B242" s="10">
        <f t="shared" si="22"/>
        <v>0</v>
      </c>
      <c r="C242" s="2">
        <f t="shared" si="23"/>
        <v>0</v>
      </c>
      <c r="E242" s="2" t="s">
        <v>10</v>
      </c>
      <c r="F242" t="s">
        <v>645</v>
      </c>
      <c r="G242" t="s">
        <v>646</v>
      </c>
    </row>
    <row r="243" spans="1:7" hidden="1">
      <c r="A243" t="s">
        <v>647</v>
      </c>
      <c r="B243" s="10">
        <f t="shared" si="22"/>
        <v>0</v>
      </c>
      <c r="C243" s="2">
        <f t="shared" si="23"/>
        <v>0</v>
      </c>
      <c r="E243" s="2" t="s">
        <v>10</v>
      </c>
      <c r="F243" t="s">
        <v>648</v>
      </c>
      <c r="G243" t="s">
        <v>649</v>
      </c>
    </row>
    <row r="244" spans="1:7" hidden="1">
      <c r="A244" t="s">
        <v>650</v>
      </c>
      <c r="B244" s="10">
        <f t="shared" si="22"/>
        <v>0</v>
      </c>
      <c r="C244" s="2">
        <f t="shared" si="23"/>
        <v>0</v>
      </c>
      <c r="E244" s="2" t="s">
        <v>10</v>
      </c>
      <c r="F244" t="s">
        <v>651</v>
      </c>
    </row>
    <row r="245" spans="1:7" hidden="1">
      <c r="A245" t="s">
        <v>652</v>
      </c>
      <c r="B245" s="10">
        <f t="shared" si="22"/>
        <v>0</v>
      </c>
      <c r="C245" s="2">
        <f t="shared" si="23"/>
        <v>0</v>
      </c>
      <c r="E245" s="2" t="s">
        <v>10</v>
      </c>
      <c r="F245" t="s">
        <v>653</v>
      </c>
      <c r="G245" t="s">
        <v>654</v>
      </c>
    </row>
    <row r="246" spans="1:7" hidden="1">
      <c r="A246" t="s">
        <v>655</v>
      </c>
      <c r="B246" s="10">
        <f t="shared" si="22"/>
        <v>0</v>
      </c>
      <c r="C246" s="2">
        <f t="shared" si="23"/>
        <v>0</v>
      </c>
      <c r="E246" s="2" t="s">
        <v>10</v>
      </c>
      <c r="F246" t="s">
        <v>656</v>
      </c>
      <c r="G246" t="s">
        <v>657</v>
      </c>
    </row>
    <row r="247" spans="1:7" hidden="1">
      <c r="A247" t="s">
        <v>658</v>
      </c>
      <c r="B247" s="10">
        <f t="shared" si="22"/>
        <v>0</v>
      </c>
      <c r="C247" s="2">
        <f t="shared" si="23"/>
        <v>0</v>
      </c>
      <c r="E247" s="2" t="s">
        <v>10</v>
      </c>
      <c r="F247" t="s">
        <v>659</v>
      </c>
      <c r="G247" t="s">
        <v>660</v>
      </c>
    </row>
    <row r="248" spans="1:7" hidden="1">
      <c r="A248" t="s">
        <v>661</v>
      </c>
      <c r="B248" s="10">
        <f>D248</f>
        <v>0</v>
      </c>
      <c r="C248" s="2">
        <v>0</v>
      </c>
      <c r="E248" s="2" t="s">
        <v>10</v>
      </c>
      <c r="F248" t="s">
        <v>662</v>
      </c>
      <c r="G248" t="s">
        <v>94</v>
      </c>
    </row>
    <row r="249" spans="1:7" hidden="1">
      <c r="A249" t="s">
        <v>663</v>
      </c>
      <c r="B249" s="10">
        <f t="shared" ref="B249:B270" si="24">D249/1.16</f>
        <v>0</v>
      </c>
      <c r="C249" s="2">
        <f t="shared" ref="C249:C270" si="25">B249*0.16</f>
        <v>0</v>
      </c>
      <c r="E249" s="2" t="s">
        <v>10</v>
      </c>
      <c r="F249" t="s">
        <v>664</v>
      </c>
      <c r="G249" t="s">
        <v>665</v>
      </c>
    </row>
    <row r="250" spans="1:7" hidden="1">
      <c r="A250" t="s">
        <v>666</v>
      </c>
      <c r="B250" s="10">
        <f t="shared" si="24"/>
        <v>0</v>
      </c>
      <c r="C250" s="2">
        <f t="shared" si="25"/>
        <v>0</v>
      </c>
      <c r="E250" s="2" t="s">
        <v>10</v>
      </c>
      <c r="F250" t="s">
        <v>667</v>
      </c>
      <c r="G250" t="s">
        <v>668</v>
      </c>
    </row>
    <row r="251" spans="1:7" hidden="1">
      <c r="A251" t="s">
        <v>661</v>
      </c>
      <c r="B251" s="10">
        <f t="shared" si="24"/>
        <v>0</v>
      </c>
      <c r="C251" s="2">
        <f t="shared" si="25"/>
        <v>0</v>
      </c>
      <c r="E251" s="2" t="s">
        <v>10</v>
      </c>
      <c r="F251" t="s">
        <v>662</v>
      </c>
      <c r="G251" t="s">
        <v>669</v>
      </c>
    </row>
    <row r="252" spans="1:7" hidden="1">
      <c r="A252" t="s">
        <v>670</v>
      </c>
      <c r="B252" s="10">
        <f t="shared" si="24"/>
        <v>0</v>
      </c>
      <c r="C252" s="2">
        <f t="shared" si="25"/>
        <v>0</v>
      </c>
      <c r="E252" s="2" t="s">
        <v>10</v>
      </c>
      <c r="F252" t="s">
        <v>671</v>
      </c>
      <c r="G252" t="s">
        <v>672</v>
      </c>
    </row>
    <row r="253" spans="1:7" hidden="1">
      <c r="A253" t="s">
        <v>673</v>
      </c>
      <c r="B253" s="10">
        <f t="shared" si="24"/>
        <v>0</v>
      </c>
      <c r="C253" s="2">
        <f t="shared" si="25"/>
        <v>0</v>
      </c>
      <c r="E253" s="2" t="s">
        <v>10</v>
      </c>
      <c r="F253" t="s">
        <v>674</v>
      </c>
      <c r="G253" t="s">
        <v>675</v>
      </c>
    </row>
    <row r="254" spans="1:7" hidden="1">
      <c r="A254" t="s">
        <v>676</v>
      </c>
      <c r="B254" s="10">
        <f t="shared" si="24"/>
        <v>0</v>
      </c>
      <c r="C254" s="2">
        <f t="shared" si="25"/>
        <v>0</v>
      </c>
      <c r="E254" s="2" t="s">
        <v>10</v>
      </c>
      <c r="F254" t="s">
        <v>677</v>
      </c>
      <c r="G254" t="s">
        <v>678</v>
      </c>
    </row>
    <row r="255" spans="1:7" hidden="1">
      <c r="A255" t="s">
        <v>679</v>
      </c>
      <c r="B255" s="10">
        <f t="shared" si="24"/>
        <v>0</v>
      </c>
      <c r="C255" s="2">
        <f t="shared" si="25"/>
        <v>0</v>
      </c>
      <c r="E255" s="2" t="s">
        <v>10</v>
      </c>
      <c r="F255" t="s">
        <v>680</v>
      </c>
      <c r="G255" t="s">
        <v>681</v>
      </c>
    </row>
    <row r="256" spans="1:7" hidden="1">
      <c r="A256" t="s">
        <v>682</v>
      </c>
      <c r="B256" s="10">
        <f t="shared" si="24"/>
        <v>0</v>
      </c>
      <c r="C256" s="2">
        <f t="shared" si="25"/>
        <v>0</v>
      </c>
      <c r="E256" s="2" t="s">
        <v>10</v>
      </c>
      <c r="F256" t="s">
        <v>683</v>
      </c>
      <c r="G256" t="s">
        <v>684</v>
      </c>
    </row>
    <row r="257" spans="1:7" hidden="1">
      <c r="A257" t="s">
        <v>685</v>
      </c>
      <c r="B257" s="10">
        <f t="shared" si="24"/>
        <v>0</v>
      </c>
      <c r="C257" s="2">
        <f t="shared" si="25"/>
        <v>0</v>
      </c>
      <c r="E257" s="2" t="s">
        <v>10</v>
      </c>
      <c r="F257" t="s">
        <v>686</v>
      </c>
      <c r="G257" t="s">
        <v>687</v>
      </c>
    </row>
    <row r="258" spans="1:7" hidden="1">
      <c r="A258" t="s">
        <v>688</v>
      </c>
      <c r="B258" s="10">
        <f t="shared" si="24"/>
        <v>0</v>
      </c>
      <c r="C258" s="2">
        <f t="shared" si="25"/>
        <v>0</v>
      </c>
      <c r="E258" s="2" t="s">
        <v>10</v>
      </c>
      <c r="F258" t="s">
        <v>689</v>
      </c>
      <c r="G258" t="s">
        <v>690</v>
      </c>
    </row>
    <row r="259" spans="1:7" hidden="1">
      <c r="A259" t="s">
        <v>691</v>
      </c>
      <c r="B259" s="10">
        <f t="shared" si="24"/>
        <v>0</v>
      </c>
      <c r="C259" s="2">
        <f t="shared" si="25"/>
        <v>0</v>
      </c>
      <c r="E259" s="2" t="s">
        <v>10</v>
      </c>
      <c r="F259" t="s">
        <v>692</v>
      </c>
      <c r="G259" t="s">
        <v>693</v>
      </c>
    </row>
    <row r="260" spans="1:7" hidden="1">
      <c r="A260" t="s">
        <v>694</v>
      </c>
      <c r="B260" s="10">
        <f t="shared" si="24"/>
        <v>0</v>
      </c>
      <c r="C260" s="2">
        <f t="shared" si="25"/>
        <v>0</v>
      </c>
      <c r="E260" s="2" t="s">
        <v>10</v>
      </c>
      <c r="F260" t="s">
        <v>695</v>
      </c>
      <c r="G260" t="s">
        <v>490</v>
      </c>
    </row>
    <row r="261" spans="1:7" hidden="1">
      <c r="A261" t="s">
        <v>696</v>
      </c>
      <c r="B261" s="10">
        <f t="shared" si="24"/>
        <v>0</v>
      </c>
      <c r="C261" s="2">
        <f t="shared" si="25"/>
        <v>0</v>
      </c>
      <c r="E261" s="2" t="s">
        <v>10</v>
      </c>
      <c r="F261" t="s">
        <v>697</v>
      </c>
      <c r="G261" t="s">
        <v>698</v>
      </c>
    </row>
    <row r="262" spans="1:7" hidden="1">
      <c r="A262" t="s">
        <v>699</v>
      </c>
      <c r="B262" s="10">
        <f t="shared" si="24"/>
        <v>0</v>
      </c>
      <c r="C262" s="2">
        <f t="shared" si="25"/>
        <v>0</v>
      </c>
      <c r="E262" s="2" t="s">
        <v>10</v>
      </c>
      <c r="F262" t="s">
        <v>700</v>
      </c>
      <c r="G262" t="s">
        <v>701</v>
      </c>
    </row>
    <row r="263" spans="1:7" hidden="1">
      <c r="A263" t="s">
        <v>702</v>
      </c>
      <c r="B263" s="10">
        <f t="shared" si="24"/>
        <v>0</v>
      </c>
      <c r="C263" s="2">
        <f t="shared" si="25"/>
        <v>0</v>
      </c>
      <c r="E263" s="2" t="s">
        <v>10</v>
      </c>
      <c r="F263" t="s">
        <v>703</v>
      </c>
      <c r="G263" t="s">
        <v>704</v>
      </c>
    </row>
    <row r="264" spans="1:7" hidden="1">
      <c r="A264" t="s">
        <v>705</v>
      </c>
      <c r="B264" s="10">
        <f t="shared" si="24"/>
        <v>0</v>
      </c>
      <c r="C264" s="2">
        <f t="shared" si="25"/>
        <v>0</v>
      </c>
      <c r="E264" s="2" t="s">
        <v>10</v>
      </c>
      <c r="F264" t="s">
        <v>706</v>
      </c>
      <c r="G264" t="s">
        <v>707</v>
      </c>
    </row>
    <row r="265" spans="1:7" hidden="1">
      <c r="A265" t="s">
        <v>708</v>
      </c>
      <c r="B265" s="10">
        <f t="shared" si="24"/>
        <v>0</v>
      </c>
      <c r="C265" s="2">
        <f t="shared" si="25"/>
        <v>0</v>
      </c>
      <c r="E265" s="2" t="s">
        <v>10</v>
      </c>
      <c r="F265" t="s">
        <v>709</v>
      </c>
      <c r="G265" t="s">
        <v>710</v>
      </c>
    </row>
    <row r="266" spans="1:7" hidden="1">
      <c r="A266" t="s">
        <v>711</v>
      </c>
      <c r="B266" s="10">
        <f t="shared" si="24"/>
        <v>0</v>
      </c>
      <c r="C266" s="2">
        <f t="shared" si="25"/>
        <v>0</v>
      </c>
      <c r="E266" s="2" t="s">
        <v>10</v>
      </c>
      <c r="F266" t="s">
        <v>712</v>
      </c>
      <c r="G266" t="s">
        <v>713</v>
      </c>
    </row>
    <row r="267" spans="1:7" hidden="1">
      <c r="A267" t="s">
        <v>714</v>
      </c>
      <c r="B267" s="10">
        <f t="shared" si="24"/>
        <v>0</v>
      </c>
      <c r="C267" s="2">
        <f t="shared" si="25"/>
        <v>0</v>
      </c>
      <c r="E267" s="2" t="s">
        <v>10</v>
      </c>
      <c r="F267" t="s">
        <v>715</v>
      </c>
      <c r="G267" t="s">
        <v>716</v>
      </c>
    </row>
    <row r="268" spans="1:7" hidden="1">
      <c r="A268" t="s">
        <v>717</v>
      </c>
      <c r="B268" s="10">
        <f t="shared" si="24"/>
        <v>0</v>
      </c>
      <c r="C268" s="2">
        <f t="shared" si="25"/>
        <v>0</v>
      </c>
      <c r="E268" s="2" t="s">
        <v>10</v>
      </c>
      <c r="F268" t="s">
        <v>718</v>
      </c>
      <c r="G268" t="s">
        <v>719</v>
      </c>
    </row>
    <row r="269" spans="1:7" hidden="1">
      <c r="A269" t="s">
        <v>720</v>
      </c>
      <c r="B269" s="10">
        <f t="shared" si="24"/>
        <v>0</v>
      </c>
      <c r="C269" s="2">
        <f t="shared" si="25"/>
        <v>0</v>
      </c>
      <c r="E269" s="2" t="s">
        <v>10</v>
      </c>
      <c r="F269" t="s">
        <v>721</v>
      </c>
      <c r="G269" t="s">
        <v>722</v>
      </c>
    </row>
    <row r="270" spans="1:7" hidden="1">
      <c r="A270" t="s">
        <v>723</v>
      </c>
      <c r="B270" s="10">
        <f t="shared" si="24"/>
        <v>0</v>
      </c>
      <c r="C270" s="2">
        <f t="shared" si="25"/>
        <v>0</v>
      </c>
      <c r="E270" s="2" t="s">
        <v>10</v>
      </c>
      <c r="F270" t="s">
        <v>724</v>
      </c>
      <c r="G270" t="s">
        <v>725</v>
      </c>
    </row>
    <row r="271" spans="1:7" hidden="1">
      <c r="A271" t="s">
        <v>726</v>
      </c>
      <c r="B271" s="10">
        <f>D271</f>
        <v>0</v>
      </c>
      <c r="C271" s="2"/>
      <c r="E271" s="2" t="s">
        <v>10</v>
      </c>
      <c r="F271" t="s">
        <v>727</v>
      </c>
      <c r="G271" t="s">
        <v>728</v>
      </c>
    </row>
    <row r="272" spans="1:7" hidden="1">
      <c r="A272" t="s">
        <v>729</v>
      </c>
      <c r="B272" s="10">
        <f t="shared" ref="B272:B284" si="26">D272/1.16</f>
        <v>0</v>
      </c>
      <c r="C272" s="2">
        <f t="shared" ref="C272:C284" si="27">B272*0.16</f>
        <v>0</v>
      </c>
      <c r="E272" s="2" t="s">
        <v>10</v>
      </c>
      <c r="F272" t="s">
        <v>730</v>
      </c>
      <c r="G272" t="s">
        <v>731</v>
      </c>
    </row>
    <row r="273" spans="1:7" hidden="1">
      <c r="A273" t="s">
        <v>732</v>
      </c>
      <c r="B273" s="10">
        <f t="shared" si="26"/>
        <v>0</v>
      </c>
      <c r="C273" s="2">
        <f t="shared" si="27"/>
        <v>0</v>
      </c>
      <c r="E273" s="2" t="s">
        <v>10</v>
      </c>
      <c r="F273" t="s">
        <v>733</v>
      </c>
      <c r="G273" t="s">
        <v>734</v>
      </c>
    </row>
    <row r="274" spans="1:7" hidden="1">
      <c r="A274" t="s">
        <v>735</v>
      </c>
      <c r="B274" s="10">
        <f t="shared" si="26"/>
        <v>0</v>
      </c>
      <c r="C274" s="2">
        <f t="shared" si="27"/>
        <v>0</v>
      </c>
      <c r="E274" s="2" t="s">
        <v>10</v>
      </c>
      <c r="F274" t="s">
        <v>736</v>
      </c>
      <c r="G274" t="s">
        <v>737</v>
      </c>
    </row>
    <row r="275" spans="1:7" hidden="1">
      <c r="A275" t="s">
        <v>738</v>
      </c>
      <c r="B275" s="10">
        <f t="shared" si="26"/>
        <v>0</v>
      </c>
      <c r="C275" s="2">
        <f t="shared" si="27"/>
        <v>0</v>
      </c>
      <c r="E275" s="2" t="s">
        <v>10</v>
      </c>
      <c r="F275" t="s">
        <v>739</v>
      </c>
      <c r="G275" t="s">
        <v>740</v>
      </c>
    </row>
    <row r="276" spans="1:7" hidden="1">
      <c r="A276" t="s">
        <v>741</v>
      </c>
      <c r="B276" s="10">
        <f t="shared" si="26"/>
        <v>0</v>
      </c>
      <c r="C276" s="2">
        <f t="shared" si="27"/>
        <v>0</v>
      </c>
      <c r="E276" s="2" t="s">
        <v>10</v>
      </c>
      <c r="F276" t="s">
        <v>742</v>
      </c>
      <c r="G276" t="s">
        <v>743</v>
      </c>
    </row>
    <row r="277" spans="1:7" hidden="1">
      <c r="A277" t="s">
        <v>744</v>
      </c>
      <c r="B277" s="10">
        <f t="shared" si="26"/>
        <v>0</v>
      </c>
      <c r="C277" s="2">
        <f t="shared" si="27"/>
        <v>0</v>
      </c>
      <c r="E277" s="2" t="s">
        <v>10</v>
      </c>
      <c r="F277" t="s">
        <v>745</v>
      </c>
      <c r="G277" t="s">
        <v>746</v>
      </c>
    </row>
    <row r="278" spans="1:7" hidden="1">
      <c r="A278" t="s">
        <v>747</v>
      </c>
      <c r="B278" s="10">
        <f t="shared" si="26"/>
        <v>0</v>
      </c>
      <c r="C278" s="2">
        <f t="shared" si="27"/>
        <v>0</v>
      </c>
      <c r="E278" s="2" t="s">
        <v>10</v>
      </c>
      <c r="F278" t="s">
        <v>748</v>
      </c>
      <c r="G278" t="s">
        <v>225</v>
      </c>
    </row>
    <row r="279" spans="1:7" hidden="1">
      <c r="A279" t="s">
        <v>749</v>
      </c>
      <c r="B279" s="10">
        <f t="shared" si="26"/>
        <v>0</v>
      </c>
      <c r="C279" s="2">
        <f t="shared" si="27"/>
        <v>0</v>
      </c>
      <c r="E279" s="2" t="s">
        <v>10</v>
      </c>
      <c r="F279" t="s">
        <v>750</v>
      </c>
      <c r="G279" t="s">
        <v>751</v>
      </c>
    </row>
    <row r="280" spans="1:7" hidden="1">
      <c r="A280" t="s">
        <v>752</v>
      </c>
      <c r="B280" s="10">
        <f t="shared" si="26"/>
        <v>0</v>
      </c>
      <c r="C280" s="2">
        <f t="shared" si="27"/>
        <v>0</v>
      </c>
      <c r="E280" s="2" t="s">
        <v>10</v>
      </c>
      <c r="F280" t="s">
        <v>753</v>
      </c>
      <c r="G280" t="s">
        <v>754</v>
      </c>
    </row>
    <row r="281" spans="1:7" hidden="1">
      <c r="A281" t="s">
        <v>755</v>
      </c>
      <c r="B281" s="10">
        <f t="shared" si="26"/>
        <v>0</v>
      </c>
      <c r="C281" s="2">
        <f t="shared" si="27"/>
        <v>0</v>
      </c>
      <c r="E281" s="2" t="s">
        <v>10</v>
      </c>
      <c r="F281" t="s">
        <v>756</v>
      </c>
      <c r="G281" t="s">
        <v>757</v>
      </c>
    </row>
    <row r="282" spans="1:7" hidden="1">
      <c r="A282" t="s">
        <v>758</v>
      </c>
      <c r="B282" s="10">
        <f t="shared" si="26"/>
        <v>0</v>
      </c>
      <c r="C282" s="2">
        <f t="shared" si="27"/>
        <v>0</v>
      </c>
      <c r="E282" s="2" t="s">
        <v>10</v>
      </c>
      <c r="F282" t="s">
        <v>759</v>
      </c>
      <c r="G282" t="s">
        <v>760</v>
      </c>
    </row>
    <row r="283" spans="1:7" hidden="1">
      <c r="A283" t="s">
        <v>761</v>
      </c>
      <c r="B283" s="10">
        <f t="shared" si="26"/>
        <v>0</v>
      </c>
      <c r="C283" s="2">
        <f t="shared" si="27"/>
        <v>0</v>
      </c>
      <c r="E283" s="2" t="s">
        <v>10</v>
      </c>
      <c r="F283" t="s">
        <v>762</v>
      </c>
      <c r="G283" t="s">
        <v>763</v>
      </c>
    </row>
    <row r="284" spans="1:7" hidden="1">
      <c r="A284" t="s">
        <v>764</v>
      </c>
      <c r="B284" s="10">
        <f t="shared" si="26"/>
        <v>0</v>
      </c>
      <c r="C284" s="2">
        <f t="shared" si="27"/>
        <v>0</v>
      </c>
      <c r="E284" s="2" t="s">
        <v>10</v>
      </c>
      <c r="F284" t="s">
        <v>765</v>
      </c>
      <c r="G284" t="s">
        <v>766</v>
      </c>
    </row>
    <row r="285" spans="1:7" hidden="1">
      <c r="A285" t="s">
        <v>767</v>
      </c>
      <c r="B285" s="10">
        <f>D285</f>
        <v>0</v>
      </c>
      <c r="C285" s="2"/>
      <c r="E285" s="2" t="s">
        <v>10</v>
      </c>
      <c r="F285" t="s">
        <v>768</v>
      </c>
      <c r="G285" t="s">
        <v>769</v>
      </c>
    </row>
    <row r="286" spans="1:7" hidden="1">
      <c r="A286" t="s">
        <v>770</v>
      </c>
      <c r="B286" s="10">
        <f t="shared" ref="B286:B317" si="28">D286/1.16</f>
        <v>0</v>
      </c>
      <c r="C286" s="2">
        <f t="shared" ref="C286:C317" si="29">B286*0.16</f>
        <v>0</v>
      </c>
      <c r="E286" s="2" t="s">
        <v>10</v>
      </c>
      <c r="F286" t="s">
        <v>771</v>
      </c>
      <c r="G286" t="s">
        <v>772</v>
      </c>
    </row>
    <row r="287" spans="1:7" hidden="1">
      <c r="A287" t="s">
        <v>773</v>
      </c>
      <c r="B287" s="10">
        <f t="shared" si="28"/>
        <v>0</v>
      </c>
      <c r="C287" s="2">
        <f t="shared" si="29"/>
        <v>0</v>
      </c>
      <c r="E287" s="2" t="s">
        <v>10</v>
      </c>
      <c r="F287" t="s">
        <v>774</v>
      </c>
      <c r="G287" t="s">
        <v>775</v>
      </c>
    </row>
    <row r="288" spans="1:7" hidden="1">
      <c r="A288" t="s">
        <v>776</v>
      </c>
      <c r="B288" s="10">
        <f t="shared" si="28"/>
        <v>0</v>
      </c>
      <c r="C288" s="2">
        <f t="shared" si="29"/>
        <v>0</v>
      </c>
      <c r="E288" s="2" t="s">
        <v>10</v>
      </c>
      <c r="F288" t="s">
        <v>777</v>
      </c>
      <c r="G288" t="s">
        <v>778</v>
      </c>
    </row>
    <row r="289" spans="1:7" hidden="1">
      <c r="A289" t="s">
        <v>779</v>
      </c>
      <c r="B289" s="10">
        <f t="shared" si="28"/>
        <v>0</v>
      </c>
      <c r="C289" s="2">
        <f t="shared" si="29"/>
        <v>0</v>
      </c>
      <c r="E289" s="2" t="s">
        <v>10</v>
      </c>
      <c r="F289" t="s">
        <v>780</v>
      </c>
      <c r="G289" t="s">
        <v>781</v>
      </c>
    </row>
    <row r="290" spans="1:7" hidden="1">
      <c r="A290" t="s">
        <v>782</v>
      </c>
      <c r="B290" s="10">
        <f t="shared" si="28"/>
        <v>0</v>
      </c>
      <c r="C290" s="2">
        <f t="shared" si="29"/>
        <v>0</v>
      </c>
      <c r="E290" s="2" t="s">
        <v>10</v>
      </c>
      <c r="F290" t="s">
        <v>783</v>
      </c>
      <c r="G290" t="s">
        <v>784</v>
      </c>
    </row>
    <row r="291" spans="1:7" hidden="1">
      <c r="A291" t="s">
        <v>785</v>
      </c>
      <c r="B291" s="10">
        <f t="shared" si="28"/>
        <v>0</v>
      </c>
      <c r="C291" s="2">
        <f t="shared" si="29"/>
        <v>0</v>
      </c>
      <c r="E291" s="2" t="s">
        <v>10</v>
      </c>
      <c r="F291" t="s">
        <v>786</v>
      </c>
      <c r="G291" t="s">
        <v>787</v>
      </c>
    </row>
    <row r="292" spans="1:7" hidden="1">
      <c r="A292" t="s">
        <v>788</v>
      </c>
      <c r="B292" s="10">
        <f t="shared" si="28"/>
        <v>0</v>
      </c>
      <c r="C292" s="2">
        <f t="shared" si="29"/>
        <v>0</v>
      </c>
      <c r="E292" s="2" t="s">
        <v>10</v>
      </c>
      <c r="F292" t="s">
        <v>789</v>
      </c>
      <c r="G292" t="s">
        <v>790</v>
      </c>
    </row>
    <row r="293" spans="1:7" hidden="1">
      <c r="A293" t="s">
        <v>791</v>
      </c>
      <c r="B293" s="10">
        <f t="shared" si="28"/>
        <v>0</v>
      </c>
      <c r="C293" s="2">
        <f t="shared" si="29"/>
        <v>0</v>
      </c>
      <c r="E293" s="2" t="s">
        <v>10</v>
      </c>
      <c r="F293" t="s">
        <v>792</v>
      </c>
      <c r="G293" t="s">
        <v>793</v>
      </c>
    </row>
    <row r="294" spans="1:7" hidden="1">
      <c r="A294" t="s">
        <v>794</v>
      </c>
      <c r="B294" s="10">
        <f t="shared" si="28"/>
        <v>0</v>
      </c>
      <c r="C294" s="2">
        <f t="shared" si="29"/>
        <v>0</v>
      </c>
      <c r="E294" s="2" t="s">
        <v>10</v>
      </c>
      <c r="F294" t="s">
        <v>795</v>
      </c>
      <c r="G294" t="s">
        <v>796</v>
      </c>
    </row>
    <row r="295" spans="1:7" hidden="1">
      <c r="A295" t="s">
        <v>797</v>
      </c>
      <c r="B295" s="10">
        <f t="shared" si="28"/>
        <v>0</v>
      </c>
      <c r="C295" s="2">
        <f t="shared" si="29"/>
        <v>0</v>
      </c>
      <c r="E295" s="2" t="s">
        <v>10</v>
      </c>
      <c r="F295" t="s">
        <v>798</v>
      </c>
      <c r="G295" t="s">
        <v>799</v>
      </c>
    </row>
    <row r="296" spans="1:7" hidden="1">
      <c r="A296" t="s">
        <v>800</v>
      </c>
      <c r="B296" s="10">
        <f t="shared" si="28"/>
        <v>0</v>
      </c>
      <c r="C296" s="2">
        <f t="shared" si="29"/>
        <v>0</v>
      </c>
      <c r="E296" s="2" t="s">
        <v>10</v>
      </c>
      <c r="F296" t="s">
        <v>801</v>
      </c>
      <c r="G296" t="s">
        <v>802</v>
      </c>
    </row>
    <row r="297" spans="1:7" hidden="1">
      <c r="A297" t="s">
        <v>806</v>
      </c>
      <c r="B297" s="10">
        <f t="shared" si="28"/>
        <v>0</v>
      </c>
      <c r="C297" s="2">
        <f t="shared" si="29"/>
        <v>0</v>
      </c>
      <c r="E297" s="2" t="s">
        <v>10</v>
      </c>
      <c r="F297" t="s">
        <v>807</v>
      </c>
      <c r="G297" t="s">
        <v>808</v>
      </c>
    </row>
    <row r="298" spans="1:7" hidden="1">
      <c r="A298" t="s">
        <v>809</v>
      </c>
      <c r="B298" s="10">
        <f t="shared" si="28"/>
        <v>0</v>
      </c>
      <c r="C298" s="2">
        <f t="shared" si="29"/>
        <v>0</v>
      </c>
      <c r="E298" s="2" t="s">
        <v>10</v>
      </c>
      <c r="F298" t="s">
        <v>810</v>
      </c>
      <c r="G298" t="s">
        <v>811</v>
      </c>
    </row>
    <row r="299" spans="1:7" hidden="1">
      <c r="A299" t="s">
        <v>812</v>
      </c>
      <c r="B299" s="10">
        <f t="shared" si="28"/>
        <v>0</v>
      </c>
      <c r="C299" s="2">
        <f t="shared" si="29"/>
        <v>0</v>
      </c>
      <c r="E299" s="2" t="s">
        <v>10</v>
      </c>
      <c r="F299" t="s">
        <v>813</v>
      </c>
      <c r="G299" t="s">
        <v>814</v>
      </c>
    </row>
    <row r="300" spans="1:7" hidden="1">
      <c r="A300" t="s">
        <v>815</v>
      </c>
      <c r="B300" s="10">
        <f t="shared" si="28"/>
        <v>0</v>
      </c>
      <c r="C300" s="2">
        <f t="shared" si="29"/>
        <v>0</v>
      </c>
      <c r="E300" s="2" t="s">
        <v>10</v>
      </c>
      <c r="F300" t="s">
        <v>816</v>
      </c>
      <c r="G300" t="s">
        <v>817</v>
      </c>
    </row>
    <row r="301" spans="1:7" hidden="1">
      <c r="A301" t="s">
        <v>818</v>
      </c>
      <c r="B301" s="10">
        <f t="shared" si="28"/>
        <v>0</v>
      </c>
      <c r="C301" s="2">
        <f t="shared" si="29"/>
        <v>0</v>
      </c>
      <c r="E301" s="2" t="s">
        <v>10</v>
      </c>
      <c r="F301" t="s">
        <v>819</v>
      </c>
      <c r="G301" t="s">
        <v>820</v>
      </c>
    </row>
    <row r="302" spans="1:7" hidden="1">
      <c r="A302" t="s">
        <v>821</v>
      </c>
      <c r="B302" s="10">
        <f t="shared" si="28"/>
        <v>0</v>
      </c>
      <c r="C302" s="2">
        <f t="shared" si="29"/>
        <v>0</v>
      </c>
      <c r="E302" s="2" t="s">
        <v>10</v>
      </c>
      <c r="F302" t="s">
        <v>822</v>
      </c>
      <c r="G302" t="s">
        <v>823</v>
      </c>
    </row>
    <row r="303" spans="1:7" hidden="1">
      <c r="A303" t="s">
        <v>824</v>
      </c>
      <c r="B303" s="10">
        <f t="shared" si="28"/>
        <v>0</v>
      </c>
      <c r="C303" s="2">
        <f t="shared" si="29"/>
        <v>0</v>
      </c>
      <c r="E303" s="2" t="s">
        <v>10</v>
      </c>
      <c r="F303" t="s">
        <v>825</v>
      </c>
      <c r="G303" t="s">
        <v>826</v>
      </c>
    </row>
    <row r="304" spans="1:7" hidden="1">
      <c r="A304" t="s">
        <v>827</v>
      </c>
      <c r="B304" s="10">
        <f t="shared" si="28"/>
        <v>0</v>
      </c>
      <c r="C304" s="2">
        <f t="shared" si="29"/>
        <v>0</v>
      </c>
      <c r="E304" s="2" t="s">
        <v>10</v>
      </c>
      <c r="F304" t="s">
        <v>828</v>
      </c>
      <c r="G304" t="s">
        <v>829</v>
      </c>
    </row>
    <row r="305" spans="1:7" hidden="1">
      <c r="A305" t="s">
        <v>830</v>
      </c>
      <c r="B305" s="10">
        <f t="shared" si="28"/>
        <v>0</v>
      </c>
      <c r="C305" s="2">
        <f t="shared" si="29"/>
        <v>0</v>
      </c>
      <c r="E305" s="2" t="s">
        <v>10</v>
      </c>
      <c r="F305" t="s">
        <v>831</v>
      </c>
      <c r="G305" t="s">
        <v>832</v>
      </c>
    </row>
    <row r="306" spans="1:7" hidden="1">
      <c r="A306" t="s">
        <v>833</v>
      </c>
      <c r="B306" s="10">
        <f t="shared" si="28"/>
        <v>0</v>
      </c>
      <c r="C306" s="2">
        <f t="shared" si="29"/>
        <v>0</v>
      </c>
      <c r="E306" s="2" t="s">
        <v>10</v>
      </c>
      <c r="F306" t="s">
        <v>834</v>
      </c>
      <c r="G306" t="s">
        <v>835</v>
      </c>
    </row>
    <row r="307" spans="1:7" hidden="1">
      <c r="A307" t="s">
        <v>836</v>
      </c>
      <c r="B307" s="10">
        <f t="shared" si="28"/>
        <v>0</v>
      </c>
      <c r="C307" s="2">
        <f t="shared" si="29"/>
        <v>0</v>
      </c>
      <c r="E307" s="2" t="s">
        <v>10</v>
      </c>
      <c r="F307" t="s">
        <v>837</v>
      </c>
      <c r="G307" t="s">
        <v>838</v>
      </c>
    </row>
    <row r="308" spans="1:7" hidden="1">
      <c r="A308" t="s">
        <v>839</v>
      </c>
      <c r="B308" s="10">
        <f t="shared" si="28"/>
        <v>0</v>
      </c>
      <c r="C308" s="2">
        <f t="shared" si="29"/>
        <v>0</v>
      </c>
      <c r="E308" s="2" t="s">
        <v>10</v>
      </c>
      <c r="F308" t="s">
        <v>840</v>
      </c>
      <c r="G308" t="s">
        <v>841</v>
      </c>
    </row>
    <row r="309" spans="1:7" hidden="1">
      <c r="A309" t="s">
        <v>842</v>
      </c>
      <c r="B309" s="10">
        <f t="shared" si="28"/>
        <v>0</v>
      </c>
      <c r="C309" s="2">
        <f t="shared" si="29"/>
        <v>0</v>
      </c>
      <c r="E309" s="2" t="s">
        <v>10</v>
      </c>
      <c r="F309" t="s">
        <v>843</v>
      </c>
      <c r="G309" t="s">
        <v>844</v>
      </c>
    </row>
    <row r="310" spans="1:7" hidden="1">
      <c r="A310" t="s">
        <v>845</v>
      </c>
      <c r="B310" s="10">
        <f t="shared" si="28"/>
        <v>0</v>
      </c>
      <c r="C310" s="2">
        <f t="shared" si="29"/>
        <v>0</v>
      </c>
      <c r="E310" s="2" t="s">
        <v>10</v>
      </c>
      <c r="F310" t="s">
        <v>846</v>
      </c>
      <c r="G310" t="s">
        <v>847</v>
      </c>
    </row>
    <row r="311" spans="1:7" hidden="1">
      <c r="A311" t="s">
        <v>848</v>
      </c>
      <c r="B311" s="10">
        <f t="shared" si="28"/>
        <v>0</v>
      </c>
      <c r="C311" s="2">
        <f t="shared" si="29"/>
        <v>0</v>
      </c>
      <c r="E311" s="2" t="s">
        <v>10</v>
      </c>
      <c r="F311" t="s">
        <v>849</v>
      </c>
      <c r="G311" t="s">
        <v>850</v>
      </c>
    </row>
    <row r="312" spans="1:7" hidden="1">
      <c r="A312" t="s">
        <v>851</v>
      </c>
      <c r="B312" s="10">
        <f t="shared" si="28"/>
        <v>0</v>
      </c>
      <c r="C312" s="2">
        <f t="shared" si="29"/>
        <v>0</v>
      </c>
      <c r="E312" s="2" t="s">
        <v>10</v>
      </c>
      <c r="F312" t="s">
        <v>852</v>
      </c>
      <c r="G312" t="s">
        <v>853</v>
      </c>
    </row>
    <row r="313" spans="1:7" hidden="1">
      <c r="A313" t="s">
        <v>854</v>
      </c>
      <c r="B313" s="10">
        <f t="shared" si="28"/>
        <v>0</v>
      </c>
      <c r="C313" s="2">
        <f t="shared" si="29"/>
        <v>0</v>
      </c>
      <c r="E313" s="2" t="s">
        <v>10</v>
      </c>
      <c r="F313" t="s">
        <v>855</v>
      </c>
      <c r="G313" t="s">
        <v>856</v>
      </c>
    </row>
    <row r="314" spans="1:7" hidden="1">
      <c r="A314" t="s">
        <v>857</v>
      </c>
      <c r="B314" s="10">
        <f t="shared" si="28"/>
        <v>0</v>
      </c>
      <c r="C314" s="2">
        <f t="shared" si="29"/>
        <v>0</v>
      </c>
      <c r="E314" s="2" t="s">
        <v>10</v>
      </c>
      <c r="F314" t="s">
        <v>858</v>
      </c>
      <c r="G314" t="s">
        <v>859</v>
      </c>
    </row>
    <row r="315" spans="1:7" hidden="1">
      <c r="A315" t="s">
        <v>860</v>
      </c>
      <c r="B315" s="10">
        <f t="shared" si="28"/>
        <v>0</v>
      </c>
      <c r="C315" s="2">
        <f t="shared" si="29"/>
        <v>0</v>
      </c>
      <c r="E315" s="2" t="s">
        <v>10</v>
      </c>
      <c r="F315" t="s">
        <v>861</v>
      </c>
      <c r="G315" t="s">
        <v>862</v>
      </c>
    </row>
    <row r="316" spans="1:7" hidden="1">
      <c r="A316" t="s">
        <v>863</v>
      </c>
      <c r="B316" s="10">
        <f t="shared" si="28"/>
        <v>0</v>
      </c>
      <c r="C316" s="2">
        <f t="shared" si="29"/>
        <v>0</v>
      </c>
      <c r="E316" s="2" t="s">
        <v>10</v>
      </c>
      <c r="F316" t="s">
        <v>864</v>
      </c>
      <c r="G316" t="s">
        <v>865</v>
      </c>
    </row>
    <row r="317" spans="1:7" hidden="1">
      <c r="A317" t="s">
        <v>866</v>
      </c>
      <c r="B317" s="10">
        <f t="shared" si="28"/>
        <v>0</v>
      </c>
      <c r="C317" s="2">
        <f t="shared" si="29"/>
        <v>0</v>
      </c>
      <c r="E317" s="2" t="s">
        <v>10</v>
      </c>
      <c r="F317" t="s">
        <v>867</v>
      </c>
      <c r="G317" t="s">
        <v>868</v>
      </c>
    </row>
    <row r="318" spans="1:7" hidden="1">
      <c r="A318" t="s">
        <v>869</v>
      </c>
      <c r="B318" s="10">
        <f t="shared" ref="B318:B342" si="30">D318/1.16</f>
        <v>0</v>
      </c>
      <c r="C318" s="2">
        <f t="shared" ref="C318:C342" si="31">B318*0.16</f>
        <v>0</v>
      </c>
      <c r="E318" s="2" t="s">
        <v>10</v>
      </c>
      <c r="F318" t="s">
        <v>870</v>
      </c>
      <c r="G318" t="s">
        <v>871</v>
      </c>
    </row>
    <row r="319" spans="1:7" hidden="1">
      <c r="A319" t="s">
        <v>872</v>
      </c>
      <c r="B319" s="10">
        <f t="shared" si="30"/>
        <v>0</v>
      </c>
      <c r="C319" s="2">
        <f t="shared" si="31"/>
        <v>0</v>
      </c>
      <c r="E319" s="2" t="s">
        <v>10</v>
      </c>
      <c r="F319" t="s">
        <v>873</v>
      </c>
      <c r="G319" t="s">
        <v>874</v>
      </c>
    </row>
    <row r="320" spans="1:7" hidden="1">
      <c r="A320" t="s">
        <v>875</v>
      </c>
      <c r="B320" s="10">
        <f t="shared" si="30"/>
        <v>0</v>
      </c>
      <c r="C320" s="2">
        <f t="shared" si="31"/>
        <v>0</v>
      </c>
      <c r="E320" s="2" t="s">
        <v>10</v>
      </c>
      <c r="F320" t="s">
        <v>876</v>
      </c>
      <c r="G320" t="s">
        <v>877</v>
      </c>
    </row>
    <row r="321" spans="1:7" hidden="1">
      <c r="A321" t="s">
        <v>878</v>
      </c>
      <c r="B321" s="10">
        <f t="shared" si="30"/>
        <v>0</v>
      </c>
      <c r="C321" s="2">
        <f t="shared" si="31"/>
        <v>0</v>
      </c>
      <c r="E321" s="2" t="s">
        <v>10</v>
      </c>
      <c r="F321" t="s">
        <v>879</v>
      </c>
      <c r="G321" t="s">
        <v>880</v>
      </c>
    </row>
    <row r="322" spans="1:7" hidden="1">
      <c r="A322" t="s">
        <v>881</v>
      </c>
      <c r="B322" s="10">
        <f t="shared" si="30"/>
        <v>0</v>
      </c>
      <c r="C322" s="2">
        <f t="shared" si="31"/>
        <v>0</v>
      </c>
      <c r="E322" s="2" t="s">
        <v>10</v>
      </c>
      <c r="F322" t="s">
        <v>882</v>
      </c>
      <c r="G322" t="s">
        <v>883</v>
      </c>
    </row>
    <row r="323" spans="1:7" hidden="1">
      <c r="A323" t="s">
        <v>884</v>
      </c>
      <c r="B323" s="10">
        <f t="shared" si="30"/>
        <v>0</v>
      </c>
      <c r="C323" s="2">
        <f t="shared" si="31"/>
        <v>0</v>
      </c>
      <c r="E323" s="2" t="s">
        <v>10</v>
      </c>
      <c r="F323" t="s">
        <v>885</v>
      </c>
      <c r="G323" t="s">
        <v>886</v>
      </c>
    </row>
    <row r="324" spans="1:7" hidden="1">
      <c r="A324" t="s">
        <v>887</v>
      </c>
      <c r="B324" s="10">
        <f t="shared" si="30"/>
        <v>0</v>
      </c>
      <c r="C324" s="2">
        <f t="shared" si="31"/>
        <v>0</v>
      </c>
      <c r="E324" s="2" t="s">
        <v>10</v>
      </c>
      <c r="F324" t="s">
        <v>888</v>
      </c>
      <c r="G324" t="s">
        <v>889</v>
      </c>
    </row>
    <row r="325" spans="1:7" hidden="1">
      <c r="A325" t="s">
        <v>890</v>
      </c>
      <c r="B325" s="10">
        <f t="shared" si="30"/>
        <v>0</v>
      </c>
      <c r="C325" s="2">
        <f t="shared" si="31"/>
        <v>0</v>
      </c>
      <c r="E325" s="2" t="s">
        <v>10</v>
      </c>
      <c r="F325" t="s">
        <v>891</v>
      </c>
      <c r="G325" t="s">
        <v>892</v>
      </c>
    </row>
    <row r="326" spans="1:7" hidden="1">
      <c r="A326" t="s">
        <v>893</v>
      </c>
      <c r="B326" s="10">
        <f t="shared" si="30"/>
        <v>0</v>
      </c>
      <c r="C326" s="2">
        <f t="shared" si="31"/>
        <v>0</v>
      </c>
      <c r="E326" s="2" t="s">
        <v>10</v>
      </c>
      <c r="F326" t="s">
        <v>894</v>
      </c>
      <c r="G326" t="s">
        <v>895</v>
      </c>
    </row>
    <row r="327" spans="1:7" hidden="1">
      <c r="A327" t="s">
        <v>896</v>
      </c>
      <c r="B327" s="10">
        <f t="shared" si="30"/>
        <v>0</v>
      </c>
      <c r="C327" s="2">
        <f t="shared" si="31"/>
        <v>0</v>
      </c>
      <c r="E327" s="2" t="s">
        <v>10</v>
      </c>
      <c r="F327" t="s">
        <v>897</v>
      </c>
      <c r="G327" t="s">
        <v>898</v>
      </c>
    </row>
    <row r="328" spans="1:7" hidden="1">
      <c r="A328" t="s">
        <v>899</v>
      </c>
      <c r="B328" s="10">
        <f t="shared" si="30"/>
        <v>0</v>
      </c>
      <c r="C328" s="2">
        <f t="shared" si="31"/>
        <v>0</v>
      </c>
      <c r="E328" s="2" t="s">
        <v>10</v>
      </c>
      <c r="F328" t="s">
        <v>900</v>
      </c>
      <c r="G328" t="s">
        <v>901</v>
      </c>
    </row>
    <row r="329" spans="1:7" hidden="1">
      <c r="A329" t="s">
        <v>902</v>
      </c>
      <c r="B329" s="10">
        <f t="shared" si="30"/>
        <v>0</v>
      </c>
      <c r="C329" s="2">
        <f t="shared" si="31"/>
        <v>0</v>
      </c>
      <c r="E329" s="2" t="s">
        <v>10</v>
      </c>
      <c r="F329" t="s">
        <v>903</v>
      </c>
      <c r="G329" t="s">
        <v>904</v>
      </c>
    </row>
    <row r="330" spans="1:7" hidden="1">
      <c r="A330" t="s">
        <v>905</v>
      </c>
      <c r="B330" s="10">
        <f t="shared" si="30"/>
        <v>0</v>
      </c>
      <c r="C330" s="2">
        <f t="shared" si="31"/>
        <v>0</v>
      </c>
      <c r="E330" s="2" t="s">
        <v>10</v>
      </c>
      <c r="F330" t="s">
        <v>906</v>
      </c>
      <c r="G330" t="s">
        <v>225</v>
      </c>
    </row>
    <row r="331" spans="1:7" hidden="1">
      <c r="A331" t="s">
        <v>907</v>
      </c>
      <c r="B331" s="10">
        <f t="shared" si="30"/>
        <v>0</v>
      </c>
      <c r="C331" s="2">
        <f t="shared" si="31"/>
        <v>0</v>
      </c>
      <c r="E331" s="2" t="s">
        <v>10</v>
      </c>
      <c r="F331" t="s">
        <v>908</v>
      </c>
      <c r="G331" t="s">
        <v>909</v>
      </c>
    </row>
    <row r="332" spans="1:7" hidden="1">
      <c r="A332" t="s">
        <v>910</v>
      </c>
      <c r="B332" s="10">
        <f t="shared" si="30"/>
        <v>0</v>
      </c>
      <c r="C332" s="2">
        <f t="shared" si="31"/>
        <v>0</v>
      </c>
      <c r="E332" s="2" t="s">
        <v>10</v>
      </c>
      <c r="F332" t="s">
        <v>911</v>
      </c>
      <c r="G332" t="s">
        <v>225</v>
      </c>
    </row>
    <row r="333" spans="1:7" hidden="1">
      <c r="A333" t="s">
        <v>912</v>
      </c>
      <c r="B333" s="10">
        <f t="shared" si="30"/>
        <v>0</v>
      </c>
      <c r="C333" s="2">
        <f t="shared" si="31"/>
        <v>0</v>
      </c>
      <c r="E333" s="2" t="s">
        <v>10</v>
      </c>
      <c r="F333" t="s">
        <v>913</v>
      </c>
      <c r="G333" t="s">
        <v>914</v>
      </c>
    </row>
    <row r="334" spans="1:7" hidden="1">
      <c r="A334" t="s">
        <v>915</v>
      </c>
      <c r="B334" s="10">
        <f t="shared" si="30"/>
        <v>0</v>
      </c>
      <c r="C334" s="2">
        <f t="shared" si="31"/>
        <v>0</v>
      </c>
      <c r="E334" s="2" t="s">
        <v>10</v>
      </c>
      <c r="F334" t="s">
        <v>916</v>
      </c>
      <c r="G334" t="s">
        <v>917</v>
      </c>
    </row>
    <row r="335" spans="1:7" hidden="1">
      <c r="A335" t="s">
        <v>918</v>
      </c>
      <c r="B335" s="10">
        <f t="shared" si="30"/>
        <v>0</v>
      </c>
      <c r="C335" s="2">
        <f t="shared" si="31"/>
        <v>0</v>
      </c>
      <c r="E335" s="2" t="s">
        <v>10</v>
      </c>
      <c r="F335" t="s">
        <v>919</v>
      </c>
      <c r="G335" t="s">
        <v>920</v>
      </c>
    </row>
    <row r="336" spans="1:7" hidden="1">
      <c r="A336" t="s">
        <v>921</v>
      </c>
      <c r="B336" s="10">
        <f t="shared" si="30"/>
        <v>0</v>
      </c>
      <c r="C336" s="2">
        <f t="shared" si="31"/>
        <v>0</v>
      </c>
      <c r="E336" s="2" t="s">
        <v>10</v>
      </c>
      <c r="F336" t="s">
        <v>922</v>
      </c>
      <c r="G336" t="s">
        <v>923</v>
      </c>
    </row>
    <row r="337" spans="1:7" hidden="1">
      <c r="A337" t="s">
        <v>924</v>
      </c>
      <c r="B337" s="10">
        <f t="shared" si="30"/>
        <v>0</v>
      </c>
      <c r="C337" s="2">
        <f t="shared" si="31"/>
        <v>0</v>
      </c>
      <c r="E337" s="2" t="s">
        <v>10</v>
      </c>
      <c r="F337" t="s">
        <v>925</v>
      </c>
      <c r="G337" t="s">
        <v>926</v>
      </c>
    </row>
    <row r="338" spans="1:7" hidden="1">
      <c r="A338" t="s">
        <v>927</v>
      </c>
      <c r="B338" s="10">
        <f t="shared" si="30"/>
        <v>0</v>
      </c>
      <c r="C338" s="2">
        <f t="shared" si="31"/>
        <v>0</v>
      </c>
      <c r="E338" s="2" t="s">
        <v>10</v>
      </c>
      <c r="F338" t="s">
        <v>928</v>
      </c>
      <c r="G338" t="s">
        <v>929</v>
      </c>
    </row>
    <row r="339" spans="1:7" hidden="1">
      <c r="A339" t="s">
        <v>930</v>
      </c>
      <c r="B339" s="10">
        <f t="shared" si="30"/>
        <v>0</v>
      </c>
      <c r="C339" s="2">
        <f t="shared" si="31"/>
        <v>0</v>
      </c>
      <c r="E339" s="2" t="s">
        <v>10</v>
      </c>
      <c r="F339" t="s">
        <v>931</v>
      </c>
      <c r="G339" t="s">
        <v>932</v>
      </c>
    </row>
    <row r="340" spans="1:7" hidden="1">
      <c r="A340" t="s">
        <v>933</v>
      </c>
      <c r="B340" s="10">
        <f t="shared" si="30"/>
        <v>0</v>
      </c>
      <c r="C340" s="2">
        <f t="shared" si="31"/>
        <v>0</v>
      </c>
      <c r="E340" s="2" t="s">
        <v>10</v>
      </c>
      <c r="F340" t="s">
        <v>934</v>
      </c>
      <c r="G340" t="s">
        <v>935</v>
      </c>
    </row>
    <row r="341" spans="1:7" hidden="1">
      <c r="A341" t="s">
        <v>936</v>
      </c>
      <c r="B341" s="10">
        <f t="shared" si="30"/>
        <v>0</v>
      </c>
      <c r="C341" s="12">
        <f t="shared" si="31"/>
        <v>0</v>
      </c>
      <c r="E341" s="13" t="s">
        <v>10</v>
      </c>
      <c r="F341" t="s">
        <v>937</v>
      </c>
      <c r="G341" t="s">
        <v>938</v>
      </c>
    </row>
    <row r="342" spans="1:7" hidden="1">
      <c r="A342" t="s">
        <v>939</v>
      </c>
      <c r="B342" s="10">
        <f t="shared" si="30"/>
        <v>0</v>
      </c>
      <c r="C342" s="2">
        <f t="shared" si="31"/>
        <v>0</v>
      </c>
      <c r="E342" s="2" t="s">
        <v>10</v>
      </c>
      <c r="F342" t="s">
        <v>940</v>
      </c>
      <c r="G342" t="s">
        <v>941</v>
      </c>
    </row>
    <row r="343" spans="1:7" hidden="1">
      <c r="A343" t="s">
        <v>942</v>
      </c>
      <c r="B343" s="10">
        <f>D343</f>
        <v>0</v>
      </c>
      <c r="C343" s="2"/>
      <c r="E343" s="2" t="s">
        <v>10</v>
      </c>
      <c r="F343" t="s">
        <v>943</v>
      </c>
      <c r="G343" t="s">
        <v>94</v>
      </c>
    </row>
    <row r="344" spans="1:7" hidden="1">
      <c r="A344" t="s">
        <v>944</v>
      </c>
      <c r="B344" s="10">
        <f t="shared" ref="B344:B361" si="32">D344/1.16</f>
        <v>0</v>
      </c>
      <c r="C344" s="2">
        <f t="shared" ref="C344:C361" si="33">B344*0.16</f>
        <v>0</v>
      </c>
      <c r="E344" s="2" t="s">
        <v>10</v>
      </c>
      <c r="F344" t="s">
        <v>945</v>
      </c>
      <c r="G344" t="s">
        <v>946</v>
      </c>
    </row>
    <row r="345" spans="1:7" hidden="1">
      <c r="A345" t="s">
        <v>947</v>
      </c>
      <c r="B345" s="10">
        <f t="shared" si="32"/>
        <v>0</v>
      </c>
      <c r="C345" s="2">
        <f t="shared" si="33"/>
        <v>0</v>
      </c>
      <c r="E345" s="2" t="s">
        <v>10</v>
      </c>
      <c r="F345" t="s">
        <v>948</v>
      </c>
      <c r="G345" t="s">
        <v>949</v>
      </c>
    </row>
    <row r="346" spans="1:7" hidden="1">
      <c r="A346" t="s">
        <v>950</v>
      </c>
      <c r="B346" s="10">
        <f t="shared" si="32"/>
        <v>0</v>
      </c>
      <c r="C346" s="2">
        <f t="shared" si="33"/>
        <v>0</v>
      </c>
      <c r="E346" s="2" t="s">
        <v>10</v>
      </c>
      <c r="F346" t="s">
        <v>951</v>
      </c>
      <c r="G346" t="s">
        <v>952</v>
      </c>
    </row>
    <row r="347" spans="1:7" hidden="1">
      <c r="A347" t="s">
        <v>953</v>
      </c>
      <c r="B347" s="10">
        <f t="shared" si="32"/>
        <v>0</v>
      </c>
      <c r="C347" s="2">
        <f t="shared" si="33"/>
        <v>0</v>
      </c>
      <c r="E347" s="2" t="s">
        <v>10</v>
      </c>
      <c r="F347" t="s">
        <v>954</v>
      </c>
      <c r="G347" t="s">
        <v>955</v>
      </c>
    </row>
    <row r="348" spans="1:7" hidden="1">
      <c r="A348" t="s">
        <v>956</v>
      </c>
      <c r="B348" s="10">
        <f t="shared" si="32"/>
        <v>0</v>
      </c>
      <c r="C348" s="2">
        <f t="shared" si="33"/>
        <v>0</v>
      </c>
      <c r="E348" s="2" t="s">
        <v>10</v>
      </c>
      <c r="F348" t="s">
        <v>957</v>
      </c>
      <c r="G348" t="s">
        <v>958</v>
      </c>
    </row>
    <row r="349" spans="1:7" hidden="1">
      <c r="A349" t="s">
        <v>959</v>
      </c>
      <c r="B349" s="10">
        <f t="shared" si="32"/>
        <v>0</v>
      </c>
      <c r="C349" s="2">
        <f t="shared" si="33"/>
        <v>0</v>
      </c>
      <c r="E349" s="2" t="s">
        <v>10</v>
      </c>
      <c r="F349" t="s">
        <v>960</v>
      </c>
      <c r="G349" t="s">
        <v>961</v>
      </c>
    </row>
    <row r="350" spans="1:7" hidden="1">
      <c r="A350" t="s">
        <v>962</v>
      </c>
      <c r="B350" s="10">
        <f t="shared" si="32"/>
        <v>0</v>
      </c>
      <c r="C350" s="2">
        <f t="shared" si="33"/>
        <v>0</v>
      </c>
      <c r="E350" s="2" t="s">
        <v>10</v>
      </c>
      <c r="F350" t="s">
        <v>963</v>
      </c>
      <c r="G350" t="s">
        <v>964</v>
      </c>
    </row>
    <row r="351" spans="1:7" hidden="1">
      <c r="A351" t="s">
        <v>965</v>
      </c>
      <c r="B351" s="10">
        <f t="shared" si="32"/>
        <v>0</v>
      </c>
      <c r="C351" s="2">
        <f t="shared" si="33"/>
        <v>0</v>
      </c>
      <c r="E351" s="2" t="s">
        <v>10</v>
      </c>
      <c r="F351" t="s">
        <v>966</v>
      </c>
      <c r="G351" t="s">
        <v>967</v>
      </c>
    </row>
    <row r="352" spans="1:7" hidden="1">
      <c r="A352" t="s">
        <v>968</v>
      </c>
      <c r="B352" s="10">
        <f t="shared" si="32"/>
        <v>0</v>
      </c>
      <c r="C352" s="2">
        <f t="shared" si="33"/>
        <v>0</v>
      </c>
      <c r="E352" s="2" t="s">
        <v>10</v>
      </c>
      <c r="F352" t="s">
        <v>969</v>
      </c>
      <c r="G352" t="s">
        <v>970</v>
      </c>
    </row>
    <row r="353" spans="1:7" hidden="1">
      <c r="A353" t="s">
        <v>971</v>
      </c>
      <c r="B353" s="10">
        <f t="shared" si="32"/>
        <v>0</v>
      </c>
      <c r="C353" s="2">
        <f t="shared" si="33"/>
        <v>0</v>
      </c>
      <c r="D353" s="15"/>
      <c r="E353" s="2" t="s">
        <v>10</v>
      </c>
      <c r="F353" t="s">
        <v>972</v>
      </c>
      <c r="G353" t="s">
        <v>973</v>
      </c>
    </row>
    <row r="354" spans="1:7" hidden="1">
      <c r="A354" t="s">
        <v>974</v>
      </c>
      <c r="B354" s="10">
        <f t="shared" si="32"/>
        <v>0</v>
      </c>
      <c r="C354" s="2">
        <f t="shared" si="33"/>
        <v>0</v>
      </c>
      <c r="D354" s="15"/>
      <c r="E354" s="2" t="s">
        <v>10</v>
      </c>
      <c r="F354" t="s">
        <v>975</v>
      </c>
      <c r="G354" t="s">
        <v>976</v>
      </c>
    </row>
    <row r="355" spans="1:7" hidden="1">
      <c r="A355" t="s">
        <v>977</v>
      </c>
      <c r="B355" s="10">
        <f t="shared" si="32"/>
        <v>0</v>
      </c>
      <c r="C355" s="2">
        <f t="shared" si="33"/>
        <v>0</v>
      </c>
      <c r="D355" s="15"/>
      <c r="E355" s="2" t="s">
        <v>10</v>
      </c>
      <c r="F355" t="s">
        <v>978</v>
      </c>
      <c r="G355" t="s">
        <v>979</v>
      </c>
    </row>
    <row r="356" spans="1:7" hidden="1">
      <c r="A356" t="s">
        <v>980</v>
      </c>
      <c r="B356" s="10">
        <f t="shared" si="32"/>
        <v>0</v>
      </c>
      <c r="C356" s="2">
        <f t="shared" si="33"/>
        <v>0</v>
      </c>
      <c r="D356" s="15"/>
      <c r="E356" s="2" t="s">
        <v>10</v>
      </c>
      <c r="F356" t="s">
        <v>981</v>
      </c>
      <c r="G356" t="s">
        <v>982</v>
      </c>
    </row>
    <row r="357" spans="1:7" hidden="1">
      <c r="A357" t="s">
        <v>983</v>
      </c>
      <c r="B357" s="10">
        <f t="shared" si="32"/>
        <v>0</v>
      </c>
      <c r="C357" s="2">
        <f t="shared" si="33"/>
        <v>0</v>
      </c>
      <c r="D357" s="15"/>
      <c r="E357" s="2" t="s">
        <v>10</v>
      </c>
      <c r="F357" t="s">
        <v>984</v>
      </c>
      <c r="G357" t="s">
        <v>985</v>
      </c>
    </row>
    <row r="358" spans="1:7" hidden="1">
      <c r="A358" t="s">
        <v>986</v>
      </c>
      <c r="B358" s="10">
        <f t="shared" si="32"/>
        <v>0</v>
      </c>
      <c r="C358" s="2">
        <f t="shared" si="33"/>
        <v>0</v>
      </c>
      <c r="D358" s="15"/>
      <c r="E358" s="2" t="s">
        <v>10</v>
      </c>
      <c r="F358" t="s">
        <v>987</v>
      </c>
      <c r="G358" t="s">
        <v>988</v>
      </c>
    </row>
    <row r="359" spans="1:7" hidden="1">
      <c r="A359" t="s">
        <v>989</v>
      </c>
      <c r="B359" s="10">
        <f t="shared" si="32"/>
        <v>0</v>
      </c>
      <c r="C359" s="2">
        <f t="shared" si="33"/>
        <v>0</v>
      </c>
      <c r="E359" s="2" t="s">
        <v>10</v>
      </c>
      <c r="F359" t="s">
        <v>990</v>
      </c>
      <c r="G359" t="s">
        <v>991</v>
      </c>
    </row>
    <row r="360" spans="1:7" hidden="1">
      <c r="A360" t="s">
        <v>992</v>
      </c>
      <c r="B360" s="10">
        <f t="shared" si="32"/>
        <v>0</v>
      </c>
      <c r="C360" s="2">
        <f t="shared" si="33"/>
        <v>0</v>
      </c>
      <c r="E360" s="2" t="s">
        <v>10</v>
      </c>
      <c r="F360" t="s">
        <v>993</v>
      </c>
      <c r="G360" t="s">
        <v>994</v>
      </c>
    </row>
    <row r="361" spans="1:7" hidden="1">
      <c r="A361" t="s">
        <v>995</v>
      </c>
      <c r="B361" s="10">
        <f t="shared" si="32"/>
        <v>0</v>
      </c>
      <c r="C361" s="2">
        <f t="shared" si="33"/>
        <v>0</v>
      </c>
      <c r="E361" s="2" t="s">
        <v>10</v>
      </c>
      <c r="F361" t="s">
        <v>996</v>
      </c>
      <c r="G361" t="s">
        <v>997</v>
      </c>
    </row>
    <row r="362" spans="1:7" hidden="1">
      <c r="A362" t="s">
        <v>132</v>
      </c>
      <c r="B362" s="10">
        <f>D362</f>
        <v>0</v>
      </c>
      <c r="C362" s="2"/>
      <c r="E362" s="2" t="s">
        <v>10</v>
      </c>
      <c r="F362" t="s">
        <v>998</v>
      </c>
      <c r="G362" t="s">
        <v>134</v>
      </c>
    </row>
    <row r="363" spans="1:7" hidden="1">
      <c r="A363" t="s">
        <v>999</v>
      </c>
      <c r="B363" s="10">
        <f t="shared" ref="B363:B394" si="34">D363/1.16</f>
        <v>0</v>
      </c>
      <c r="C363" s="2">
        <f t="shared" ref="C363:C394" si="35">B363*0.16</f>
        <v>0</v>
      </c>
      <c r="E363" s="2" t="s">
        <v>10</v>
      </c>
      <c r="F363" t="s">
        <v>1000</v>
      </c>
      <c r="G363" t="s">
        <v>1001</v>
      </c>
    </row>
    <row r="364" spans="1:7" hidden="1">
      <c r="A364" t="s">
        <v>1002</v>
      </c>
      <c r="B364" s="10">
        <f t="shared" si="34"/>
        <v>0</v>
      </c>
      <c r="C364" s="2">
        <f t="shared" si="35"/>
        <v>0</v>
      </c>
      <c r="E364" s="2" t="s">
        <v>10</v>
      </c>
      <c r="F364" t="s">
        <v>1003</v>
      </c>
      <c r="G364" t="s">
        <v>1004</v>
      </c>
    </row>
    <row r="365" spans="1:7" hidden="1">
      <c r="A365" t="s">
        <v>1005</v>
      </c>
      <c r="B365" s="10">
        <f t="shared" si="34"/>
        <v>0</v>
      </c>
      <c r="C365" s="2">
        <f t="shared" si="35"/>
        <v>0</v>
      </c>
      <c r="E365" s="2" t="s">
        <v>10</v>
      </c>
      <c r="F365" t="s">
        <v>1006</v>
      </c>
      <c r="G365" t="s">
        <v>1007</v>
      </c>
    </row>
    <row r="366" spans="1:7" hidden="1">
      <c r="A366" t="s">
        <v>1008</v>
      </c>
      <c r="B366" s="10">
        <f t="shared" si="34"/>
        <v>0</v>
      </c>
      <c r="C366" s="2">
        <f t="shared" si="35"/>
        <v>0</v>
      </c>
      <c r="E366" s="2" t="s">
        <v>10</v>
      </c>
      <c r="F366" t="s">
        <v>1009</v>
      </c>
      <c r="G366" t="s">
        <v>1010</v>
      </c>
    </row>
    <row r="367" spans="1:7" hidden="1">
      <c r="A367" t="s">
        <v>1011</v>
      </c>
      <c r="B367" s="10">
        <f t="shared" si="34"/>
        <v>0</v>
      </c>
      <c r="C367" s="2">
        <f t="shared" si="35"/>
        <v>0</v>
      </c>
      <c r="E367" s="2" t="s">
        <v>10</v>
      </c>
      <c r="F367" t="s">
        <v>1012</v>
      </c>
      <c r="G367" t="s">
        <v>1013</v>
      </c>
    </row>
    <row r="368" spans="1:7" hidden="1">
      <c r="A368" t="s">
        <v>1014</v>
      </c>
      <c r="B368" s="10">
        <f t="shared" si="34"/>
        <v>0</v>
      </c>
      <c r="C368" s="2">
        <f t="shared" si="35"/>
        <v>0</v>
      </c>
      <c r="E368" s="2" t="s">
        <v>10</v>
      </c>
      <c r="F368" t="s">
        <v>1015</v>
      </c>
      <c r="G368" t="s">
        <v>1016</v>
      </c>
    </row>
    <row r="369" spans="1:7" hidden="1">
      <c r="A369" t="s">
        <v>1017</v>
      </c>
      <c r="B369" s="10">
        <f t="shared" si="34"/>
        <v>0</v>
      </c>
      <c r="C369" s="2">
        <f t="shared" si="35"/>
        <v>0</v>
      </c>
      <c r="E369" s="2" t="s">
        <v>10</v>
      </c>
      <c r="F369" t="s">
        <v>1018</v>
      </c>
      <c r="G369" t="s">
        <v>1019</v>
      </c>
    </row>
    <row r="370" spans="1:7" hidden="1">
      <c r="A370" t="s">
        <v>1020</v>
      </c>
      <c r="B370" s="10">
        <f t="shared" si="34"/>
        <v>0</v>
      </c>
      <c r="C370" s="2">
        <f t="shared" si="35"/>
        <v>0</v>
      </c>
      <c r="E370" s="2" t="s">
        <v>10</v>
      </c>
      <c r="F370" t="s">
        <v>1021</v>
      </c>
      <c r="G370" t="s">
        <v>1022</v>
      </c>
    </row>
    <row r="371" spans="1:7" hidden="1">
      <c r="A371" t="s">
        <v>1023</v>
      </c>
      <c r="B371" s="10">
        <f t="shared" si="34"/>
        <v>0</v>
      </c>
      <c r="C371" s="2">
        <f t="shared" si="35"/>
        <v>0</v>
      </c>
      <c r="E371" s="2" t="s">
        <v>10</v>
      </c>
      <c r="F371" t="s">
        <v>1024</v>
      </c>
      <c r="G371" t="s">
        <v>1025</v>
      </c>
    </row>
    <row r="372" spans="1:7" hidden="1">
      <c r="A372" t="s">
        <v>1026</v>
      </c>
      <c r="B372" s="10">
        <f t="shared" si="34"/>
        <v>0</v>
      </c>
      <c r="C372" s="2">
        <f t="shared" si="35"/>
        <v>0</v>
      </c>
      <c r="E372" s="2" t="s">
        <v>10</v>
      </c>
      <c r="F372" t="s">
        <v>1027</v>
      </c>
      <c r="G372" t="s">
        <v>1028</v>
      </c>
    </row>
    <row r="373" spans="1:7" hidden="1">
      <c r="A373" t="s">
        <v>1029</v>
      </c>
      <c r="B373" s="10">
        <f t="shared" si="34"/>
        <v>0</v>
      </c>
      <c r="C373" s="2">
        <f t="shared" si="35"/>
        <v>0</v>
      </c>
      <c r="E373" s="2" t="s">
        <v>10</v>
      </c>
      <c r="F373" t="s">
        <v>1030</v>
      </c>
      <c r="G373" t="s">
        <v>1031</v>
      </c>
    </row>
    <row r="374" spans="1:7" hidden="1">
      <c r="A374" t="s">
        <v>1032</v>
      </c>
      <c r="B374" s="10">
        <f t="shared" si="34"/>
        <v>0</v>
      </c>
      <c r="C374" s="2">
        <f t="shared" si="35"/>
        <v>0</v>
      </c>
      <c r="E374" s="2" t="s">
        <v>10</v>
      </c>
      <c r="F374" t="s">
        <v>1033</v>
      </c>
      <c r="G374" t="s">
        <v>1034</v>
      </c>
    </row>
    <row r="375" spans="1:7" hidden="1">
      <c r="A375" s="16" t="s">
        <v>1035</v>
      </c>
      <c r="B375" s="10">
        <f t="shared" si="34"/>
        <v>0</v>
      </c>
      <c r="C375" s="2">
        <f t="shared" si="35"/>
        <v>0</v>
      </c>
      <c r="E375" s="2" t="s">
        <v>10</v>
      </c>
      <c r="F375" t="s">
        <v>1036</v>
      </c>
      <c r="G375" t="s">
        <v>1037</v>
      </c>
    </row>
    <row r="376" spans="1:7" hidden="1">
      <c r="A376" t="s">
        <v>1038</v>
      </c>
      <c r="B376" s="10">
        <f t="shared" si="34"/>
        <v>0</v>
      </c>
      <c r="C376" s="12">
        <f t="shared" si="35"/>
        <v>0</v>
      </c>
      <c r="E376" s="13" t="s">
        <v>10</v>
      </c>
      <c r="F376" t="s">
        <v>1039</v>
      </c>
      <c r="G376" t="s">
        <v>1040</v>
      </c>
    </row>
    <row r="377" spans="1:7" hidden="1">
      <c r="A377" t="s">
        <v>1041</v>
      </c>
      <c r="B377" s="10">
        <f t="shared" si="34"/>
        <v>0</v>
      </c>
      <c r="C377" s="2">
        <f t="shared" si="35"/>
        <v>0</v>
      </c>
      <c r="E377" s="2" t="s">
        <v>10</v>
      </c>
      <c r="F377" t="s">
        <v>1042</v>
      </c>
      <c r="G377" t="s">
        <v>1043</v>
      </c>
    </row>
    <row r="378" spans="1:7" hidden="1">
      <c r="A378" t="s">
        <v>1044</v>
      </c>
      <c r="B378" s="10">
        <f t="shared" si="34"/>
        <v>0</v>
      </c>
      <c r="C378" s="2">
        <f t="shared" si="35"/>
        <v>0</v>
      </c>
      <c r="E378" s="2" t="s">
        <v>10</v>
      </c>
      <c r="F378" t="s">
        <v>1045</v>
      </c>
      <c r="G378" t="s">
        <v>1046</v>
      </c>
    </row>
    <row r="379" spans="1:7" hidden="1">
      <c r="A379" t="s">
        <v>1047</v>
      </c>
      <c r="B379" s="10">
        <f t="shared" si="34"/>
        <v>0</v>
      </c>
      <c r="C379" s="2">
        <f t="shared" si="35"/>
        <v>0</v>
      </c>
      <c r="E379" s="2" t="s">
        <v>10</v>
      </c>
      <c r="F379" t="s">
        <v>1048</v>
      </c>
      <c r="G379" t="s">
        <v>1049</v>
      </c>
    </row>
    <row r="380" spans="1:7" hidden="1">
      <c r="A380" t="s">
        <v>1050</v>
      </c>
      <c r="B380" s="10">
        <f t="shared" si="34"/>
        <v>0</v>
      </c>
      <c r="C380" s="2">
        <f t="shared" si="35"/>
        <v>0</v>
      </c>
      <c r="E380" s="2" t="s">
        <v>10</v>
      </c>
      <c r="F380" t="s">
        <v>1051</v>
      </c>
      <c r="G380" t="s">
        <v>1052</v>
      </c>
    </row>
    <row r="381" spans="1:7" hidden="1">
      <c r="A381" t="s">
        <v>1053</v>
      </c>
      <c r="B381" s="10">
        <f t="shared" si="34"/>
        <v>0</v>
      </c>
      <c r="C381" s="12">
        <f t="shared" si="35"/>
        <v>0</v>
      </c>
      <c r="E381" s="13" t="s">
        <v>10</v>
      </c>
      <c r="F381" t="s">
        <v>1054</v>
      </c>
      <c r="G381" t="s">
        <v>1055</v>
      </c>
    </row>
    <row r="382" spans="1:7" hidden="1">
      <c r="A382" t="s">
        <v>1056</v>
      </c>
      <c r="B382" s="10">
        <f t="shared" si="34"/>
        <v>0</v>
      </c>
      <c r="C382" s="2">
        <f t="shared" si="35"/>
        <v>0</v>
      </c>
      <c r="E382" s="2" t="s">
        <v>10</v>
      </c>
      <c r="F382" t="s">
        <v>1057</v>
      </c>
      <c r="G382" t="s">
        <v>1058</v>
      </c>
    </row>
    <row r="383" spans="1:7" hidden="1">
      <c r="A383" t="s">
        <v>1059</v>
      </c>
      <c r="B383" s="10">
        <f t="shared" si="34"/>
        <v>0</v>
      </c>
      <c r="C383" s="2">
        <f t="shared" si="35"/>
        <v>0</v>
      </c>
      <c r="E383" s="2" t="s">
        <v>10</v>
      </c>
      <c r="F383" t="s">
        <v>1060</v>
      </c>
      <c r="G383" t="s">
        <v>1061</v>
      </c>
    </row>
    <row r="384" spans="1:7" hidden="1">
      <c r="A384" t="s">
        <v>341</v>
      </c>
      <c r="B384" s="10">
        <f t="shared" si="34"/>
        <v>0</v>
      </c>
      <c r="C384" s="2">
        <f t="shared" si="35"/>
        <v>0</v>
      </c>
      <c r="E384" s="2" t="s">
        <v>10</v>
      </c>
      <c r="F384" t="str">
        <f>F383</f>
        <v>Estación de servicio satélite, SA de Cv</v>
      </c>
      <c r="G384" t="s">
        <v>343</v>
      </c>
    </row>
    <row r="385" spans="1:7" hidden="1">
      <c r="A385" t="s">
        <v>1062</v>
      </c>
      <c r="B385" s="10">
        <f t="shared" si="34"/>
        <v>0</v>
      </c>
      <c r="C385" s="12">
        <f t="shared" si="35"/>
        <v>0</v>
      </c>
      <c r="E385" s="13" t="s">
        <v>10</v>
      </c>
      <c r="F385" t="s">
        <v>1063</v>
      </c>
      <c r="G385" t="s">
        <v>1064</v>
      </c>
    </row>
    <row r="386" spans="1:7" hidden="1">
      <c r="A386" t="s">
        <v>1065</v>
      </c>
      <c r="B386" s="10">
        <f t="shared" si="34"/>
        <v>0</v>
      </c>
      <c r="C386" s="2">
        <f t="shared" si="35"/>
        <v>0</v>
      </c>
      <c r="E386" s="2" t="s">
        <v>10</v>
      </c>
      <c r="F386" t="s">
        <v>1066</v>
      </c>
      <c r="G386" t="s">
        <v>1067</v>
      </c>
    </row>
    <row r="387" spans="1:7" hidden="1">
      <c r="A387" t="s">
        <v>1068</v>
      </c>
      <c r="B387" s="10">
        <f t="shared" si="34"/>
        <v>0</v>
      </c>
      <c r="C387" s="12">
        <f t="shared" si="35"/>
        <v>0</v>
      </c>
      <c r="E387" s="13" t="s">
        <v>10</v>
      </c>
      <c r="F387" t="s">
        <v>1069</v>
      </c>
      <c r="G387" t="s">
        <v>1070</v>
      </c>
    </row>
    <row r="388" spans="1:7" hidden="1">
      <c r="A388" t="s">
        <v>1071</v>
      </c>
      <c r="B388" s="10">
        <f t="shared" si="34"/>
        <v>0</v>
      </c>
      <c r="C388" s="2">
        <f t="shared" si="35"/>
        <v>0</v>
      </c>
      <c r="E388" s="13" t="s">
        <v>10</v>
      </c>
      <c r="F388" t="s">
        <v>1072</v>
      </c>
      <c r="G388" t="s">
        <v>1073</v>
      </c>
    </row>
    <row r="389" spans="1:7" hidden="1">
      <c r="A389" t="s">
        <v>1074</v>
      </c>
      <c r="B389" s="10">
        <f t="shared" si="34"/>
        <v>0</v>
      </c>
      <c r="C389" s="2">
        <f t="shared" si="35"/>
        <v>0</v>
      </c>
      <c r="E389" s="2" t="s">
        <v>10</v>
      </c>
      <c r="F389" t="s">
        <v>1075</v>
      </c>
      <c r="G389" t="s">
        <v>1076</v>
      </c>
    </row>
    <row r="390" spans="1:7" hidden="1">
      <c r="A390" t="s">
        <v>1077</v>
      </c>
      <c r="B390" s="10">
        <f t="shared" si="34"/>
        <v>0</v>
      </c>
      <c r="C390" s="2">
        <f t="shared" si="35"/>
        <v>0</v>
      </c>
      <c r="E390" s="2" t="s">
        <v>10</v>
      </c>
      <c r="F390" t="s">
        <v>1078</v>
      </c>
      <c r="G390" t="s">
        <v>1079</v>
      </c>
    </row>
    <row r="391" spans="1:7" hidden="1">
      <c r="A391" t="s">
        <v>560</v>
      </c>
      <c r="B391" s="10">
        <f t="shared" si="34"/>
        <v>0</v>
      </c>
      <c r="C391" s="2">
        <f t="shared" si="35"/>
        <v>0</v>
      </c>
      <c r="E391" s="2" t="s">
        <v>10</v>
      </c>
      <c r="F391" t="s">
        <v>1080</v>
      </c>
      <c r="G391" t="s">
        <v>1081</v>
      </c>
    </row>
    <row r="392" spans="1:7" hidden="1">
      <c r="A392" t="s">
        <v>1082</v>
      </c>
      <c r="B392" s="10">
        <f t="shared" si="34"/>
        <v>0</v>
      </c>
      <c r="C392" s="2">
        <f t="shared" si="35"/>
        <v>0</v>
      </c>
      <c r="E392" s="2" t="s">
        <v>10</v>
      </c>
      <c r="F392" t="s">
        <v>1083</v>
      </c>
      <c r="G392" t="s">
        <v>1084</v>
      </c>
    </row>
    <row r="393" spans="1:7" hidden="1">
      <c r="A393" t="s">
        <v>1085</v>
      </c>
      <c r="B393" s="10">
        <f t="shared" si="34"/>
        <v>0</v>
      </c>
      <c r="C393" s="12">
        <f t="shared" si="35"/>
        <v>0</v>
      </c>
      <c r="E393" s="13" t="s">
        <v>10</v>
      </c>
      <c r="F393" t="s">
        <v>1086</v>
      </c>
      <c r="G393" t="s">
        <v>1087</v>
      </c>
    </row>
    <row r="394" spans="1:7" hidden="1">
      <c r="A394" t="s">
        <v>1088</v>
      </c>
      <c r="B394" s="10">
        <f t="shared" si="34"/>
        <v>0</v>
      </c>
      <c r="C394" s="2">
        <f t="shared" si="35"/>
        <v>0</v>
      </c>
      <c r="E394" s="2" t="s">
        <v>10</v>
      </c>
      <c r="F394" t="s">
        <v>1089</v>
      </c>
      <c r="G394" t="s">
        <v>1090</v>
      </c>
    </row>
    <row r="395" spans="1:7" hidden="1">
      <c r="A395" t="s">
        <v>1091</v>
      </c>
      <c r="B395" s="10">
        <f t="shared" ref="B395:B413" si="36">D395/1.16</f>
        <v>0</v>
      </c>
      <c r="C395" s="2">
        <f t="shared" ref="C395:C413" si="37">B395*0.16</f>
        <v>0</v>
      </c>
      <c r="E395" s="2" t="s">
        <v>10</v>
      </c>
      <c r="F395" t="s">
        <v>1092</v>
      </c>
      <c r="G395" t="s">
        <v>1093</v>
      </c>
    </row>
    <row r="396" spans="1:7" hidden="1">
      <c r="A396" t="s">
        <v>1094</v>
      </c>
      <c r="B396" s="10">
        <f t="shared" si="36"/>
        <v>0</v>
      </c>
      <c r="C396" s="2">
        <f t="shared" si="37"/>
        <v>0</v>
      </c>
      <c r="E396" s="2" t="s">
        <v>10</v>
      </c>
      <c r="F396" t="s">
        <v>1095</v>
      </c>
      <c r="G396" t="s">
        <v>1096</v>
      </c>
    </row>
    <row r="397" spans="1:7" hidden="1">
      <c r="A397" t="s">
        <v>1097</v>
      </c>
      <c r="B397" s="10">
        <f t="shared" si="36"/>
        <v>0</v>
      </c>
      <c r="C397" s="12">
        <f t="shared" si="37"/>
        <v>0</v>
      </c>
      <c r="E397" s="13" t="s">
        <v>10</v>
      </c>
      <c r="F397" t="s">
        <v>1098</v>
      </c>
      <c r="G397" t="s">
        <v>1099</v>
      </c>
    </row>
    <row r="398" spans="1:7" hidden="1">
      <c r="A398" t="s">
        <v>1100</v>
      </c>
      <c r="B398" s="10">
        <f t="shared" si="36"/>
        <v>0</v>
      </c>
      <c r="C398" s="12">
        <f t="shared" si="37"/>
        <v>0</v>
      </c>
      <c r="E398" s="13" t="s">
        <v>10</v>
      </c>
      <c r="F398" t="s">
        <v>1101</v>
      </c>
      <c r="G398" t="s">
        <v>1049</v>
      </c>
    </row>
    <row r="399" spans="1:7" hidden="1">
      <c r="A399" t="s">
        <v>1102</v>
      </c>
      <c r="B399" s="10">
        <f t="shared" si="36"/>
        <v>0</v>
      </c>
      <c r="C399" s="2">
        <f t="shared" si="37"/>
        <v>0</v>
      </c>
      <c r="E399" s="2" t="s">
        <v>10</v>
      </c>
      <c r="F399" t="s">
        <v>1103</v>
      </c>
      <c r="G399" t="s">
        <v>1104</v>
      </c>
    </row>
    <row r="400" spans="1:7" hidden="1">
      <c r="A400" t="s">
        <v>1105</v>
      </c>
      <c r="B400" s="10">
        <f t="shared" si="36"/>
        <v>0</v>
      </c>
      <c r="C400" s="2">
        <f t="shared" si="37"/>
        <v>0</v>
      </c>
      <c r="E400" s="2" t="s">
        <v>10</v>
      </c>
      <c r="F400" t="s">
        <v>1106</v>
      </c>
      <c r="G400" t="s">
        <v>1107</v>
      </c>
    </row>
    <row r="401" spans="1:7" hidden="1">
      <c r="A401" t="s">
        <v>1108</v>
      </c>
      <c r="B401" s="10">
        <f t="shared" si="36"/>
        <v>0</v>
      </c>
      <c r="C401" s="2">
        <f t="shared" si="37"/>
        <v>0</v>
      </c>
      <c r="E401" s="2" t="s">
        <v>10</v>
      </c>
      <c r="F401" t="s">
        <v>1109</v>
      </c>
      <c r="G401" t="s">
        <v>1110</v>
      </c>
    </row>
    <row r="402" spans="1:7" hidden="1">
      <c r="A402" t="s">
        <v>942</v>
      </c>
      <c r="B402" s="10">
        <f t="shared" si="36"/>
        <v>0</v>
      </c>
      <c r="C402" s="2">
        <f t="shared" si="37"/>
        <v>0</v>
      </c>
      <c r="E402" s="2" t="s">
        <v>10</v>
      </c>
      <c r="F402" t="s">
        <v>943</v>
      </c>
      <c r="G402" t="s">
        <v>1111</v>
      </c>
    </row>
    <row r="403" spans="1:7" hidden="1">
      <c r="A403" t="s">
        <v>1112</v>
      </c>
      <c r="B403" s="10">
        <f t="shared" si="36"/>
        <v>0</v>
      </c>
      <c r="C403" s="2">
        <f t="shared" si="37"/>
        <v>0</v>
      </c>
      <c r="E403" s="2" t="s">
        <v>10</v>
      </c>
      <c r="F403" t="s">
        <v>1113</v>
      </c>
      <c r="G403" t="s">
        <v>1114</v>
      </c>
    </row>
    <row r="404" spans="1:7" hidden="1">
      <c r="A404" t="s">
        <v>1115</v>
      </c>
      <c r="B404" s="10">
        <f t="shared" si="36"/>
        <v>0</v>
      </c>
      <c r="C404" s="2">
        <f t="shared" si="37"/>
        <v>0</v>
      </c>
      <c r="E404" s="2" t="s">
        <v>10</v>
      </c>
      <c r="F404" t="s">
        <v>1116</v>
      </c>
      <c r="G404" t="s">
        <v>1117</v>
      </c>
    </row>
    <row r="405" spans="1:7" hidden="1">
      <c r="A405" t="s">
        <v>1118</v>
      </c>
      <c r="B405" s="10">
        <f t="shared" si="36"/>
        <v>0</v>
      </c>
      <c r="C405" s="2">
        <f t="shared" si="37"/>
        <v>0</v>
      </c>
      <c r="E405" s="2" t="s">
        <v>10</v>
      </c>
      <c r="F405" t="s">
        <v>1119</v>
      </c>
      <c r="G405" t="s">
        <v>1120</v>
      </c>
    </row>
    <row r="406" spans="1:7" hidden="1">
      <c r="A406" t="s">
        <v>1121</v>
      </c>
      <c r="B406" s="10">
        <f t="shared" si="36"/>
        <v>0</v>
      </c>
      <c r="C406" s="2">
        <f t="shared" si="37"/>
        <v>0</v>
      </c>
      <c r="E406" s="2" t="s">
        <v>10</v>
      </c>
      <c r="F406" t="s">
        <v>1122</v>
      </c>
      <c r="G406" t="s">
        <v>1123</v>
      </c>
    </row>
    <row r="407" spans="1:7" hidden="1">
      <c r="A407" t="s">
        <v>362</v>
      </c>
      <c r="B407" s="10">
        <f t="shared" si="36"/>
        <v>0</v>
      </c>
      <c r="C407" s="2">
        <f t="shared" si="37"/>
        <v>0</v>
      </c>
      <c r="E407" s="2" t="s">
        <v>10</v>
      </c>
      <c r="F407" t="s">
        <v>363</v>
      </c>
      <c r="G407" t="s">
        <v>364</v>
      </c>
    </row>
    <row r="408" spans="1:7" hidden="1">
      <c r="A408" t="s">
        <v>1124</v>
      </c>
      <c r="B408" s="10">
        <f t="shared" si="36"/>
        <v>0</v>
      </c>
      <c r="C408" s="2">
        <f t="shared" si="37"/>
        <v>0</v>
      </c>
      <c r="E408" s="2" t="s">
        <v>10</v>
      </c>
      <c r="F408" t="s">
        <v>1125</v>
      </c>
      <c r="G408" t="s">
        <v>1126</v>
      </c>
    </row>
    <row r="409" spans="1:7" hidden="1">
      <c r="A409" t="s">
        <v>1127</v>
      </c>
      <c r="B409" s="10">
        <f t="shared" si="36"/>
        <v>0</v>
      </c>
      <c r="C409" s="2">
        <f t="shared" si="37"/>
        <v>0</v>
      </c>
      <c r="E409" s="2" t="s">
        <v>10</v>
      </c>
      <c r="F409" t="s">
        <v>1128</v>
      </c>
    </row>
    <row r="410" spans="1:7" hidden="1">
      <c r="A410" t="s">
        <v>1129</v>
      </c>
      <c r="B410" s="10">
        <f t="shared" si="36"/>
        <v>0</v>
      </c>
      <c r="C410" s="2">
        <f t="shared" si="37"/>
        <v>0</v>
      </c>
      <c r="E410" s="2" t="s">
        <v>10</v>
      </c>
      <c r="F410" t="s">
        <v>1130</v>
      </c>
      <c r="G410" t="s">
        <v>1131</v>
      </c>
    </row>
    <row r="411" spans="1:7" hidden="1">
      <c r="A411" t="s">
        <v>1132</v>
      </c>
      <c r="B411" s="10">
        <f t="shared" si="36"/>
        <v>0</v>
      </c>
      <c r="C411" s="2">
        <f t="shared" si="37"/>
        <v>0</v>
      </c>
      <c r="E411" s="2" t="s">
        <v>10</v>
      </c>
      <c r="F411" t="s">
        <v>1133</v>
      </c>
    </row>
    <row r="412" spans="1:7" hidden="1">
      <c r="A412" t="s">
        <v>154</v>
      </c>
      <c r="B412" s="10">
        <f t="shared" si="36"/>
        <v>0</v>
      </c>
      <c r="C412" s="2">
        <f t="shared" si="37"/>
        <v>0</v>
      </c>
      <c r="E412" s="2" t="s">
        <v>10</v>
      </c>
      <c r="F412" t="s">
        <v>155</v>
      </c>
    </row>
    <row r="413" spans="1:7" hidden="1">
      <c r="A413" t="s">
        <v>1134</v>
      </c>
      <c r="B413" s="10">
        <f t="shared" si="36"/>
        <v>0</v>
      </c>
      <c r="C413" s="2">
        <f t="shared" si="37"/>
        <v>0</v>
      </c>
      <c r="E413" s="2" t="s">
        <v>10</v>
      </c>
      <c r="F413" t="s">
        <v>1135</v>
      </c>
    </row>
    <row r="414" spans="1:7" hidden="1">
      <c r="A414" t="s">
        <v>66</v>
      </c>
      <c r="B414" s="10">
        <f>D414</f>
        <v>0</v>
      </c>
      <c r="C414" s="2"/>
      <c r="E414" s="2" t="s">
        <v>10</v>
      </c>
      <c r="F414" t="s">
        <v>67</v>
      </c>
      <c r="G414" t="s">
        <v>94</v>
      </c>
    </row>
    <row r="415" spans="1:7" hidden="1">
      <c r="A415" t="s">
        <v>92</v>
      </c>
      <c r="B415" s="10">
        <f>D415/1.16</f>
        <v>0</v>
      </c>
      <c r="C415" s="2">
        <f>B415*0.16</f>
        <v>0</v>
      </c>
      <c r="D415" s="11"/>
      <c r="E415" s="2" t="s">
        <v>10</v>
      </c>
      <c r="F415" t="s">
        <v>93</v>
      </c>
    </row>
    <row r="416" spans="1:7" hidden="1">
      <c r="A416" t="s">
        <v>1136</v>
      </c>
      <c r="B416" s="10">
        <f>D416/1.16</f>
        <v>0</v>
      </c>
      <c r="C416" s="2">
        <f>B416*0.16</f>
        <v>0</v>
      </c>
      <c r="D416" s="11"/>
      <c r="E416" s="2" t="s">
        <v>10</v>
      </c>
      <c r="F416" t="s">
        <v>1137</v>
      </c>
      <c r="G416" t="s">
        <v>1138</v>
      </c>
    </row>
    <row r="417" spans="1:8">
      <c r="A417" t="s">
        <v>1139</v>
      </c>
      <c r="B417" s="10"/>
      <c r="C417" s="2"/>
    </row>
    <row r="418" spans="1:8">
      <c r="A418" t="s">
        <v>1140</v>
      </c>
      <c r="B418" s="10">
        <f t="shared" ref="B418" si="38">D418/1.16</f>
        <v>4695.7241379310344</v>
      </c>
      <c r="C418" s="2">
        <v>0</v>
      </c>
      <c r="D418" s="2">
        <v>5447.04</v>
      </c>
    </row>
    <row r="419" spans="1:8" s="3" customFormat="1">
      <c r="B419" s="17">
        <f>SUM(B8:B418)-B418</f>
        <v>75441.534482758623</v>
      </c>
      <c r="C419" s="17">
        <f>SUM(C8:C418)-C418</f>
        <v>11630.645517241381</v>
      </c>
      <c r="D419" s="17">
        <f>SUM(D8:D418)-D418</f>
        <v>89155.18</v>
      </c>
      <c r="E419" s="13"/>
    </row>
    <row r="420" spans="1:8" s="2" customFormat="1">
      <c r="A420" t="s">
        <v>1141</v>
      </c>
      <c r="B420" s="10"/>
      <c r="C420" s="2">
        <v>0</v>
      </c>
      <c r="F420"/>
      <c r="G420"/>
      <c r="H420"/>
    </row>
  </sheetData>
  <sortState ref="A8:G416">
    <sortCondition descending="1" ref="D8:D416"/>
  </sortState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423"/>
  <sheetViews>
    <sheetView topLeftCell="A12" workbookViewId="0">
      <selection activeCell="A12" sqref="A1:XFD1048576"/>
    </sheetView>
  </sheetViews>
  <sheetFormatPr baseColWidth="10" defaultRowHeight="15"/>
  <cols>
    <col min="1" max="1" width="20.28515625" customWidth="1"/>
    <col min="2" max="2" width="17.85546875" customWidth="1"/>
    <col min="3" max="3" width="16.42578125" customWidth="1"/>
    <col min="4" max="4" width="15.42578125" style="2" bestFit="1" customWidth="1"/>
    <col min="5" max="5" width="12.42578125" style="2" customWidth="1"/>
    <col min="6" max="6" width="45.85546875" customWidth="1"/>
    <col min="7" max="7" width="72.140625" customWidth="1"/>
  </cols>
  <sheetData>
    <row r="2" spans="1:7" ht="18.75">
      <c r="A2" s="1" t="s">
        <v>0</v>
      </c>
      <c r="F2" s="3" t="s">
        <v>1</v>
      </c>
    </row>
    <row r="4" spans="1:7">
      <c r="A4" s="3" t="s">
        <v>1155</v>
      </c>
    </row>
    <row r="7" spans="1:7">
      <c r="A7" s="4" t="s">
        <v>2</v>
      </c>
      <c r="B7" s="4" t="s">
        <v>3</v>
      </c>
      <c r="C7" s="4" t="s">
        <v>4</v>
      </c>
      <c r="D7" s="5" t="s">
        <v>5</v>
      </c>
      <c r="E7" s="6" t="s">
        <v>6</v>
      </c>
      <c r="F7" s="4" t="s">
        <v>7</v>
      </c>
      <c r="G7" s="4" t="s">
        <v>8</v>
      </c>
    </row>
    <row r="8" spans="1:7">
      <c r="A8" t="s">
        <v>12</v>
      </c>
      <c r="B8" s="8">
        <f t="shared" ref="B8:B14" si="0">D8/1.16</f>
        <v>29000.000000000004</v>
      </c>
      <c r="C8" s="2">
        <f t="shared" ref="C8:C14" si="1">B8*0.16</f>
        <v>4640.0000000000009</v>
      </c>
      <c r="D8" s="9">
        <v>33640</v>
      </c>
      <c r="E8" s="2" t="s">
        <v>13</v>
      </c>
      <c r="F8" t="s">
        <v>14</v>
      </c>
      <c r="G8" t="s">
        <v>15</v>
      </c>
    </row>
    <row r="9" spans="1:7">
      <c r="A9" t="s">
        <v>49</v>
      </c>
      <c r="B9" s="8">
        <f t="shared" si="0"/>
        <v>5725.0603448275861</v>
      </c>
      <c r="C9" s="2">
        <f t="shared" si="1"/>
        <v>916.00965517241377</v>
      </c>
      <c r="D9" s="9">
        <v>6641.07</v>
      </c>
      <c r="E9" s="2" t="s">
        <v>10</v>
      </c>
      <c r="F9" t="s">
        <v>50</v>
      </c>
    </row>
    <row r="10" spans="1:7">
      <c r="A10" t="s">
        <v>442</v>
      </c>
      <c r="B10" s="10">
        <f t="shared" si="0"/>
        <v>3240.0000000000005</v>
      </c>
      <c r="C10" s="2">
        <f t="shared" si="1"/>
        <v>518.40000000000009</v>
      </c>
      <c r="D10" s="2">
        <v>3758.4</v>
      </c>
      <c r="E10" s="2" t="s">
        <v>10</v>
      </c>
      <c r="F10" t="s">
        <v>443</v>
      </c>
      <c r="G10" t="s">
        <v>444</v>
      </c>
    </row>
    <row r="11" spans="1:7">
      <c r="A11" t="s">
        <v>86</v>
      </c>
      <c r="B11" s="8">
        <f t="shared" si="0"/>
        <v>1989.8362068965519</v>
      </c>
      <c r="C11" s="2">
        <f t="shared" si="1"/>
        <v>318.37379310344829</v>
      </c>
      <c r="D11" s="9">
        <f>291.88+340.53+340.53+291.88+291.88+167.75+291.88+291.88</f>
        <v>2308.21</v>
      </c>
      <c r="E11" s="2" t="s">
        <v>10</v>
      </c>
      <c r="F11" t="s">
        <v>87</v>
      </c>
      <c r="G11" t="s">
        <v>88</v>
      </c>
    </row>
    <row r="12" spans="1:7">
      <c r="A12" t="s">
        <v>1011</v>
      </c>
      <c r="B12" s="10">
        <f t="shared" si="0"/>
        <v>1800.0000000000002</v>
      </c>
      <c r="C12" s="2">
        <f t="shared" si="1"/>
        <v>288.00000000000006</v>
      </c>
      <c r="D12" s="2">
        <v>2088</v>
      </c>
      <c r="E12" s="2" t="s">
        <v>10</v>
      </c>
      <c r="F12" t="s">
        <v>1012</v>
      </c>
      <c r="G12" t="s">
        <v>1013</v>
      </c>
    </row>
    <row r="13" spans="1:7">
      <c r="A13" t="s">
        <v>78</v>
      </c>
      <c r="B13" s="8">
        <f t="shared" si="0"/>
        <v>1628.4482758620691</v>
      </c>
      <c r="C13" s="2">
        <f t="shared" si="1"/>
        <v>260.55172413793105</v>
      </c>
      <c r="D13" s="9">
        <v>1889</v>
      </c>
      <c r="E13" s="2" t="s">
        <v>10</v>
      </c>
      <c r="F13" t="s">
        <v>79</v>
      </c>
      <c r="G13" t="s">
        <v>80</v>
      </c>
    </row>
    <row r="14" spans="1:7">
      <c r="A14" t="s">
        <v>83</v>
      </c>
      <c r="B14" s="8">
        <f t="shared" si="0"/>
        <v>1560</v>
      </c>
      <c r="C14" s="2">
        <f t="shared" si="1"/>
        <v>249.6</v>
      </c>
      <c r="D14" s="9">
        <v>1809.6</v>
      </c>
      <c r="E14" s="2" t="s">
        <v>10</v>
      </c>
      <c r="F14" t="s">
        <v>84</v>
      </c>
      <c r="G14" t="s">
        <v>85</v>
      </c>
    </row>
    <row r="15" spans="1:7">
      <c r="A15" t="s">
        <v>253</v>
      </c>
      <c r="B15" s="2">
        <f>D15</f>
        <v>1743.72</v>
      </c>
      <c r="C15" s="12"/>
      <c r="D15" s="2">
        <f>467.74+417.24+238.78+237+382.96</f>
        <v>1743.72</v>
      </c>
      <c r="E15" s="13" t="s">
        <v>10</v>
      </c>
      <c r="F15" t="s">
        <v>254</v>
      </c>
      <c r="G15" t="s">
        <v>609</v>
      </c>
    </row>
    <row r="16" spans="1:7">
      <c r="A16" t="s">
        <v>933</v>
      </c>
      <c r="B16" s="10">
        <f t="shared" ref="B16:B24" si="2">D16/1.16</f>
        <v>1102</v>
      </c>
      <c r="C16" s="2">
        <f t="shared" ref="C16:C24" si="3">B16*0.16</f>
        <v>176.32</v>
      </c>
      <c r="D16" s="2">
        <v>1278.32</v>
      </c>
      <c r="E16" s="2" t="s">
        <v>10</v>
      </c>
      <c r="F16" t="s">
        <v>934</v>
      </c>
      <c r="G16" t="s">
        <v>935</v>
      </c>
    </row>
    <row r="17" spans="1:7">
      <c r="A17" t="s">
        <v>110</v>
      </c>
      <c r="B17" s="10">
        <f t="shared" si="2"/>
        <v>1035.043103448276</v>
      </c>
      <c r="C17" s="2">
        <f t="shared" si="3"/>
        <v>165.60689655172416</v>
      </c>
      <c r="D17" s="9">
        <f>291.88+325.01+291.88+291.88</f>
        <v>1200.6500000000001</v>
      </c>
      <c r="E17" s="2" t="s">
        <v>10</v>
      </c>
      <c r="F17" t="s">
        <v>111</v>
      </c>
      <c r="G17" t="s">
        <v>112</v>
      </c>
    </row>
    <row r="18" spans="1:7">
      <c r="A18" t="s">
        <v>639</v>
      </c>
      <c r="B18" s="10">
        <f t="shared" si="2"/>
        <v>999.31034482758628</v>
      </c>
      <c r="C18" s="2">
        <f t="shared" si="3"/>
        <v>159.8896551724138</v>
      </c>
      <c r="D18" s="2">
        <v>1159.2</v>
      </c>
      <c r="E18" s="2" t="s">
        <v>10</v>
      </c>
      <c r="F18" t="s">
        <v>640</v>
      </c>
    </row>
    <row r="19" spans="1:7" hidden="1">
      <c r="A19" t="s">
        <v>397</v>
      </c>
      <c r="B19" s="10">
        <f t="shared" si="2"/>
        <v>857.99137931034488</v>
      </c>
      <c r="C19" s="2">
        <f t="shared" si="3"/>
        <v>137.27862068965518</v>
      </c>
      <c r="D19" s="2">
        <v>995.27</v>
      </c>
      <c r="E19" s="2" t="s">
        <v>10</v>
      </c>
      <c r="F19" t="s">
        <v>398</v>
      </c>
      <c r="G19" t="s">
        <v>399</v>
      </c>
    </row>
    <row r="20" spans="1:7" hidden="1">
      <c r="A20" t="s">
        <v>63</v>
      </c>
      <c r="B20" s="10">
        <f t="shared" si="2"/>
        <v>775.86206896551732</v>
      </c>
      <c r="C20" s="2">
        <f t="shared" si="3"/>
        <v>124.13793103448278</v>
      </c>
      <c r="D20" s="9">
        <v>900</v>
      </c>
      <c r="E20" s="2" t="s">
        <v>10</v>
      </c>
      <c r="F20" t="s">
        <v>64</v>
      </c>
      <c r="G20" t="s">
        <v>65</v>
      </c>
    </row>
    <row r="21" spans="1:7" hidden="1">
      <c r="A21" t="s">
        <v>1159</v>
      </c>
      <c r="B21" s="10">
        <f t="shared" si="2"/>
        <v>732.75862068965523</v>
      </c>
      <c r="C21" s="2">
        <f t="shared" si="3"/>
        <v>117.24137931034484</v>
      </c>
      <c r="D21" s="11">
        <v>850</v>
      </c>
      <c r="E21" s="2" t="s">
        <v>10</v>
      </c>
      <c r="F21" t="s">
        <v>1160</v>
      </c>
    </row>
    <row r="22" spans="1:7" hidden="1">
      <c r="A22" t="s">
        <v>95</v>
      </c>
      <c r="B22" s="10">
        <f t="shared" si="2"/>
        <v>629.06034482758628</v>
      </c>
      <c r="C22" s="2">
        <f t="shared" si="3"/>
        <v>100.6496551724138</v>
      </c>
      <c r="D22" s="9">
        <f>389.18+340.53</f>
        <v>729.71</v>
      </c>
      <c r="E22" s="2" t="s">
        <v>10</v>
      </c>
      <c r="F22" t="s">
        <v>96</v>
      </c>
      <c r="G22" t="s">
        <v>97</v>
      </c>
    </row>
    <row r="23" spans="1:7" hidden="1">
      <c r="A23" t="s">
        <v>68</v>
      </c>
      <c r="B23" s="8">
        <f t="shared" si="2"/>
        <v>509.61206896551738</v>
      </c>
      <c r="C23" s="2">
        <f t="shared" si="3"/>
        <v>81.537931034482781</v>
      </c>
      <c r="D23" s="9">
        <f>180.74+338.35+72.06</f>
        <v>591.15000000000009</v>
      </c>
      <c r="E23" s="2" t="s">
        <v>10</v>
      </c>
      <c r="F23" t="s">
        <v>69</v>
      </c>
    </row>
    <row r="24" spans="1:7" hidden="1">
      <c r="A24" t="s">
        <v>253</v>
      </c>
      <c r="B24" s="10">
        <f t="shared" si="2"/>
        <v>432.97413793103453</v>
      </c>
      <c r="C24" s="2">
        <f t="shared" si="3"/>
        <v>69.275862068965523</v>
      </c>
      <c r="D24" s="9">
        <f>175.86+28.14+229.31+36.69+27.8+4.45</f>
        <v>502.25</v>
      </c>
      <c r="E24" s="2" t="s">
        <v>10</v>
      </c>
      <c r="F24" t="s">
        <v>254</v>
      </c>
    </row>
    <row r="25" spans="1:7">
      <c r="A25" t="s">
        <v>132</v>
      </c>
      <c r="B25" s="10">
        <f>D25</f>
        <v>392</v>
      </c>
      <c r="C25" s="2"/>
      <c r="D25" s="9">
        <f>168+224</f>
        <v>392</v>
      </c>
      <c r="E25" s="2" t="s">
        <v>10</v>
      </c>
      <c r="F25" t="s">
        <v>133</v>
      </c>
      <c r="G25" t="s">
        <v>134</v>
      </c>
    </row>
    <row r="26" spans="1:7" hidden="1">
      <c r="A26" t="s">
        <v>329</v>
      </c>
      <c r="B26" s="10">
        <f>D26/1.16</f>
        <v>310.43103448275866</v>
      </c>
      <c r="C26" s="2">
        <f>B26*0.16</f>
        <v>49.668965517241389</v>
      </c>
      <c r="D26" s="2">
        <v>360.1</v>
      </c>
      <c r="E26" s="2" t="s">
        <v>10</v>
      </c>
      <c r="F26" t="s">
        <v>330</v>
      </c>
      <c r="G26" t="s">
        <v>331</v>
      </c>
    </row>
    <row r="27" spans="1:7" hidden="1">
      <c r="A27" t="s">
        <v>255</v>
      </c>
      <c r="B27" s="2">
        <f>D27/1.16</f>
        <v>301.72413793103448</v>
      </c>
      <c r="C27" s="2">
        <f>B27*0.16</f>
        <v>48.275862068965516</v>
      </c>
      <c r="D27" s="9">
        <v>350</v>
      </c>
      <c r="E27" s="2" t="s">
        <v>10</v>
      </c>
      <c r="F27" t="s">
        <v>256</v>
      </c>
      <c r="G27" t="s">
        <v>257</v>
      </c>
    </row>
    <row r="28" spans="1:7" hidden="1">
      <c r="A28" t="s">
        <v>156</v>
      </c>
      <c r="B28" s="10">
        <f>D28/1.16</f>
        <v>269.82758620689657</v>
      </c>
      <c r="C28" s="12">
        <f>B28*0.16</f>
        <v>43.172413793103452</v>
      </c>
      <c r="D28" s="9">
        <f>93.3+119+100.7</f>
        <v>313</v>
      </c>
      <c r="E28" s="13" t="s">
        <v>10</v>
      </c>
      <c r="F28" t="s">
        <v>157</v>
      </c>
      <c r="G28" t="s">
        <v>158</v>
      </c>
    </row>
    <row r="29" spans="1:7">
      <c r="A29" t="s">
        <v>573</v>
      </c>
      <c r="B29" s="10">
        <f>D29</f>
        <v>300</v>
      </c>
      <c r="C29" s="2"/>
      <c r="D29" s="2">
        <v>300</v>
      </c>
      <c r="E29" s="2" t="s">
        <v>10</v>
      </c>
      <c r="F29" t="s">
        <v>574</v>
      </c>
      <c r="G29" t="s">
        <v>575</v>
      </c>
    </row>
    <row r="30" spans="1:7">
      <c r="A30" t="s">
        <v>92</v>
      </c>
      <c r="B30" s="10">
        <f>D30</f>
        <v>286.70000000000005</v>
      </c>
      <c r="C30" s="2"/>
      <c r="D30" s="9">
        <f>121.8+98+66.9</f>
        <v>286.70000000000005</v>
      </c>
      <c r="E30" s="2" t="s">
        <v>10</v>
      </c>
      <c r="F30" t="s">
        <v>93</v>
      </c>
      <c r="G30" t="s">
        <v>94</v>
      </c>
    </row>
    <row r="31" spans="1:7" hidden="1">
      <c r="A31" t="s">
        <v>118</v>
      </c>
      <c r="B31" s="10">
        <f>D31/1.16</f>
        <v>230.60344827586209</v>
      </c>
      <c r="C31" s="2">
        <f>B31*0.16</f>
        <v>36.896551724137936</v>
      </c>
      <c r="D31" s="9">
        <f>112.5+66+23+66</f>
        <v>267.5</v>
      </c>
      <c r="E31" s="2" t="s">
        <v>10</v>
      </c>
      <c r="F31" t="s">
        <v>119</v>
      </c>
      <c r="G31" t="s">
        <v>120</v>
      </c>
    </row>
    <row r="32" spans="1:7">
      <c r="A32" t="s">
        <v>107</v>
      </c>
      <c r="B32" s="10">
        <f>D32</f>
        <v>241.51</v>
      </c>
      <c r="C32" s="2"/>
      <c r="D32" s="2">
        <v>241.51</v>
      </c>
      <c r="E32" s="2" t="s">
        <v>10</v>
      </c>
      <c r="F32" t="s">
        <v>108</v>
      </c>
      <c r="G32" t="s">
        <v>94</v>
      </c>
    </row>
    <row r="33" spans="1:7" hidden="1">
      <c r="A33" t="s">
        <v>115</v>
      </c>
      <c r="B33" s="10">
        <f>D33/1.16</f>
        <v>171.00862068965517</v>
      </c>
      <c r="C33" s="2">
        <f>B33*0.16</f>
        <v>27.36137931034483</v>
      </c>
      <c r="D33" s="9">
        <f>171.01+27.36</f>
        <v>198.37</v>
      </c>
      <c r="E33" s="2" t="s">
        <v>10</v>
      </c>
      <c r="F33" t="s">
        <v>116</v>
      </c>
      <c r="G33" t="s">
        <v>117</v>
      </c>
    </row>
    <row r="34" spans="1:7" hidden="1">
      <c r="A34" t="s">
        <v>135</v>
      </c>
      <c r="B34" s="10">
        <f>D34/1.16</f>
        <v>152.06896551724139</v>
      </c>
      <c r="C34" s="2">
        <f>B34*0.16</f>
        <v>24.331034482758625</v>
      </c>
      <c r="D34" s="9">
        <v>176.4</v>
      </c>
      <c r="E34" s="2" t="s">
        <v>10</v>
      </c>
      <c r="F34" t="s">
        <v>136</v>
      </c>
      <c r="G34" t="s">
        <v>137</v>
      </c>
    </row>
    <row r="35" spans="1:7">
      <c r="A35" t="s">
        <v>1161</v>
      </c>
      <c r="B35" s="10">
        <f>D35</f>
        <v>140</v>
      </c>
      <c r="C35" s="2"/>
      <c r="D35" s="11">
        <f>55+85</f>
        <v>140</v>
      </c>
      <c r="E35" s="2" t="s">
        <v>10</v>
      </c>
      <c r="F35" t="s">
        <v>1162</v>
      </c>
    </row>
    <row r="36" spans="1:7" hidden="1">
      <c r="A36" t="s">
        <v>148</v>
      </c>
      <c r="B36" s="10">
        <f>D36/1.16</f>
        <v>115.5</v>
      </c>
      <c r="C36" s="2">
        <f>B36*0.16</f>
        <v>18.48</v>
      </c>
      <c r="D36" s="9">
        <f>5.8+24+3.84+71.5+11.44+17.4</f>
        <v>133.97999999999999</v>
      </c>
      <c r="E36" s="2" t="s">
        <v>10</v>
      </c>
      <c r="F36" t="s">
        <v>149</v>
      </c>
      <c r="G36" t="s">
        <v>150</v>
      </c>
    </row>
    <row r="37" spans="1:7" hidden="1">
      <c r="A37" t="s">
        <v>92</v>
      </c>
      <c r="B37" s="10">
        <f>D37/1.16</f>
        <v>72.413793103448285</v>
      </c>
      <c r="C37" s="2">
        <f>B37*0.16</f>
        <v>11.586206896551726</v>
      </c>
      <c r="D37" s="11">
        <v>84</v>
      </c>
      <c r="E37" s="2" t="s">
        <v>10</v>
      </c>
      <c r="F37" t="s">
        <v>93</v>
      </c>
    </row>
    <row r="38" spans="1:7" hidden="1">
      <c r="A38" t="s">
        <v>1156</v>
      </c>
      <c r="B38" s="10">
        <f>D38/1.16</f>
        <v>64.646551724137936</v>
      </c>
      <c r="C38" s="2">
        <f>B38*0.16</f>
        <v>10.34344827586207</v>
      </c>
      <c r="D38" s="11">
        <v>74.989999999999995</v>
      </c>
      <c r="E38" s="2" t="s">
        <v>10</v>
      </c>
      <c r="F38" t="s">
        <v>1157</v>
      </c>
      <c r="G38" t="s">
        <v>1158</v>
      </c>
    </row>
    <row r="39" spans="1:7" hidden="1">
      <c r="A39" t="s">
        <v>350</v>
      </c>
      <c r="B39" s="10">
        <f>D39/1.16</f>
        <v>0</v>
      </c>
      <c r="C39" s="2">
        <f>B39*0.16</f>
        <v>0</v>
      </c>
      <c r="D39" s="9"/>
      <c r="E39" s="2" t="s">
        <v>10</v>
      </c>
      <c r="F39" t="s">
        <v>351</v>
      </c>
      <c r="G39" t="s">
        <v>352</v>
      </c>
    </row>
    <row r="40" spans="1:7" hidden="1">
      <c r="A40" t="s">
        <v>1143</v>
      </c>
      <c r="B40" s="10">
        <f>D40/1.16</f>
        <v>0</v>
      </c>
      <c r="C40" s="2">
        <f>B40*0.16</f>
        <v>0</v>
      </c>
      <c r="D40" s="9"/>
      <c r="E40" s="2" t="s">
        <v>10</v>
      </c>
      <c r="F40" t="s">
        <v>1144</v>
      </c>
      <c r="G40" t="s">
        <v>1145</v>
      </c>
    </row>
    <row r="41" spans="1:7" hidden="1">
      <c r="A41" t="s">
        <v>1152</v>
      </c>
      <c r="B41" s="10">
        <f>D41</f>
        <v>0</v>
      </c>
      <c r="C41" s="2"/>
      <c r="D41" s="9"/>
      <c r="E41" s="2" t="s">
        <v>10</v>
      </c>
      <c r="F41" t="s">
        <v>1153</v>
      </c>
      <c r="G41" t="s">
        <v>1154</v>
      </c>
    </row>
    <row r="42" spans="1:7" hidden="1">
      <c r="A42" t="s">
        <v>54</v>
      </c>
      <c r="B42" s="8"/>
      <c r="C42" s="2"/>
      <c r="D42" s="9"/>
      <c r="E42" s="2" t="s">
        <v>10</v>
      </c>
      <c r="F42" t="s">
        <v>55</v>
      </c>
      <c r="G42" t="s">
        <v>56</v>
      </c>
    </row>
    <row r="43" spans="1:7" hidden="1">
      <c r="A43" t="s">
        <v>46</v>
      </c>
      <c r="B43" s="8">
        <f t="shared" ref="B43:B57" si="4">D43/1.16</f>
        <v>0</v>
      </c>
      <c r="C43" s="2">
        <f t="shared" ref="C43:C57" si="5">B43*0.16</f>
        <v>0</v>
      </c>
      <c r="D43" s="9"/>
      <c r="E43" s="2" t="s">
        <v>10</v>
      </c>
      <c r="F43" t="s">
        <v>47</v>
      </c>
      <c r="G43" t="s">
        <v>48</v>
      </c>
    </row>
    <row r="44" spans="1:7" hidden="1">
      <c r="A44" t="s">
        <v>1146</v>
      </c>
      <c r="B44" s="10">
        <f t="shared" si="4"/>
        <v>0</v>
      </c>
      <c r="C44" s="2">
        <f t="shared" si="5"/>
        <v>0</v>
      </c>
      <c r="D44" s="9"/>
      <c r="E44" s="2" t="s">
        <v>10</v>
      </c>
      <c r="F44" t="s">
        <v>1147</v>
      </c>
      <c r="G44" t="s">
        <v>1148</v>
      </c>
    </row>
    <row r="45" spans="1:7" hidden="1">
      <c r="A45" t="s">
        <v>72</v>
      </c>
      <c r="B45" s="10">
        <f t="shared" si="4"/>
        <v>0</v>
      </c>
      <c r="C45" s="2">
        <f t="shared" si="5"/>
        <v>0</v>
      </c>
      <c r="D45" s="9"/>
      <c r="E45" s="2" t="s">
        <v>10</v>
      </c>
      <c r="F45" t="s">
        <v>73</v>
      </c>
      <c r="G45" t="s">
        <v>74</v>
      </c>
    </row>
    <row r="46" spans="1:7" hidden="1">
      <c r="A46" t="s">
        <v>563</v>
      </c>
      <c r="B46" s="10">
        <f t="shared" si="4"/>
        <v>0</v>
      </c>
      <c r="C46" s="2">
        <f t="shared" si="5"/>
        <v>0</v>
      </c>
      <c r="D46" s="9"/>
      <c r="E46" s="2" t="s">
        <v>10</v>
      </c>
      <c r="F46" t="s">
        <v>564</v>
      </c>
      <c r="G46" t="s">
        <v>117</v>
      </c>
    </row>
    <row r="47" spans="1:7" hidden="1">
      <c r="A47" t="s">
        <v>1149</v>
      </c>
      <c r="B47" s="10">
        <f t="shared" si="4"/>
        <v>0</v>
      </c>
      <c r="C47" s="2">
        <f t="shared" si="5"/>
        <v>0</v>
      </c>
      <c r="D47" s="9"/>
      <c r="E47" s="2" t="s">
        <v>10</v>
      </c>
      <c r="F47" t="s">
        <v>1150</v>
      </c>
      <c r="G47" t="s">
        <v>1151</v>
      </c>
    </row>
    <row r="48" spans="1:7" hidden="1">
      <c r="A48" t="s">
        <v>803</v>
      </c>
      <c r="B48" s="10">
        <f t="shared" si="4"/>
        <v>0</v>
      </c>
      <c r="C48" s="2">
        <f t="shared" si="5"/>
        <v>0</v>
      </c>
      <c r="D48" s="9"/>
      <c r="E48" s="2" t="s">
        <v>10</v>
      </c>
      <c r="F48" t="s">
        <v>804</v>
      </c>
      <c r="G48" t="s">
        <v>805</v>
      </c>
    </row>
    <row r="49" spans="1:8" hidden="1">
      <c r="A49" s="7" t="s">
        <v>9</v>
      </c>
      <c r="B49" s="8">
        <f t="shared" si="4"/>
        <v>0</v>
      </c>
      <c r="C49" s="2">
        <f t="shared" si="5"/>
        <v>0</v>
      </c>
      <c r="D49" s="9"/>
      <c r="E49" s="6" t="s">
        <v>10</v>
      </c>
      <c r="F49" s="7" t="s">
        <v>11</v>
      </c>
      <c r="G49" s="4"/>
    </row>
    <row r="50" spans="1:8" s="13" customFormat="1" hidden="1">
      <c r="A50" t="s">
        <v>16</v>
      </c>
      <c r="B50" s="10">
        <f t="shared" si="4"/>
        <v>0</v>
      </c>
      <c r="C50" s="2">
        <f t="shared" si="5"/>
        <v>0</v>
      </c>
      <c r="D50" s="9"/>
      <c r="E50" s="2" t="s">
        <v>10</v>
      </c>
      <c r="F50" t="s">
        <v>17</v>
      </c>
      <c r="G50" t="s">
        <v>18</v>
      </c>
      <c r="H50"/>
    </row>
    <row r="51" spans="1:8" hidden="1">
      <c r="A51" t="s">
        <v>19</v>
      </c>
      <c r="B51" s="8">
        <f t="shared" si="4"/>
        <v>0</v>
      </c>
      <c r="C51" s="2">
        <f t="shared" si="5"/>
        <v>0</v>
      </c>
      <c r="D51" s="9"/>
      <c r="E51" s="2" t="s">
        <v>10</v>
      </c>
      <c r="F51" t="s">
        <v>20</v>
      </c>
      <c r="G51" t="s">
        <v>21</v>
      </c>
    </row>
    <row r="52" spans="1:8" hidden="1">
      <c r="A52" t="s">
        <v>22</v>
      </c>
      <c r="B52" s="8">
        <f t="shared" si="4"/>
        <v>0</v>
      </c>
      <c r="C52" s="2">
        <f t="shared" si="5"/>
        <v>0</v>
      </c>
      <c r="D52" s="9"/>
      <c r="E52" s="2" t="s">
        <v>10</v>
      </c>
      <c r="F52" t="s">
        <v>23</v>
      </c>
      <c r="G52" t="s">
        <v>24</v>
      </c>
    </row>
    <row r="53" spans="1:8" hidden="1">
      <c r="A53" t="s">
        <v>25</v>
      </c>
      <c r="B53" s="10">
        <f t="shared" si="4"/>
        <v>0</v>
      </c>
      <c r="C53" s="2">
        <f t="shared" si="5"/>
        <v>0</v>
      </c>
      <c r="D53" s="9"/>
      <c r="E53" s="2" t="s">
        <v>10</v>
      </c>
      <c r="F53" t="s">
        <v>26</v>
      </c>
      <c r="G53" t="s">
        <v>27</v>
      </c>
    </row>
    <row r="54" spans="1:8" hidden="1">
      <c r="A54" t="s">
        <v>28</v>
      </c>
      <c r="B54" s="10">
        <f t="shared" si="4"/>
        <v>0</v>
      </c>
      <c r="C54" s="2">
        <f t="shared" si="5"/>
        <v>0</v>
      </c>
      <c r="D54" s="9"/>
      <c r="E54" s="2" t="s">
        <v>10</v>
      </c>
      <c r="F54" t="s">
        <v>29</v>
      </c>
      <c r="G54" t="s">
        <v>30</v>
      </c>
    </row>
    <row r="55" spans="1:8" hidden="1">
      <c r="A55" t="s">
        <v>31</v>
      </c>
      <c r="B55" s="8">
        <f t="shared" si="4"/>
        <v>0</v>
      </c>
      <c r="C55" s="2">
        <f t="shared" si="5"/>
        <v>0</v>
      </c>
      <c r="D55" s="9"/>
      <c r="E55" s="2" t="s">
        <v>10</v>
      </c>
      <c r="F55" t="s">
        <v>32</v>
      </c>
      <c r="G55" t="s">
        <v>33</v>
      </c>
    </row>
    <row r="56" spans="1:8" hidden="1">
      <c r="A56" t="s">
        <v>34</v>
      </c>
      <c r="B56" s="8">
        <f t="shared" si="4"/>
        <v>0</v>
      </c>
      <c r="C56" s="12">
        <f t="shared" si="5"/>
        <v>0</v>
      </c>
      <c r="D56" s="9"/>
      <c r="E56" s="13" t="s">
        <v>10</v>
      </c>
      <c r="F56" t="s">
        <v>35</v>
      </c>
      <c r="G56" t="s">
        <v>36</v>
      </c>
    </row>
    <row r="57" spans="1:8" hidden="1">
      <c r="A57" t="s">
        <v>37</v>
      </c>
      <c r="B57" s="10">
        <f t="shared" si="4"/>
        <v>0</v>
      </c>
      <c r="C57" s="2">
        <f t="shared" si="5"/>
        <v>0</v>
      </c>
      <c r="D57" s="9"/>
      <c r="E57" s="2" t="s">
        <v>10</v>
      </c>
      <c r="F57" t="s">
        <v>38</v>
      </c>
      <c r="G57" t="s">
        <v>39</v>
      </c>
    </row>
    <row r="58" spans="1:8" hidden="1">
      <c r="A58" t="s">
        <v>40</v>
      </c>
      <c r="B58" s="8"/>
      <c r="C58" s="2"/>
      <c r="D58" s="9"/>
      <c r="E58" s="2" t="s">
        <v>10</v>
      </c>
      <c r="F58" t="s">
        <v>41</v>
      </c>
      <c r="G58" t="s">
        <v>42</v>
      </c>
    </row>
    <row r="59" spans="1:8" hidden="1">
      <c r="A59" t="s">
        <v>43</v>
      </c>
      <c r="B59" s="8">
        <f t="shared" ref="B59:B78" si="6">D59/1.16</f>
        <v>0</v>
      </c>
      <c r="C59" s="2">
        <f t="shared" ref="C59:C72" si="7">B59*0.16</f>
        <v>0</v>
      </c>
      <c r="D59" s="9"/>
      <c r="E59" s="2" t="s">
        <v>10</v>
      </c>
      <c r="F59" t="s">
        <v>44</v>
      </c>
      <c r="G59" t="s">
        <v>45</v>
      </c>
    </row>
    <row r="60" spans="1:8" hidden="1">
      <c r="A60" t="s">
        <v>51</v>
      </c>
      <c r="B60" s="8">
        <f t="shared" si="6"/>
        <v>0</v>
      </c>
      <c r="C60" s="2">
        <f t="shared" si="7"/>
        <v>0</v>
      </c>
      <c r="D60" s="9"/>
      <c r="E60" s="2" t="s">
        <v>10</v>
      </c>
      <c r="F60" t="s">
        <v>52</v>
      </c>
      <c r="G60" t="s">
        <v>53</v>
      </c>
    </row>
    <row r="61" spans="1:8" hidden="1">
      <c r="A61" t="s">
        <v>57</v>
      </c>
      <c r="B61" s="10">
        <f t="shared" si="6"/>
        <v>0</v>
      </c>
      <c r="C61" s="2">
        <f t="shared" si="7"/>
        <v>0</v>
      </c>
      <c r="D61" s="9"/>
      <c r="E61" s="2" t="s">
        <v>10</v>
      </c>
      <c r="F61" t="s">
        <v>58</v>
      </c>
      <c r="G61" t="s">
        <v>59</v>
      </c>
    </row>
    <row r="62" spans="1:8" hidden="1">
      <c r="A62" t="s">
        <v>60</v>
      </c>
      <c r="B62" s="10">
        <f t="shared" si="6"/>
        <v>0</v>
      </c>
      <c r="C62" s="2">
        <f t="shared" si="7"/>
        <v>0</v>
      </c>
      <c r="D62" s="9"/>
      <c r="E62" s="2" t="s">
        <v>10</v>
      </c>
      <c r="F62" t="s">
        <v>61</v>
      </c>
      <c r="G62" t="s">
        <v>62</v>
      </c>
      <c r="H62" s="2"/>
    </row>
    <row r="63" spans="1:8" hidden="1">
      <c r="A63" t="s">
        <v>66</v>
      </c>
      <c r="B63" s="10">
        <f t="shared" si="6"/>
        <v>0</v>
      </c>
      <c r="C63" s="2">
        <f t="shared" si="7"/>
        <v>0</v>
      </c>
      <c r="D63" s="9"/>
      <c r="E63" s="2" t="s">
        <v>10</v>
      </c>
      <c r="F63" t="s">
        <v>67</v>
      </c>
    </row>
    <row r="64" spans="1:8" hidden="1">
      <c r="A64" t="s">
        <v>70</v>
      </c>
      <c r="B64" s="10">
        <f t="shared" si="6"/>
        <v>0</v>
      </c>
      <c r="C64" s="2">
        <f t="shared" si="7"/>
        <v>0</v>
      </c>
      <c r="D64" s="9"/>
      <c r="E64" s="2" t="s">
        <v>10</v>
      </c>
      <c r="F64" t="s">
        <v>71</v>
      </c>
    </row>
    <row r="65" spans="1:8" hidden="1">
      <c r="A65" t="s">
        <v>75</v>
      </c>
      <c r="B65" s="10">
        <f t="shared" si="6"/>
        <v>0</v>
      </c>
      <c r="C65" s="2">
        <f t="shared" si="7"/>
        <v>0</v>
      </c>
      <c r="D65" s="9"/>
      <c r="E65" s="2" t="s">
        <v>10</v>
      </c>
      <c r="F65" t="s">
        <v>76</v>
      </c>
      <c r="G65" t="s">
        <v>77</v>
      </c>
    </row>
    <row r="66" spans="1:8" hidden="1">
      <c r="A66" t="s">
        <v>81</v>
      </c>
      <c r="B66" s="10">
        <f t="shared" si="6"/>
        <v>0</v>
      </c>
      <c r="C66" s="2">
        <f t="shared" si="7"/>
        <v>0</v>
      </c>
      <c r="D66" s="9"/>
      <c r="E66" s="2" t="s">
        <v>10</v>
      </c>
      <c r="F66" t="s">
        <v>82</v>
      </c>
      <c r="H66" s="13"/>
    </row>
    <row r="67" spans="1:8" hidden="1">
      <c r="A67" t="s">
        <v>89</v>
      </c>
      <c r="B67" s="10">
        <f t="shared" si="6"/>
        <v>0</v>
      </c>
      <c r="C67" s="2">
        <f t="shared" si="7"/>
        <v>0</v>
      </c>
      <c r="D67" s="9"/>
      <c r="E67" s="2" t="s">
        <v>10</v>
      </c>
      <c r="F67" t="s">
        <v>90</v>
      </c>
      <c r="G67" t="s">
        <v>91</v>
      </c>
    </row>
    <row r="68" spans="1:8" hidden="1">
      <c r="A68" t="s">
        <v>98</v>
      </c>
      <c r="B68" s="10">
        <f t="shared" si="6"/>
        <v>0</v>
      </c>
      <c r="C68" s="2">
        <f t="shared" si="7"/>
        <v>0</v>
      </c>
      <c r="D68" s="9"/>
      <c r="E68" s="2" t="s">
        <v>10</v>
      </c>
      <c r="F68" t="s">
        <v>99</v>
      </c>
      <c r="G68" t="s">
        <v>100</v>
      </c>
    </row>
    <row r="69" spans="1:8" hidden="1">
      <c r="A69" t="s">
        <v>101</v>
      </c>
      <c r="B69" s="8">
        <f t="shared" si="6"/>
        <v>0</v>
      </c>
      <c r="C69" s="2">
        <f t="shared" si="7"/>
        <v>0</v>
      </c>
      <c r="D69" s="9"/>
      <c r="E69" s="2" t="s">
        <v>10</v>
      </c>
      <c r="F69" t="s">
        <v>102</v>
      </c>
      <c r="G69" t="s">
        <v>103</v>
      </c>
    </row>
    <row r="70" spans="1:8" hidden="1">
      <c r="A70" t="s">
        <v>104</v>
      </c>
      <c r="B70" s="10">
        <f t="shared" si="6"/>
        <v>0</v>
      </c>
      <c r="C70" s="2">
        <f t="shared" si="7"/>
        <v>0</v>
      </c>
      <c r="D70" s="9"/>
      <c r="E70" s="2" t="s">
        <v>10</v>
      </c>
      <c r="F70" t="s">
        <v>105</v>
      </c>
      <c r="G70" t="s">
        <v>106</v>
      </c>
    </row>
    <row r="71" spans="1:8" hidden="1">
      <c r="A71" t="s">
        <v>126</v>
      </c>
      <c r="B71" s="10">
        <f t="shared" si="6"/>
        <v>0</v>
      </c>
      <c r="C71" s="2">
        <f t="shared" si="7"/>
        <v>0</v>
      </c>
      <c r="D71" s="9"/>
      <c r="E71" s="2" t="s">
        <v>10</v>
      </c>
      <c r="F71" t="s">
        <v>127</v>
      </c>
      <c r="G71" t="s">
        <v>128</v>
      </c>
    </row>
    <row r="72" spans="1:8" hidden="1">
      <c r="A72" t="s">
        <v>129</v>
      </c>
      <c r="B72" s="10">
        <f t="shared" si="6"/>
        <v>0</v>
      </c>
      <c r="C72" s="2">
        <f t="shared" si="7"/>
        <v>0</v>
      </c>
      <c r="D72" s="9"/>
      <c r="E72" s="2" t="s">
        <v>10</v>
      </c>
      <c r="F72" t="s">
        <v>130</v>
      </c>
      <c r="G72" t="s">
        <v>131</v>
      </c>
    </row>
    <row r="73" spans="1:8" hidden="1">
      <c r="A73" t="s">
        <v>138</v>
      </c>
      <c r="B73" s="10">
        <f t="shared" si="6"/>
        <v>0</v>
      </c>
      <c r="C73" s="2">
        <f>+B73*0.16</f>
        <v>0</v>
      </c>
      <c r="D73" s="9"/>
      <c r="E73" s="2" t="s">
        <v>10</v>
      </c>
      <c r="F73" t="s">
        <v>139</v>
      </c>
    </row>
    <row r="74" spans="1:8" hidden="1">
      <c r="A74" t="s">
        <v>140</v>
      </c>
      <c r="B74" s="10">
        <f t="shared" si="6"/>
        <v>0</v>
      </c>
      <c r="C74" s="2">
        <f>B74*0.16</f>
        <v>0</v>
      </c>
      <c r="D74" s="9"/>
      <c r="E74" s="2" t="s">
        <v>10</v>
      </c>
      <c r="F74" t="s">
        <v>141</v>
      </c>
      <c r="G74" t="s">
        <v>142</v>
      </c>
    </row>
    <row r="75" spans="1:8" hidden="1">
      <c r="A75" t="s">
        <v>143</v>
      </c>
      <c r="B75" s="10">
        <f t="shared" si="6"/>
        <v>0</v>
      </c>
      <c r="C75" s="2">
        <f>B75*0.16</f>
        <v>0</v>
      </c>
      <c r="D75" s="9"/>
      <c r="E75" s="2" t="s">
        <v>10</v>
      </c>
      <c r="F75" t="s">
        <v>144</v>
      </c>
      <c r="G75" t="s">
        <v>145</v>
      </c>
    </row>
    <row r="76" spans="1:8" hidden="1">
      <c r="A76" t="s">
        <v>146</v>
      </c>
      <c r="B76" s="10">
        <f t="shared" si="6"/>
        <v>0</v>
      </c>
      <c r="C76" s="2">
        <f>B76*0.16</f>
        <v>0</v>
      </c>
      <c r="D76" s="9"/>
      <c r="E76" s="2" t="s">
        <v>10</v>
      </c>
      <c r="F76" t="s">
        <v>147</v>
      </c>
    </row>
    <row r="77" spans="1:8" hidden="1">
      <c r="A77" t="s">
        <v>151</v>
      </c>
      <c r="B77" s="10">
        <f t="shared" si="6"/>
        <v>0</v>
      </c>
      <c r="C77" s="2">
        <f>B77*0.16</f>
        <v>0</v>
      </c>
      <c r="D77" s="9"/>
      <c r="E77" s="2" t="s">
        <v>10</v>
      </c>
      <c r="F77" t="s">
        <v>152</v>
      </c>
      <c r="G77" t="s">
        <v>153</v>
      </c>
    </row>
    <row r="78" spans="1:8" hidden="1">
      <c r="A78" t="s">
        <v>154</v>
      </c>
      <c r="B78" s="10">
        <f t="shared" si="6"/>
        <v>0</v>
      </c>
      <c r="C78" s="2">
        <f>B78*0.16</f>
        <v>0</v>
      </c>
      <c r="D78" s="9"/>
      <c r="E78" s="2" t="s">
        <v>10</v>
      </c>
      <c r="F78" t="s">
        <v>155</v>
      </c>
    </row>
    <row r="79" spans="1:8" hidden="1">
      <c r="A79" t="s">
        <v>159</v>
      </c>
      <c r="B79" s="8">
        <f>D79</f>
        <v>0</v>
      </c>
      <c r="C79" s="12"/>
      <c r="D79" s="9"/>
      <c r="E79" s="13" t="s">
        <v>10</v>
      </c>
      <c r="F79" t="s">
        <v>160</v>
      </c>
      <c r="G79" t="s">
        <v>161</v>
      </c>
    </row>
    <row r="80" spans="1:8" hidden="1">
      <c r="A80" t="s">
        <v>162</v>
      </c>
      <c r="B80" s="10">
        <f t="shared" ref="B80:B111" si="8">D80/1.16</f>
        <v>0</v>
      </c>
      <c r="C80" s="2">
        <f t="shared" ref="C80:C111" si="9">B80*0.16</f>
        <v>0</v>
      </c>
      <c r="D80" s="9"/>
      <c r="E80" s="2" t="s">
        <v>10</v>
      </c>
      <c r="F80" t="s">
        <v>163</v>
      </c>
      <c r="G80" t="s">
        <v>164</v>
      </c>
    </row>
    <row r="81" spans="1:7" hidden="1">
      <c r="A81" t="s">
        <v>165</v>
      </c>
      <c r="B81" s="10">
        <f t="shared" si="8"/>
        <v>0</v>
      </c>
      <c r="C81" s="2">
        <f t="shared" si="9"/>
        <v>0</v>
      </c>
      <c r="D81" s="9"/>
      <c r="E81" s="2" t="s">
        <v>10</v>
      </c>
      <c r="F81" t="s">
        <v>166</v>
      </c>
      <c r="G81" t="s">
        <v>167</v>
      </c>
    </row>
    <row r="82" spans="1:7" hidden="1">
      <c r="A82" t="s">
        <v>168</v>
      </c>
      <c r="B82" s="10">
        <f t="shared" si="8"/>
        <v>0</v>
      </c>
      <c r="C82" s="2">
        <f t="shared" si="9"/>
        <v>0</v>
      </c>
      <c r="D82" s="9"/>
      <c r="E82" s="2" t="s">
        <v>10</v>
      </c>
      <c r="F82" t="s">
        <v>169</v>
      </c>
      <c r="G82" t="s">
        <v>170</v>
      </c>
    </row>
    <row r="83" spans="1:7" hidden="1">
      <c r="A83" t="s">
        <v>171</v>
      </c>
      <c r="B83" s="10">
        <f t="shared" si="8"/>
        <v>0</v>
      </c>
      <c r="C83" s="2">
        <f t="shared" si="9"/>
        <v>0</v>
      </c>
      <c r="D83" s="9"/>
      <c r="E83" s="2" t="s">
        <v>10</v>
      </c>
      <c r="F83" t="s">
        <v>172</v>
      </c>
    </row>
    <row r="84" spans="1:7" hidden="1">
      <c r="A84" t="s">
        <v>173</v>
      </c>
      <c r="B84" s="10">
        <f t="shared" si="8"/>
        <v>0</v>
      </c>
      <c r="C84" s="2">
        <f t="shared" si="9"/>
        <v>0</v>
      </c>
      <c r="D84" s="9"/>
      <c r="E84" s="2" t="s">
        <v>10</v>
      </c>
      <c r="F84" t="s">
        <v>174</v>
      </c>
      <c r="G84" t="s">
        <v>175</v>
      </c>
    </row>
    <row r="85" spans="1:7" hidden="1">
      <c r="A85" t="s">
        <v>176</v>
      </c>
      <c r="B85" s="10">
        <f t="shared" si="8"/>
        <v>0</v>
      </c>
      <c r="C85" s="2">
        <f t="shared" si="9"/>
        <v>0</v>
      </c>
      <c r="D85" s="9"/>
      <c r="E85" s="2" t="s">
        <v>10</v>
      </c>
      <c r="F85" t="s">
        <v>177</v>
      </c>
      <c r="G85" t="s">
        <v>178</v>
      </c>
    </row>
    <row r="86" spans="1:7" hidden="1">
      <c r="A86" t="s">
        <v>179</v>
      </c>
      <c r="B86" s="10">
        <f t="shared" si="8"/>
        <v>0</v>
      </c>
      <c r="C86" s="2">
        <f t="shared" si="9"/>
        <v>0</v>
      </c>
      <c r="D86" s="9"/>
      <c r="E86" s="2" t="s">
        <v>10</v>
      </c>
      <c r="F86" t="s">
        <v>180</v>
      </c>
      <c r="G86" t="s">
        <v>181</v>
      </c>
    </row>
    <row r="87" spans="1:7" hidden="1">
      <c r="A87" t="s">
        <v>182</v>
      </c>
      <c r="B87" s="10">
        <f t="shared" si="8"/>
        <v>0</v>
      </c>
      <c r="C87" s="2">
        <f t="shared" si="9"/>
        <v>0</v>
      </c>
      <c r="D87" s="9"/>
      <c r="E87" s="2" t="s">
        <v>10</v>
      </c>
      <c r="F87" t="s">
        <v>183</v>
      </c>
      <c r="G87" t="s">
        <v>184</v>
      </c>
    </row>
    <row r="88" spans="1:7" hidden="1">
      <c r="A88" t="s">
        <v>185</v>
      </c>
      <c r="B88" s="10">
        <f t="shared" si="8"/>
        <v>0</v>
      </c>
      <c r="C88" s="2">
        <f t="shared" si="9"/>
        <v>0</v>
      </c>
      <c r="D88" s="9"/>
      <c r="E88" s="2" t="s">
        <v>10</v>
      </c>
      <c r="F88" t="s">
        <v>186</v>
      </c>
      <c r="G88" t="s">
        <v>187</v>
      </c>
    </row>
    <row r="89" spans="1:7" hidden="1">
      <c r="A89" t="s">
        <v>188</v>
      </c>
      <c r="B89" s="10">
        <f t="shared" si="8"/>
        <v>0</v>
      </c>
      <c r="C89" s="2">
        <f t="shared" si="9"/>
        <v>0</v>
      </c>
      <c r="D89" s="9"/>
      <c r="E89" s="2" t="s">
        <v>10</v>
      </c>
      <c r="F89" t="s">
        <v>189</v>
      </c>
    </row>
    <row r="90" spans="1:7" hidden="1">
      <c r="A90" t="s">
        <v>190</v>
      </c>
      <c r="B90" s="10">
        <f t="shared" si="8"/>
        <v>0</v>
      </c>
      <c r="C90" s="2">
        <f t="shared" si="9"/>
        <v>0</v>
      </c>
      <c r="D90" s="9"/>
      <c r="E90" s="2" t="s">
        <v>10</v>
      </c>
      <c r="F90" t="s">
        <v>191</v>
      </c>
      <c r="G90" t="s">
        <v>192</v>
      </c>
    </row>
    <row r="91" spans="1:7" hidden="1">
      <c r="A91" t="s">
        <v>193</v>
      </c>
      <c r="B91" s="10">
        <f t="shared" si="8"/>
        <v>0</v>
      </c>
      <c r="C91" s="2">
        <f t="shared" si="9"/>
        <v>0</v>
      </c>
      <c r="D91" s="9"/>
      <c r="E91" s="2" t="s">
        <v>10</v>
      </c>
      <c r="F91" t="s">
        <v>194</v>
      </c>
      <c r="G91" t="s">
        <v>195</v>
      </c>
    </row>
    <row r="92" spans="1:7" hidden="1">
      <c r="A92" t="s">
        <v>196</v>
      </c>
      <c r="B92" s="10">
        <f t="shared" si="8"/>
        <v>0</v>
      </c>
      <c r="C92" s="2">
        <f t="shared" si="9"/>
        <v>0</v>
      </c>
      <c r="D92" s="9"/>
      <c r="E92" s="2" t="s">
        <v>10</v>
      </c>
      <c r="F92" t="s">
        <v>197</v>
      </c>
    </row>
    <row r="93" spans="1:7" hidden="1">
      <c r="A93" t="s">
        <v>198</v>
      </c>
      <c r="B93" s="10">
        <f t="shared" si="8"/>
        <v>0</v>
      </c>
      <c r="C93" s="2">
        <f t="shared" si="9"/>
        <v>0</v>
      </c>
      <c r="D93" s="9"/>
      <c r="E93" s="2" t="s">
        <v>10</v>
      </c>
      <c r="F93" t="s">
        <v>199</v>
      </c>
      <c r="G93" t="s">
        <v>200</v>
      </c>
    </row>
    <row r="94" spans="1:7" hidden="1">
      <c r="A94" t="s">
        <v>201</v>
      </c>
      <c r="B94" s="10">
        <f t="shared" si="8"/>
        <v>0</v>
      </c>
      <c r="C94" s="2">
        <f t="shared" si="9"/>
        <v>0</v>
      </c>
      <c r="D94" s="9"/>
      <c r="E94" s="2" t="s">
        <v>10</v>
      </c>
      <c r="F94" t="s">
        <v>202</v>
      </c>
    </row>
    <row r="95" spans="1:7" hidden="1">
      <c r="A95" t="s">
        <v>203</v>
      </c>
      <c r="B95" s="10">
        <f t="shared" si="8"/>
        <v>0</v>
      </c>
      <c r="C95" s="2">
        <f t="shared" si="9"/>
        <v>0</v>
      </c>
      <c r="D95" s="9"/>
      <c r="E95" s="2" t="s">
        <v>10</v>
      </c>
      <c r="F95" t="s">
        <v>204</v>
      </c>
      <c r="G95" t="s">
        <v>205</v>
      </c>
    </row>
    <row r="96" spans="1:7" hidden="1">
      <c r="A96" t="s">
        <v>206</v>
      </c>
      <c r="B96" s="10">
        <f t="shared" si="8"/>
        <v>0</v>
      </c>
      <c r="C96" s="2">
        <f t="shared" si="9"/>
        <v>0</v>
      </c>
      <c r="D96" s="9"/>
      <c r="E96" s="2" t="s">
        <v>10</v>
      </c>
      <c r="F96" t="s">
        <v>207</v>
      </c>
      <c r="G96" t="s">
        <v>208</v>
      </c>
    </row>
    <row r="97" spans="1:7" hidden="1">
      <c r="A97" t="s">
        <v>209</v>
      </c>
      <c r="B97" s="10">
        <f t="shared" si="8"/>
        <v>0</v>
      </c>
      <c r="C97" s="2">
        <f t="shared" si="9"/>
        <v>0</v>
      </c>
      <c r="D97" s="9"/>
      <c r="E97" s="2" t="s">
        <v>10</v>
      </c>
      <c r="F97" t="s">
        <v>210</v>
      </c>
      <c r="G97" t="s">
        <v>211</v>
      </c>
    </row>
    <row r="98" spans="1:7" hidden="1">
      <c r="A98" t="s">
        <v>212</v>
      </c>
      <c r="B98" s="10">
        <f t="shared" si="8"/>
        <v>0</v>
      </c>
      <c r="C98" s="2">
        <f t="shared" si="9"/>
        <v>0</v>
      </c>
      <c r="D98" s="9"/>
      <c r="E98" s="2" t="s">
        <v>10</v>
      </c>
      <c r="F98" t="s">
        <v>213</v>
      </c>
      <c r="G98" t="s">
        <v>214</v>
      </c>
    </row>
    <row r="99" spans="1:7" hidden="1">
      <c r="A99" t="s">
        <v>107</v>
      </c>
      <c r="B99" s="10">
        <f t="shared" si="8"/>
        <v>0</v>
      </c>
      <c r="C99" s="2">
        <f t="shared" si="9"/>
        <v>0</v>
      </c>
      <c r="D99" s="9"/>
      <c r="E99" s="2" t="s">
        <v>10</v>
      </c>
      <c r="F99" t="s">
        <v>108</v>
      </c>
      <c r="G99" t="s">
        <v>109</v>
      </c>
    </row>
    <row r="100" spans="1:7" hidden="1">
      <c r="A100" t="s">
        <v>113</v>
      </c>
      <c r="B100" s="10">
        <f t="shared" si="8"/>
        <v>0</v>
      </c>
      <c r="C100" s="12">
        <f t="shared" si="9"/>
        <v>0</v>
      </c>
      <c r="D100" s="9"/>
      <c r="E100" s="2" t="s">
        <v>10</v>
      </c>
      <c r="F100" t="s">
        <v>114</v>
      </c>
    </row>
    <row r="101" spans="1:7" hidden="1">
      <c r="A101" t="s">
        <v>121</v>
      </c>
      <c r="B101" s="10">
        <f t="shared" si="8"/>
        <v>0</v>
      </c>
      <c r="C101" s="2">
        <f t="shared" si="9"/>
        <v>0</v>
      </c>
      <c r="D101" s="9"/>
      <c r="E101" s="2" t="s">
        <v>10</v>
      </c>
      <c r="F101" t="s">
        <v>122</v>
      </c>
    </row>
    <row r="102" spans="1:7" hidden="1">
      <c r="A102" t="s">
        <v>123</v>
      </c>
      <c r="B102" s="10">
        <f t="shared" si="8"/>
        <v>0</v>
      </c>
      <c r="C102" s="2">
        <f t="shared" si="9"/>
        <v>0</v>
      </c>
      <c r="D102" s="9"/>
      <c r="E102" s="2" t="s">
        <v>10</v>
      </c>
      <c r="F102" t="s">
        <v>124</v>
      </c>
      <c r="G102" t="s">
        <v>125</v>
      </c>
    </row>
    <row r="103" spans="1:7" hidden="1">
      <c r="A103" t="s">
        <v>215</v>
      </c>
      <c r="B103" s="10">
        <f t="shared" si="8"/>
        <v>0</v>
      </c>
      <c r="C103" s="2">
        <f t="shared" si="9"/>
        <v>0</v>
      </c>
      <c r="D103" s="9"/>
      <c r="E103" s="2" t="s">
        <v>10</v>
      </c>
      <c r="F103" t="s">
        <v>216</v>
      </c>
    </row>
    <row r="104" spans="1:7" hidden="1">
      <c r="A104" t="s">
        <v>217</v>
      </c>
      <c r="B104" s="10">
        <f t="shared" si="8"/>
        <v>0</v>
      </c>
      <c r="C104" s="2">
        <f t="shared" si="9"/>
        <v>0</v>
      </c>
      <c r="D104" s="9"/>
      <c r="E104" s="2" t="s">
        <v>10</v>
      </c>
      <c r="F104" t="s">
        <v>218</v>
      </c>
      <c r="G104" t="s">
        <v>219</v>
      </c>
    </row>
    <row r="105" spans="1:7" hidden="1">
      <c r="A105" t="s">
        <v>220</v>
      </c>
      <c r="B105" s="10">
        <f t="shared" si="8"/>
        <v>0</v>
      </c>
      <c r="C105" s="2">
        <f t="shared" si="9"/>
        <v>0</v>
      </c>
      <c r="D105" s="9"/>
      <c r="E105" s="2" t="s">
        <v>10</v>
      </c>
      <c r="F105" t="s">
        <v>221</v>
      </c>
      <c r="G105" t="s">
        <v>222</v>
      </c>
    </row>
    <row r="106" spans="1:7" hidden="1">
      <c r="A106" t="s">
        <v>223</v>
      </c>
      <c r="B106" s="10">
        <f t="shared" si="8"/>
        <v>0</v>
      </c>
      <c r="C106" s="2">
        <f t="shared" si="9"/>
        <v>0</v>
      </c>
      <c r="D106" s="9"/>
      <c r="E106" s="2" t="s">
        <v>10</v>
      </c>
      <c r="F106" t="s">
        <v>224</v>
      </c>
      <c r="G106" t="s">
        <v>225</v>
      </c>
    </row>
    <row r="107" spans="1:7" hidden="1">
      <c r="A107" t="s">
        <v>226</v>
      </c>
      <c r="B107" s="10">
        <f t="shared" si="8"/>
        <v>0</v>
      </c>
      <c r="C107" s="2">
        <f t="shared" si="9"/>
        <v>0</v>
      </c>
      <c r="D107" s="9"/>
      <c r="E107" s="2" t="s">
        <v>10</v>
      </c>
      <c r="F107" t="s">
        <v>227</v>
      </c>
      <c r="G107" t="s">
        <v>228</v>
      </c>
    </row>
    <row r="108" spans="1:7" hidden="1">
      <c r="A108" t="s">
        <v>229</v>
      </c>
      <c r="B108" s="10">
        <f t="shared" si="8"/>
        <v>0</v>
      </c>
      <c r="C108" s="2">
        <f t="shared" si="9"/>
        <v>0</v>
      </c>
      <c r="D108" s="9"/>
      <c r="E108" s="2" t="s">
        <v>10</v>
      </c>
      <c r="F108" t="s">
        <v>230</v>
      </c>
      <c r="G108" t="s">
        <v>231</v>
      </c>
    </row>
    <row r="109" spans="1:7" hidden="1">
      <c r="A109" t="s">
        <v>232</v>
      </c>
      <c r="B109" s="10">
        <f t="shared" si="8"/>
        <v>0</v>
      </c>
      <c r="C109" s="2">
        <f t="shared" si="9"/>
        <v>0</v>
      </c>
      <c r="D109" s="9"/>
      <c r="E109" s="2" t="s">
        <v>10</v>
      </c>
      <c r="F109" t="s">
        <v>233</v>
      </c>
      <c r="G109" t="s">
        <v>234</v>
      </c>
    </row>
    <row r="110" spans="1:7" hidden="1">
      <c r="A110" t="s">
        <v>235</v>
      </c>
      <c r="B110" s="10">
        <f t="shared" si="8"/>
        <v>0</v>
      </c>
      <c r="C110" s="2">
        <f t="shared" si="9"/>
        <v>0</v>
      </c>
      <c r="D110" s="9"/>
      <c r="E110" s="2" t="s">
        <v>10</v>
      </c>
      <c r="F110" t="s">
        <v>236</v>
      </c>
      <c r="G110" t="s">
        <v>237</v>
      </c>
    </row>
    <row r="111" spans="1:7" hidden="1">
      <c r="A111" t="s">
        <v>238</v>
      </c>
      <c r="B111" s="10">
        <f t="shared" si="8"/>
        <v>0</v>
      </c>
      <c r="C111" s="2">
        <f t="shared" si="9"/>
        <v>0</v>
      </c>
      <c r="D111" s="9"/>
      <c r="E111" s="2" t="s">
        <v>10</v>
      </c>
      <c r="F111" t="s">
        <v>239</v>
      </c>
      <c r="G111" t="s">
        <v>240</v>
      </c>
    </row>
    <row r="112" spans="1:7" hidden="1">
      <c r="A112" t="s">
        <v>241</v>
      </c>
      <c r="B112" s="10">
        <f t="shared" ref="B112:B142" si="10">D112/1.16</f>
        <v>0</v>
      </c>
      <c r="C112" s="2">
        <f t="shared" ref="C112:C142" si="11">B112*0.16</f>
        <v>0</v>
      </c>
      <c r="D112" s="9"/>
      <c r="E112" s="2" t="s">
        <v>10</v>
      </c>
      <c r="F112" t="s">
        <v>242</v>
      </c>
      <c r="G112" t="s">
        <v>243</v>
      </c>
    </row>
    <row r="113" spans="1:7" hidden="1">
      <c r="A113" t="s">
        <v>244</v>
      </c>
      <c r="B113" s="10">
        <f t="shared" si="10"/>
        <v>0</v>
      </c>
      <c r="C113" s="2">
        <f t="shared" si="11"/>
        <v>0</v>
      </c>
      <c r="D113" s="9"/>
      <c r="E113" s="2" t="s">
        <v>10</v>
      </c>
      <c r="F113" t="s">
        <v>245</v>
      </c>
      <c r="G113" t="s">
        <v>246</v>
      </c>
    </row>
    <row r="114" spans="1:7" hidden="1">
      <c r="A114" t="s">
        <v>247</v>
      </c>
      <c r="B114" s="10">
        <f t="shared" si="10"/>
        <v>0</v>
      </c>
      <c r="C114" s="2">
        <f t="shared" si="11"/>
        <v>0</v>
      </c>
      <c r="D114" s="9"/>
      <c r="E114" s="2" t="s">
        <v>10</v>
      </c>
      <c r="F114" t="s">
        <v>248</v>
      </c>
      <c r="G114" t="s">
        <v>249</v>
      </c>
    </row>
    <row r="115" spans="1:7" hidden="1">
      <c r="A115" t="s">
        <v>250</v>
      </c>
      <c r="B115" s="10">
        <f t="shared" si="10"/>
        <v>0</v>
      </c>
      <c r="C115" s="2">
        <f t="shared" si="11"/>
        <v>0</v>
      </c>
      <c r="D115" s="9"/>
      <c r="E115" s="2" t="s">
        <v>10</v>
      </c>
      <c r="F115" t="s">
        <v>251</v>
      </c>
      <c r="G115" t="s">
        <v>252</v>
      </c>
    </row>
    <row r="116" spans="1:7" hidden="1">
      <c r="A116" t="s">
        <v>258</v>
      </c>
      <c r="B116" s="10">
        <f t="shared" si="10"/>
        <v>0</v>
      </c>
      <c r="C116" s="2">
        <f t="shared" si="11"/>
        <v>0</v>
      </c>
      <c r="D116" s="9"/>
      <c r="E116" s="2" t="s">
        <v>10</v>
      </c>
      <c r="F116" t="s">
        <v>259</v>
      </c>
      <c r="G116" t="s">
        <v>260</v>
      </c>
    </row>
    <row r="117" spans="1:7" hidden="1">
      <c r="A117" t="s">
        <v>261</v>
      </c>
      <c r="B117" s="10">
        <f t="shared" si="10"/>
        <v>0</v>
      </c>
      <c r="C117" s="2">
        <f t="shared" si="11"/>
        <v>0</v>
      </c>
      <c r="D117" s="9"/>
      <c r="E117" s="2" t="s">
        <v>10</v>
      </c>
      <c r="F117" t="s">
        <v>262</v>
      </c>
      <c r="G117" t="s">
        <v>263</v>
      </c>
    </row>
    <row r="118" spans="1:7" hidden="1">
      <c r="A118" t="s">
        <v>264</v>
      </c>
      <c r="B118" s="10">
        <f t="shared" si="10"/>
        <v>0</v>
      </c>
      <c r="C118" s="2">
        <f t="shared" si="11"/>
        <v>0</v>
      </c>
      <c r="D118" s="9"/>
      <c r="E118" s="2" t="s">
        <v>10</v>
      </c>
      <c r="F118" t="s">
        <v>265</v>
      </c>
      <c r="G118" t="s">
        <v>266</v>
      </c>
    </row>
    <row r="119" spans="1:7" hidden="1">
      <c r="A119" t="s">
        <v>267</v>
      </c>
      <c r="B119" s="10">
        <f t="shared" si="10"/>
        <v>0</v>
      </c>
      <c r="C119" s="2">
        <f t="shared" si="11"/>
        <v>0</v>
      </c>
      <c r="D119" s="9"/>
      <c r="E119" s="2" t="s">
        <v>10</v>
      </c>
      <c r="F119" t="s">
        <v>268</v>
      </c>
      <c r="G119" t="s">
        <v>269</v>
      </c>
    </row>
    <row r="120" spans="1:7" hidden="1">
      <c r="A120" t="s">
        <v>270</v>
      </c>
      <c r="B120" s="10">
        <f t="shared" si="10"/>
        <v>0</v>
      </c>
      <c r="C120" s="2">
        <f t="shared" si="11"/>
        <v>0</v>
      </c>
      <c r="D120" s="9"/>
      <c r="E120" s="2" t="s">
        <v>10</v>
      </c>
      <c r="F120" t="s">
        <v>271</v>
      </c>
      <c r="G120" t="s">
        <v>272</v>
      </c>
    </row>
    <row r="121" spans="1:7" hidden="1">
      <c r="A121" t="s">
        <v>273</v>
      </c>
      <c r="B121" s="10">
        <f t="shared" si="10"/>
        <v>0</v>
      </c>
      <c r="C121" s="2">
        <f t="shared" si="11"/>
        <v>0</v>
      </c>
      <c r="D121" s="9"/>
      <c r="E121" s="2" t="s">
        <v>10</v>
      </c>
      <c r="F121" t="s">
        <v>274</v>
      </c>
    </row>
    <row r="122" spans="1:7" hidden="1">
      <c r="A122" t="s">
        <v>275</v>
      </c>
      <c r="B122" s="10">
        <f t="shared" si="10"/>
        <v>0</v>
      </c>
      <c r="C122" s="2">
        <f t="shared" si="11"/>
        <v>0</v>
      </c>
      <c r="D122" s="9"/>
      <c r="E122" s="2" t="s">
        <v>10</v>
      </c>
      <c r="F122" t="s">
        <v>276</v>
      </c>
      <c r="G122" t="s">
        <v>277</v>
      </c>
    </row>
    <row r="123" spans="1:7" hidden="1">
      <c r="A123" t="s">
        <v>278</v>
      </c>
      <c r="B123" s="10">
        <f t="shared" si="10"/>
        <v>0</v>
      </c>
      <c r="C123" s="2">
        <f t="shared" si="11"/>
        <v>0</v>
      </c>
      <c r="E123" s="2" t="s">
        <v>10</v>
      </c>
      <c r="F123" t="s">
        <v>279</v>
      </c>
      <c r="G123" t="s">
        <v>280</v>
      </c>
    </row>
    <row r="124" spans="1:7" hidden="1">
      <c r="A124" t="s">
        <v>281</v>
      </c>
      <c r="B124" s="10">
        <f t="shared" si="10"/>
        <v>0</v>
      </c>
      <c r="C124" s="2">
        <f t="shared" si="11"/>
        <v>0</v>
      </c>
      <c r="E124" s="2" t="s">
        <v>10</v>
      </c>
      <c r="F124" t="s">
        <v>282</v>
      </c>
      <c r="G124" t="s">
        <v>283</v>
      </c>
    </row>
    <row r="125" spans="1:7" hidden="1">
      <c r="A125" t="s">
        <v>284</v>
      </c>
      <c r="B125" s="10">
        <f t="shared" si="10"/>
        <v>0</v>
      </c>
      <c r="C125" s="2">
        <f t="shared" si="11"/>
        <v>0</v>
      </c>
      <c r="E125" s="2" t="s">
        <v>10</v>
      </c>
      <c r="F125" t="s">
        <v>285</v>
      </c>
      <c r="G125" t="s">
        <v>286</v>
      </c>
    </row>
    <row r="126" spans="1:7" hidden="1">
      <c r="A126" t="s">
        <v>287</v>
      </c>
      <c r="B126" s="10">
        <f t="shared" si="10"/>
        <v>0</v>
      </c>
      <c r="C126" s="2">
        <f t="shared" si="11"/>
        <v>0</v>
      </c>
      <c r="E126" s="2" t="s">
        <v>10</v>
      </c>
      <c r="F126" t="s">
        <v>288</v>
      </c>
      <c r="G126" t="s">
        <v>289</v>
      </c>
    </row>
    <row r="127" spans="1:7" hidden="1">
      <c r="A127" t="s">
        <v>290</v>
      </c>
      <c r="B127" s="10">
        <f t="shared" si="10"/>
        <v>0</v>
      </c>
      <c r="C127" s="2">
        <f t="shared" si="11"/>
        <v>0</v>
      </c>
      <c r="E127" s="2" t="s">
        <v>10</v>
      </c>
      <c r="F127" t="s">
        <v>291</v>
      </c>
      <c r="G127" t="s">
        <v>292</v>
      </c>
    </row>
    <row r="128" spans="1:7" hidden="1">
      <c r="A128" t="s">
        <v>293</v>
      </c>
      <c r="B128" s="10">
        <f t="shared" si="10"/>
        <v>0</v>
      </c>
      <c r="C128" s="2">
        <f t="shared" si="11"/>
        <v>0</v>
      </c>
      <c r="E128" s="2" t="s">
        <v>10</v>
      </c>
      <c r="F128" t="s">
        <v>294</v>
      </c>
      <c r="G128" t="s">
        <v>295</v>
      </c>
    </row>
    <row r="129" spans="1:7" hidden="1">
      <c r="A129" t="s">
        <v>296</v>
      </c>
      <c r="B129" s="10">
        <f t="shared" si="10"/>
        <v>0</v>
      </c>
      <c r="C129" s="2">
        <f t="shared" si="11"/>
        <v>0</v>
      </c>
      <c r="E129" s="2" t="s">
        <v>10</v>
      </c>
      <c r="F129" t="s">
        <v>297</v>
      </c>
      <c r="G129" t="s">
        <v>298</v>
      </c>
    </row>
    <row r="130" spans="1:7" hidden="1">
      <c r="A130" t="s">
        <v>299</v>
      </c>
      <c r="B130" s="10">
        <f t="shared" si="10"/>
        <v>0</v>
      </c>
      <c r="C130" s="2">
        <f t="shared" si="11"/>
        <v>0</v>
      </c>
      <c r="E130" s="2" t="s">
        <v>10</v>
      </c>
      <c r="F130" t="s">
        <v>300</v>
      </c>
      <c r="G130" t="s">
        <v>301</v>
      </c>
    </row>
    <row r="131" spans="1:7" hidden="1">
      <c r="A131" t="s">
        <v>302</v>
      </c>
      <c r="B131" s="10">
        <f t="shared" si="10"/>
        <v>0</v>
      </c>
      <c r="C131" s="2">
        <f t="shared" si="11"/>
        <v>0</v>
      </c>
      <c r="E131" s="2" t="s">
        <v>10</v>
      </c>
      <c r="F131" t="s">
        <v>303</v>
      </c>
      <c r="G131" t="s">
        <v>304</v>
      </c>
    </row>
    <row r="132" spans="1:7" hidden="1">
      <c r="A132" t="s">
        <v>305</v>
      </c>
      <c r="B132" s="10">
        <f t="shared" si="10"/>
        <v>0</v>
      </c>
      <c r="C132" s="2">
        <f t="shared" si="11"/>
        <v>0</v>
      </c>
      <c r="E132" s="2" t="s">
        <v>10</v>
      </c>
      <c r="F132" t="s">
        <v>306</v>
      </c>
      <c r="G132" t="s">
        <v>307</v>
      </c>
    </row>
    <row r="133" spans="1:7" hidden="1">
      <c r="A133" t="s">
        <v>308</v>
      </c>
      <c r="B133" s="10">
        <f t="shared" si="10"/>
        <v>0</v>
      </c>
      <c r="C133" s="2">
        <f t="shared" si="11"/>
        <v>0</v>
      </c>
      <c r="E133" s="2" t="s">
        <v>10</v>
      </c>
      <c r="F133" t="s">
        <v>309</v>
      </c>
      <c r="G133" t="s">
        <v>310</v>
      </c>
    </row>
    <row r="134" spans="1:7" hidden="1">
      <c r="A134" t="s">
        <v>311</v>
      </c>
      <c r="B134" s="10">
        <f t="shared" si="10"/>
        <v>0</v>
      </c>
      <c r="C134" s="2">
        <f t="shared" si="11"/>
        <v>0</v>
      </c>
      <c r="E134" s="2" t="s">
        <v>10</v>
      </c>
      <c r="F134" t="s">
        <v>312</v>
      </c>
      <c r="G134" t="s">
        <v>313</v>
      </c>
    </row>
    <row r="135" spans="1:7" hidden="1">
      <c r="A135" t="s">
        <v>314</v>
      </c>
      <c r="B135" s="10">
        <f t="shared" si="10"/>
        <v>0</v>
      </c>
      <c r="C135" s="2">
        <f t="shared" si="11"/>
        <v>0</v>
      </c>
      <c r="E135" s="2" t="s">
        <v>10</v>
      </c>
      <c r="F135" t="s">
        <v>315</v>
      </c>
      <c r="G135" t="s">
        <v>316</v>
      </c>
    </row>
    <row r="136" spans="1:7" hidden="1">
      <c r="A136" t="s">
        <v>317</v>
      </c>
      <c r="B136" s="10">
        <f t="shared" si="10"/>
        <v>0</v>
      </c>
      <c r="C136" s="2">
        <f t="shared" si="11"/>
        <v>0</v>
      </c>
      <c r="E136" s="2" t="s">
        <v>10</v>
      </c>
      <c r="F136" t="s">
        <v>318</v>
      </c>
      <c r="G136" t="s">
        <v>319</v>
      </c>
    </row>
    <row r="137" spans="1:7" hidden="1">
      <c r="A137" t="s">
        <v>320</v>
      </c>
      <c r="B137" s="10">
        <f t="shared" si="10"/>
        <v>0</v>
      </c>
      <c r="C137" s="2">
        <f t="shared" si="11"/>
        <v>0</v>
      </c>
      <c r="E137" s="2" t="s">
        <v>10</v>
      </c>
      <c r="F137" t="s">
        <v>321</v>
      </c>
      <c r="G137" t="s">
        <v>322</v>
      </c>
    </row>
    <row r="138" spans="1:7" hidden="1">
      <c r="A138" t="s">
        <v>323</v>
      </c>
      <c r="B138" s="10">
        <f t="shared" si="10"/>
        <v>0</v>
      </c>
      <c r="C138" s="2">
        <f t="shared" si="11"/>
        <v>0</v>
      </c>
      <c r="E138" s="2" t="s">
        <v>10</v>
      </c>
      <c r="F138" t="s">
        <v>324</v>
      </c>
      <c r="G138" t="s">
        <v>325</v>
      </c>
    </row>
    <row r="139" spans="1:7" hidden="1">
      <c r="A139" t="s">
        <v>326</v>
      </c>
      <c r="B139" s="10">
        <f t="shared" si="10"/>
        <v>0</v>
      </c>
      <c r="C139" s="2">
        <f t="shared" si="11"/>
        <v>0</v>
      </c>
      <c r="E139" s="2" t="s">
        <v>10</v>
      </c>
      <c r="F139" t="s">
        <v>327</v>
      </c>
      <c r="G139" t="s">
        <v>328</v>
      </c>
    </row>
    <row r="140" spans="1:7" hidden="1">
      <c r="A140" t="s">
        <v>332</v>
      </c>
      <c r="B140" s="10">
        <f t="shared" si="10"/>
        <v>0</v>
      </c>
      <c r="C140" s="2">
        <f t="shared" si="11"/>
        <v>0</v>
      </c>
      <c r="E140" s="2" t="s">
        <v>10</v>
      </c>
      <c r="F140" t="s">
        <v>333</v>
      </c>
      <c r="G140" t="s">
        <v>334</v>
      </c>
    </row>
    <row r="141" spans="1:7" hidden="1">
      <c r="A141" t="s">
        <v>335</v>
      </c>
      <c r="B141" s="10">
        <f t="shared" si="10"/>
        <v>0</v>
      </c>
      <c r="C141" s="2">
        <f t="shared" si="11"/>
        <v>0</v>
      </c>
      <c r="E141" s="2" t="s">
        <v>10</v>
      </c>
      <c r="F141" t="s">
        <v>336</v>
      </c>
      <c r="G141" t="s">
        <v>337</v>
      </c>
    </row>
    <row r="142" spans="1:7" hidden="1">
      <c r="A142" t="s">
        <v>338</v>
      </c>
      <c r="B142" s="10">
        <f t="shared" si="10"/>
        <v>0</v>
      </c>
      <c r="C142" s="2">
        <f t="shared" si="11"/>
        <v>0</v>
      </c>
      <c r="E142" s="2" t="s">
        <v>10</v>
      </c>
      <c r="F142" t="s">
        <v>339</v>
      </c>
      <c r="G142" t="s">
        <v>340</v>
      </c>
    </row>
    <row r="143" spans="1:7" hidden="1">
      <c r="A143" t="s">
        <v>341</v>
      </c>
      <c r="B143" s="10">
        <f>D143</f>
        <v>0</v>
      </c>
      <c r="C143" s="2"/>
      <c r="E143" s="2" t="s">
        <v>10</v>
      </c>
      <c r="F143" t="s">
        <v>342</v>
      </c>
      <c r="G143" t="s">
        <v>94</v>
      </c>
    </row>
    <row r="144" spans="1:7" hidden="1">
      <c r="A144" t="s">
        <v>341</v>
      </c>
      <c r="B144" s="2">
        <f t="shared" ref="B144:B149" si="12">D144/1.16</f>
        <v>0</v>
      </c>
      <c r="C144" s="12">
        <f t="shared" ref="C144:C149" si="13">B144*0.16</f>
        <v>0</v>
      </c>
      <c r="E144" s="13" t="s">
        <v>10</v>
      </c>
      <c r="F144" t="s">
        <v>342</v>
      </c>
      <c r="G144" t="s">
        <v>343</v>
      </c>
    </row>
    <row r="145" spans="1:7" hidden="1">
      <c r="A145" t="s">
        <v>344</v>
      </c>
      <c r="B145" s="10">
        <f t="shared" si="12"/>
        <v>0</v>
      </c>
      <c r="C145" s="2">
        <f t="shared" si="13"/>
        <v>0</v>
      </c>
      <c r="E145" s="2" t="s">
        <v>10</v>
      </c>
      <c r="F145" t="s">
        <v>345</v>
      </c>
      <c r="G145" t="s">
        <v>346</v>
      </c>
    </row>
    <row r="146" spans="1:7" hidden="1">
      <c r="A146" t="s">
        <v>347</v>
      </c>
      <c r="B146" s="10">
        <f t="shared" si="12"/>
        <v>0</v>
      </c>
      <c r="C146" s="2">
        <f t="shared" si="13"/>
        <v>0</v>
      </c>
      <c r="E146" s="2" t="s">
        <v>13</v>
      </c>
      <c r="F146" t="s">
        <v>348</v>
      </c>
      <c r="G146" t="s">
        <v>349</v>
      </c>
    </row>
    <row r="147" spans="1:7" hidden="1">
      <c r="A147" t="s">
        <v>353</v>
      </c>
      <c r="B147" s="10">
        <f t="shared" si="12"/>
        <v>0</v>
      </c>
      <c r="C147" s="2">
        <f t="shared" si="13"/>
        <v>0</v>
      </c>
      <c r="E147" s="2" t="s">
        <v>10</v>
      </c>
      <c r="F147" t="s">
        <v>354</v>
      </c>
      <c r="G147" t="s">
        <v>355</v>
      </c>
    </row>
    <row r="148" spans="1:7" hidden="1">
      <c r="A148" t="s">
        <v>356</v>
      </c>
      <c r="B148" s="10">
        <f t="shared" si="12"/>
        <v>0</v>
      </c>
      <c r="C148" s="2">
        <f t="shared" si="13"/>
        <v>0</v>
      </c>
      <c r="E148" s="2" t="s">
        <v>10</v>
      </c>
      <c r="F148" t="s">
        <v>357</v>
      </c>
      <c r="G148" t="s">
        <v>358</v>
      </c>
    </row>
    <row r="149" spans="1:7" hidden="1">
      <c r="A149" t="s">
        <v>359</v>
      </c>
      <c r="B149" s="10">
        <f t="shared" si="12"/>
        <v>0</v>
      </c>
      <c r="C149" s="2">
        <f t="shared" si="13"/>
        <v>0</v>
      </c>
      <c r="E149" s="2" t="s">
        <v>10</v>
      </c>
      <c r="F149" t="s">
        <v>360</v>
      </c>
      <c r="G149" t="s">
        <v>361</v>
      </c>
    </row>
    <row r="150" spans="1:7" hidden="1">
      <c r="A150" t="s">
        <v>362</v>
      </c>
      <c r="B150" s="10"/>
      <c r="C150" s="2"/>
      <c r="E150" s="2" t="s">
        <v>10</v>
      </c>
      <c r="F150" t="s">
        <v>363</v>
      </c>
      <c r="G150" t="s">
        <v>364</v>
      </c>
    </row>
    <row r="151" spans="1:7" hidden="1">
      <c r="A151" t="s">
        <v>365</v>
      </c>
      <c r="B151" s="10">
        <f t="shared" ref="B151:B187" si="14">D151/1.16</f>
        <v>0</v>
      </c>
      <c r="C151" s="2">
        <f t="shared" ref="C151:C182" si="15">B151*0.16</f>
        <v>0</v>
      </c>
      <c r="E151" s="2" t="s">
        <v>10</v>
      </c>
      <c r="F151" t="s">
        <v>366</v>
      </c>
      <c r="G151" t="s">
        <v>367</v>
      </c>
    </row>
    <row r="152" spans="1:7" hidden="1">
      <c r="A152" t="s">
        <v>368</v>
      </c>
      <c r="B152" s="10">
        <f t="shared" si="14"/>
        <v>0</v>
      </c>
      <c r="C152" s="2">
        <f t="shared" si="15"/>
        <v>0</v>
      </c>
      <c r="E152" s="2" t="s">
        <v>10</v>
      </c>
      <c r="F152" t="s">
        <v>369</v>
      </c>
      <c r="G152" t="s">
        <v>370</v>
      </c>
    </row>
    <row r="153" spans="1:7" hidden="1">
      <c r="A153" t="s">
        <v>371</v>
      </c>
      <c r="B153" s="10">
        <f t="shared" si="14"/>
        <v>0</v>
      </c>
      <c r="C153" s="2">
        <f t="shared" si="15"/>
        <v>0</v>
      </c>
      <c r="E153" s="2" t="s">
        <v>10</v>
      </c>
      <c r="F153" t="s">
        <v>372</v>
      </c>
      <c r="G153" t="s">
        <v>373</v>
      </c>
    </row>
    <row r="154" spans="1:7" hidden="1">
      <c r="A154" t="s">
        <v>374</v>
      </c>
      <c r="B154" s="2">
        <f t="shared" si="14"/>
        <v>0</v>
      </c>
      <c r="C154" s="2">
        <f t="shared" si="15"/>
        <v>0</v>
      </c>
      <c r="E154" s="2" t="s">
        <v>10</v>
      </c>
      <c r="F154" t="s">
        <v>375</v>
      </c>
      <c r="G154" t="s">
        <v>376</v>
      </c>
    </row>
    <row r="155" spans="1:7" hidden="1">
      <c r="A155" t="s">
        <v>377</v>
      </c>
      <c r="B155" s="10">
        <f t="shared" si="14"/>
        <v>0</v>
      </c>
      <c r="C155" s="2">
        <f t="shared" si="15"/>
        <v>0</v>
      </c>
      <c r="E155" s="2" t="s">
        <v>10</v>
      </c>
      <c r="F155" t="s">
        <v>378</v>
      </c>
      <c r="G155" t="s">
        <v>379</v>
      </c>
    </row>
    <row r="156" spans="1:7" hidden="1">
      <c r="A156" t="s">
        <v>380</v>
      </c>
      <c r="B156" s="10">
        <f t="shared" si="14"/>
        <v>0</v>
      </c>
      <c r="C156" s="2">
        <f t="shared" si="15"/>
        <v>0</v>
      </c>
      <c r="E156" s="2" t="s">
        <v>10</v>
      </c>
      <c r="F156" t="s">
        <v>381</v>
      </c>
    </row>
    <row r="157" spans="1:7" hidden="1">
      <c r="A157" t="s">
        <v>382</v>
      </c>
      <c r="B157" s="10">
        <f t="shared" si="14"/>
        <v>0</v>
      </c>
      <c r="C157" s="2">
        <f t="shared" si="15"/>
        <v>0</v>
      </c>
      <c r="E157" s="2" t="s">
        <v>10</v>
      </c>
      <c r="F157" t="s">
        <v>383</v>
      </c>
      <c r="G157" t="s">
        <v>384</v>
      </c>
    </row>
    <row r="158" spans="1:7" hidden="1">
      <c r="A158" t="s">
        <v>385</v>
      </c>
      <c r="B158" s="10">
        <f t="shared" si="14"/>
        <v>0</v>
      </c>
      <c r="C158" s="2">
        <f t="shared" si="15"/>
        <v>0</v>
      </c>
      <c r="E158" s="2" t="s">
        <v>10</v>
      </c>
      <c r="F158" t="s">
        <v>386</v>
      </c>
      <c r="G158" t="s">
        <v>387</v>
      </c>
    </row>
    <row r="159" spans="1:7" hidden="1">
      <c r="A159" t="s">
        <v>388</v>
      </c>
      <c r="B159" s="10">
        <f t="shared" si="14"/>
        <v>0</v>
      </c>
      <c r="C159" s="2">
        <f t="shared" si="15"/>
        <v>0</v>
      </c>
      <c r="E159" s="2" t="s">
        <v>10</v>
      </c>
      <c r="F159" t="s">
        <v>389</v>
      </c>
      <c r="G159" t="s">
        <v>390</v>
      </c>
    </row>
    <row r="160" spans="1:7" hidden="1">
      <c r="A160" t="s">
        <v>391</v>
      </c>
      <c r="B160" s="10">
        <f t="shared" si="14"/>
        <v>0</v>
      </c>
      <c r="C160" s="2">
        <f t="shared" si="15"/>
        <v>0</v>
      </c>
      <c r="E160" s="2" t="s">
        <v>10</v>
      </c>
      <c r="F160" t="s">
        <v>392</v>
      </c>
      <c r="G160" t="s">
        <v>393</v>
      </c>
    </row>
    <row r="161" spans="1:7" hidden="1">
      <c r="A161" t="s">
        <v>394</v>
      </c>
      <c r="B161" s="10">
        <f t="shared" si="14"/>
        <v>0</v>
      </c>
      <c r="C161" s="2">
        <f t="shared" si="15"/>
        <v>0</v>
      </c>
      <c r="E161" s="2" t="s">
        <v>10</v>
      </c>
      <c r="F161" t="s">
        <v>395</v>
      </c>
      <c r="G161" t="s">
        <v>396</v>
      </c>
    </row>
    <row r="162" spans="1:7" hidden="1">
      <c r="A162" t="s">
        <v>400</v>
      </c>
      <c r="B162" s="10">
        <f t="shared" si="14"/>
        <v>0</v>
      </c>
      <c r="C162" s="2">
        <f t="shared" si="15"/>
        <v>0</v>
      </c>
      <c r="E162" s="2" t="s">
        <v>10</v>
      </c>
      <c r="F162" t="s">
        <v>401</v>
      </c>
      <c r="G162" t="s">
        <v>402</v>
      </c>
    </row>
    <row r="163" spans="1:7" hidden="1">
      <c r="A163" t="s">
        <v>403</v>
      </c>
      <c r="B163" s="10">
        <f t="shared" si="14"/>
        <v>0</v>
      </c>
      <c r="C163" s="2">
        <f t="shared" si="15"/>
        <v>0</v>
      </c>
      <c r="E163" s="2" t="s">
        <v>10</v>
      </c>
      <c r="F163" t="s">
        <v>404</v>
      </c>
      <c r="G163" t="s">
        <v>405</v>
      </c>
    </row>
    <row r="164" spans="1:7" hidden="1">
      <c r="A164" t="s">
        <v>406</v>
      </c>
      <c r="B164" s="10">
        <f t="shared" si="14"/>
        <v>0</v>
      </c>
      <c r="C164" s="2">
        <f t="shared" si="15"/>
        <v>0</v>
      </c>
      <c r="E164" s="2" t="s">
        <v>10</v>
      </c>
      <c r="F164" t="s">
        <v>407</v>
      </c>
      <c r="G164" t="s">
        <v>408</v>
      </c>
    </row>
    <row r="165" spans="1:7" hidden="1">
      <c r="A165" t="s">
        <v>409</v>
      </c>
      <c r="B165" s="10">
        <f t="shared" si="14"/>
        <v>0</v>
      </c>
      <c r="C165" s="2">
        <f t="shared" si="15"/>
        <v>0</v>
      </c>
      <c r="E165" s="2" t="s">
        <v>10</v>
      </c>
      <c r="F165" t="s">
        <v>410</v>
      </c>
      <c r="G165" t="s">
        <v>411</v>
      </c>
    </row>
    <row r="166" spans="1:7" hidden="1">
      <c r="A166" t="s">
        <v>412</v>
      </c>
      <c r="B166" s="10">
        <f t="shared" si="14"/>
        <v>0</v>
      </c>
      <c r="C166" s="2">
        <f t="shared" si="15"/>
        <v>0</v>
      </c>
      <c r="E166" s="2" t="s">
        <v>10</v>
      </c>
      <c r="F166" t="s">
        <v>413</v>
      </c>
    </row>
    <row r="167" spans="1:7" hidden="1">
      <c r="A167" t="s">
        <v>414</v>
      </c>
      <c r="B167" s="10">
        <f t="shared" si="14"/>
        <v>0</v>
      </c>
      <c r="C167" s="2">
        <f t="shared" si="15"/>
        <v>0</v>
      </c>
      <c r="E167" s="2" t="s">
        <v>10</v>
      </c>
      <c r="F167" t="s">
        <v>415</v>
      </c>
      <c r="G167" t="s">
        <v>416</v>
      </c>
    </row>
    <row r="168" spans="1:7" hidden="1">
      <c r="A168" t="s">
        <v>417</v>
      </c>
      <c r="B168" s="10">
        <f t="shared" si="14"/>
        <v>0</v>
      </c>
      <c r="C168" s="2">
        <f t="shared" si="15"/>
        <v>0</v>
      </c>
      <c r="E168" s="2" t="s">
        <v>10</v>
      </c>
      <c r="F168" t="s">
        <v>418</v>
      </c>
      <c r="G168" t="s">
        <v>419</v>
      </c>
    </row>
    <row r="169" spans="1:7" hidden="1">
      <c r="A169" t="s">
        <v>420</v>
      </c>
      <c r="B169" s="10">
        <f t="shared" si="14"/>
        <v>0</v>
      </c>
      <c r="C169" s="2">
        <f t="shared" si="15"/>
        <v>0</v>
      </c>
      <c r="E169" s="2" t="s">
        <v>10</v>
      </c>
      <c r="F169" t="s">
        <v>421</v>
      </c>
      <c r="G169" t="s">
        <v>422</v>
      </c>
    </row>
    <row r="170" spans="1:7" hidden="1">
      <c r="A170" t="s">
        <v>423</v>
      </c>
      <c r="B170" s="10">
        <f t="shared" si="14"/>
        <v>0</v>
      </c>
      <c r="C170" s="2">
        <f t="shared" si="15"/>
        <v>0</v>
      </c>
      <c r="E170" s="2" t="s">
        <v>10</v>
      </c>
      <c r="F170" t="s">
        <v>424</v>
      </c>
      <c r="G170" t="s">
        <v>425</v>
      </c>
    </row>
    <row r="171" spans="1:7" hidden="1">
      <c r="A171" t="s">
        <v>426</v>
      </c>
      <c r="B171" s="10">
        <f t="shared" si="14"/>
        <v>0</v>
      </c>
      <c r="C171" s="12">
        <f t="shared" si="15"/>
        <v>0</v>
      </c>
      <c r="E171" s="13" t="s">
        <v>10</v>
      </c>
      <c r="F171" t="s">
        <v>427</v>
      </c>
      <c r="G171" t="s">
        <v>428</v>
      </c>
    </row>
    <row r="172" spans="1:7" hidden="1">
      <c r="A172" t="s">
        <v>429</v>
      </c>
      <c r="B172" s="10">
        <f t="shared" si="14"/>
        <v>0</v>
      </c>
      <c r="C172" s="2">
        <f t="shared" si="15"/>
        <v>0</v>
      </c>
      <c r="E172" s="2" t="s">
        <v>10</v>
      </c>
      <c r="F172" t="s">
        <v>430</v>
      </c>
      <c r="G172" t="s">
        <v>431</v>
      </c>
    </row>
    <row r="173" spans="1:7" hidden="1">
      <c r="A173" t="s">
        <v>432</v>
      </c>
      <c r="B173" s="10">
        <f t="shared" si="14"/>
        <v>0</v>
      </c>
      <c r="C173" s="2">
        <f t="shared" si="15"/>
        <v>0</v>
      </c>
      <c r="E173" s="2" t="s">
        <v>10</v>
      </c>
      <c r="F173" t="s">
        <v>433</v>
      </c>
      <c r="G173" t="s">
        <v>434</v>
      </c>
    </row>
    <row r="174" spans="1:7" hidden="1">
      <c r="A174" t="s">
        <v>435</v>
      </c>
      <c r="B174" s="10">
        <f t="shared" si="14"/>
        <v>0</v>
      </c>
      <c r="C174" s="2">
        <f t="shared" si="15"/>
        <v>0</v>
      </c>
      <c r="E174" s="2" t="s">
        <v>10</v>
      </c>
    </row>
    <row r="175" spans="1:7" hidden="1">
      <c r="A175" t="s">
        <v>436</v>
      </c>
      <c r="B175" s="10">
        <f t="shared" si="14"/>
        <v>0</v>
      </c>
      <c r="C175" s="2">
        <f t="shared" si="15"/>
        <v>0</v>
      </c>
      <c r="E175" s="2" t="s">
        <v>10</v>
      </c>
      <c r="F175" t="s">
        <v>437</v>
      </c>
      <c r="G175" t="s">
        <v>438</v>
      </c>
    </row>
    <row r="176" spans="1:7" hidden="1">
      <c r="A176" t="s">
        <v>439</v>
      </c>
      <c r="B176" s="10">
        <f t="shared" si="14"/>
        <v>0</v>
      </c>
      <c r="C176" s="2">
        <f t="shared" si="15"/>
        <v>0</v>
      </c>
      <c r="E176" s="2" t="s">
        <v>10</v>
      </c>
      <c r="F176" t="s">
        <v>440</v>
      </c>
      <c r="G176" t="s">
        <v>441</v>
      </c>
    </row>
    <row r="177" spans="1:7" hidden="1">
      <c r="A177" t="s">
        <v>445</v>
      </c>
      <c r="B177" s="10">
        <f t="shared" si="14"/>
        <v>0</v>
      </c>
      <c r="C177" s="2">
        <f t="shared" si="15"/>
        <v>0</v>
      </c>
      <c r="E177" s="2" t="s">
        <v>10</v>
      </c>
      <c r="F177" t="s">
        <v>446</v>
      </c>
      <c r="G177" t="s">
        <v>447</v>
      </c>
    </row>
    <row r="178" spans="1:7" hidden="1">
      <c r="A178" t="s">
        <v>448</v>
      </c>
      <c r="B178" s="10">
        <f t="shared" si="14"/>
        <v>0</v>
      </c>
      <c r="C178" s="2">
        <f t="shared" si="15"/>
        <v>0</v>
      </c>
      <c r="E178" s="2" t="s">
        <v>10</v>
      </c>
      <c r="F178" t="s">
        <v>449</v>
      </c>
      <c r="G178" t="s">
        <v>450</v>
      </c>
    </row>
    <row r="179" spans="1:7" hidden="1">
      <c r="A179" t="s">
        <v>451</v>
      </c>
      <c r="B179" s="10">
        <f t="shared" si="14"/>
        <v>0</v>
      </c>
      <c r="C179" s="2">
        <f t="shared" si="15"/>
        <v>0</v>
      </c>
      <c r="E179" s="2" t="s">
        <v>10</v>
      </c>
      <c r="F179" t="s">
        <v>452</v>
      </c>
      <c r="G179" t="s">
        <v>453</v>
      </c>
    </row>
    <row r="180" spans="1:7" hidden="1">
      <c r="A180" t="s">
        <v>454</v>
      </c>
      <c r="B180" s="10">
        <f t="shared" si="14"/>
        <v>0</v>
      </c>
      <c r="C180" s="2">
        <f t="shared" si="15"/>
        <v>0</v>
      </c>
      <c r="E180" s="2" t="s">
        <v>10</v>
      </c>
      <c r="F180" t="s">
        <v>455</v>
      </c>
      <c r="G180" t="s">
        <v>456</v>
      </c>
    </row>
    <row r="181" spans="1:7" hidden="1">
      <c r="A181" t="s">
        <v>457</v>
      </c>
      <c r="B181" s="10">
        <f t="shared" si="14"/>
        <v>0</v>
      </c>
      <c r="C181" s="2">
        <f t="shared" si="15"/>
        <v>0</v>
      </c>
      <c r="E181" s="2" t="s">
        <v>10</v>
      </c>
      <c r="F181" t="s">
        <v>458</v>
      </c>
      <c r="G181" t="s">
        <v>459</v>
      </c>
    </row>
    <row r="182" spans="1:7" hidden="1">
      <c r="A182" t="s">
        <v>460</v>
      </c>
      <c r="B182" s="10">
        <f t="shared" si="14"/>
        <v>0</v>
      </c>
      <c r="C182" s="2">
        <f t="shared" si="15"/>
        <v>0</v>
      </c>
      <c r="E182" s="2" t="s">
        <v>10</v>
      </c>
      <c r="F182" t="s">
        <v>461</v>
      </c>
      <c r="G182" t="s">
        <v>462</v>
      </c>
    </row>
    <row r="183" spans="1:7" hidden="1">
      <c r="A183" t="s">
        <v>463</v>
      </c>
      <c r="B183" s="10">
        <f t="shared" si="14"/>
        <v>0</v>
      </c>
      <c r="C183" s="2">
        <f>+B183*0.16</f>
        <v>0</v>
      </c>
      <c r="E183" s="2" t="s">
        <v>10</v>
      </c>
      <c r="F183" t="s">
        <v>464</v>
      </c>
      <c r="G183" t="s">
        <v>465</v>
      </c>
    </row>
    <row r="184" spans="1:7" hidden="1">
      <c r="A184" t="s">
        <v>466</v>
      </c>
      <c r="B184" s="10">
        <f t="shared" si="14"/>
        <v>0</v>
      </c>
      <c r="C184" s="2">
        <f>B184*0.16</f>
        <v>0</v>
      </c>
      <c r="E184" s="2" t="s">
        <v>10</v>
      </c>
      <c r="F184" t="s">
        <v>467</v>
      </c>
      <c r="G184" t="s">
        <v>468</v>
      </c>
    </row>
    <row r="185" spans="1:7" hidden="1">
      <c r="A185" t="s">
        <v>469</v>
      </c>
      <c r="B185" s="10">
        <f t="shared" si="14"/>
        <v>0</v>
      </c>
      <c r="C185" s="2">
        <f>B185*0.16</f>
        <v>0</v>
      </c>
      <c r="E185" s="2" t="s">
        <v>10</v>
      </c>
      <c r="F185" t="s">
        <v>470</v>
      </c>
      <c r="G185" t="s">
        <v>471</v>
      </c>
    </row>
    <row r="186" spans="1:7" hidden="1">
      <c r="A186" t="s">
        <v>472</v>
      </c>
      <c r="B186" s="10">
        <f t="shared" si="14"/>
        <v>0</v>
      </c>
      <c r="C186" s="2">
        <f>B186*0.16</f>
        <v>0</v>
      </c>
      <c r="E186" s="2" t="s">
        <v>10</v>
      </c>
      <c r="F186" t="s">
        <v>473</v>
      </c>
      <c r="G186" t="s">
        <v>474</v>
      </c>
    </row>
    <row r="187" spans="1:7" hidden="1">
      <c r="A187" t="s">
        <v>475</v>
      </c>
      <c r="B187" s="10">
        <f t="shared" si="14"/>
        <v>0</v>
      </c>
      <c r="C187" s="2">
        <f>B187*0.16</f>
        <v>0</v>
      </c>
      <c r="E187" s="2" t="s">
        <v>10</v>
      </c>
      <c r="F187" t="s">
        <v>476</v>
      </c>
      <c r="G187" t="s">
        <v>477</v>
      </c>
    </row>
    <row r="188" spans="1:7" hidden="1">
      <c r="A188" t="s">
        <v>478</v>
      </c>
      <c r="B188" s="10">
        <f>D188</f>
        <v>0</v>
      </c>
      <c r="C188" s="2"/>
      <c r="E188" s="2" t="s">
        <v>10</v>
      </c>
      <c r="F188" t="s">
        <v>479</v>
      </c>
      <c r="G188" t="s">
        <v>480</v>
      </c>
    </row>
    <row r="189" spans="1:7" hidden="1">
      <c r="A189" t="s">
        <v>481</v>
      </c>
      <c r="B189" s="10">
        <f t="shared" ref="B189:B198" si="16">D189/1.16</f>
        <v>0</v>
      </c>
      <c r="C189" s="2">
        <f t="shared" ref="C189:C198" si="17">B189*0.16</f>
        <v>0</v>
      </c>
      <c r="E189" s="2" t="s">
        <v>482</v>
      </c>
      <c r="F189" t="s">
        <v>483</v>
      </c>
      <c r="G189" t="s">
        <v>484</v>
      </c>
    </row>
    <row r="190" spans="1:7" hidden="1">
      <c r="A190" t="s">
        <v>485</v>
      </c>
      <c r="B190" s="10">
        <f t="shared" si="16"/>
        <v>0</v>
      </c>
      <c r="C190" s="2">
        <f t="shared" si="17"/>
        <v>0</v>
      </c>
      <c r="E190" s="2" t="s">
        <v>10</v>
      </c>
      <c r="F190" t="s">
        <v>486</v>
      </c>
      <c r="G190" t="s">
        <v>487</v>
      </c>
    </row>
    <row r="191" spans="1:7" hidden="1">
      <c r="A191" t="s">
        <v>488</v>
      </c>
      <c r="B191" s="10">
        <f t="shared" si="16"/>
        <v>0</v>
      </c>
      <c r="C191" s="2">
        <f t="shared" si="17"/>
        <v>0</v>
      </c>
      <c r="E191" s="2" t="s">
        <v>10</v>
      </c>
      <c r="F191" t="s">
        <v>489</v>
      </c>
      <c r="G191" t="s">
        <v>490</v>
      </c>
    </row>
    <row r="192" spans="1:7" hidden="1">
      <c r="A192" t="s">
        <v>491</v>
      </c>
      <c r="B192" s="10">
        <f t="shared" si="16"/>
        <v>0</v>
      </c>
      <c r="C192" s="2">
        <f t="shared" si="17"/>
        <v>0</v>
      </c>
      <c r="E192" s="2" t="s">
        <v>10</v>
      </c>
      <c r="F192" t="s">
        <v>492</v>
      </c>
      <c r="G192" t="s">
        <v>493</v>
      </c>
    </row>
    <row r="193" spans="1:8" hidden="1">
      <c r="A193" t="s">
        <v>494</v>
      </c>
      <c r="B193" s="10">
        <f t="shared" si="16"/>
        <v>0</v>
      </c>
      <c r="C193" s="2">
        <f t="shared" si="17"/>
        <v>0</v>
      </c>
      <c r="E193" s="2" t="s">
        <v>10</v>
      </c>
      <c r="F193" t="s">
        <v>495</v>
      </c>
    </row>
    <row r="194" spans="1:8" hidden="1">
      <c r="A194" t="s">
        <v>496</v>
      </c>
      <c r="B194" s="10">
        <f t="shared" si="16"/>
        <v>0</v>
      </c>
      <c r="C194" s="2">
        <f t="shared" si="17"/>
        <v>0</v>
      </c>
      <c r="E194" s="2" t="s">
        <v>10</v>
      </c>
      <c r="F194" t="s">
        <v>497</v>
      </c>
    </row>
    <row r="195" spans="1:8" hidden="1">
      <c r="A195" t="s">
        <v>498</v>
      </c>
      <c r="B195" s="2">
        <f t="shared" si="16"/>
        <v>0</v>
      </c>
      <c r="C195" s="12">
        <f t="shared" si="17"/>
        <v>0</v>
      </c>
      <c r="E195" s="13" t="s">
        <v>10</v>
      </c>
      <c r="F195" t="s">
        <v>499</v>
      </c>
      <c r="G195" t="s">
        <v>500</v>
      </c>
    </row>
    <row r="196" spans="1:8" hidden="1">
      <c r="A196" t="s">
        <v>501</v>
      </c>
      <c r="B196" s="10">
        <f t="shared" si="16"/>
        <v>0</v>
      </c>
      <c r="C196" s="2">
        <f t="shared" si="17"/>
        <v>0</v>
      </c>
      <c r="E196" s="2" t="s">
        <v>10</v>
      </c>
      <c r="F196" t="s">
        <v>502</v>
      </c>
      <c r="G196" t="s">
        <v>503</v>
      </c>
    </row>
    <row r="197" spans="1:8" hidden="1">
      <c r="A197" t="s">
        <v>504</v>
      </c>
      <c r="B197" s="10">
        <f t="shared" si="16"/>
        <v>0</v>
      </c>
      <c r="C197" s="2">
        <f t="shared" si="17"/>
        <v>0</v>
      </c>
      <c r="E197" s="2" t="s">
        <v>10</v>
      </c>
      <c r="F197" t="s">
        <v>505</v>
      </c>
    </row>
    <row r="198" spans="1:8" hidden="1">
      <c r="A198" t="s">
        <v>506</v>
      </c>
      <c r="B198" s="10">
        <f t="shared" si="16"/>
        <v>0</v>
      </c>
      <c r="C198" s="2">
        <f t="shared" si="17"/>
        <v>0</v>
      </c>
      <c r="E198" s="2" t="s">
        <v>10</v>
      </c>
      <c r="F198" t="s">
        <v>507</v>
      </c>
    </row>
    <row r="199" spans="1:8" hidden="1">
      <c r="A199" t="s">
        <v>508</v>
      </c>
      <c r="B199" s="10">
        <f>D199</f>
        <v>0</v>
      </c>
      <c r="C199" s="2"/>
      <c r="E199" s="2" t="s">
        <v>10</v>
      </c>
      <c r="F199" t="s">
        <v>509</v>
      </c>
      <c r="G199" t="s">
        <v>510</v>
      </c>
    </row>
    <row r="200" spans="1:8" hidden="1">
      <c r="A200" t="s">
        <v>511</v>
      </c>
      <c r="B200" s="10">
        <f t="shared" ref="B200:B231" si="18">D200/1.16</f>
        <v>0</v>
      </c>
      <c r="C200" s="2">
        <f>B200*0.16</f>
        <v>0</v>
      </c>
      <c r="E200" s="2" t="s">
        <v>10</v>
      </c>
      <c r="F200" t="s">
        <v>512</v>
      </c>
    </row>
    <row r="201" spans="1:8" hidden="1">
      <c r="A201" t="s">
        <v>513</v>
      </c>
      <c r="B201" s="2">
        <f t="shared" si="18"/>
        <v>0</v>
      </c>
      <c r="C201" s="2">
        <f>B201*0.16</f>
        <v>0</v>
      </c>
      <c r="E201" s="2" t="s">
        <v>10</v>
      </c>
      <c r="F201" t="s">
        <v>514</v>
      </c>
      <c r="G201" t="s">
        <v>515</v>
      </c>
    </row>
    <row r="202" spans="1:8" hidden="1">
      <c r="A202" t="s">
        <v>516</v>
      </c>
      <c r="B202" s="10">
        <f t="shared" si="18"/>
        <v>0</v>
      </c>
      <c r="C202" s="2">
        <f>B202*0.16</f>
        <v>0</v>
      </c>
      <c r="E202" s="2" t="s">
        <v>10</v>
      </c>
      <c r="F202" t="s">
        <v>517</v>
      </c>
      <c r="G202" t="s">
        <v>518</v>
      </c>
    </row>
    <row r="203" spans="1:8" hidden="1">
      <c r="A203" t="s">
        <v>519</v>
      </c>
      <c r="B203" s="2">
        <f t="shared" si="18"/>
        <v>0</v>
      </c>
      <c r="C203" s="2">
        <f>B203*0.16</f>
        <v>0</v>
      </c>
      <c r="E203" s="2" t="s">
        <v>10</v>
      </c>
      <c r="F203" t="s">
        <v>520</v>
      </c>
      <c r="G203" t="s">
        <v>521</v>
      </c>
    </row>
    <row r="204" spans="1:8" hidden="1">
      <c r="A204" t="s">
        <v>522</v>
      </c>
      <c r="B204" s="10">
        <f t="shared" si="18"/>
        <v>0</v>
      </c>
      <c r="C204" s="2">
        <f>+B204*0.16</f>
        <v>0</v>
      </c>
      <c r="E204" s="2" t="s">
        <v>10</v>
      </c>
      <c r="F204" t="s">
        <v>523</v>
      </c>
    </row>
    <row r="205" spans="1:8" hidden="1">
      <c r="A205" t="s">
        <v>524</v>
      </c>
      <c r="B205" s="10">
        <f t="shared" si="18"/>
        <v>0</v>
      </c>
      <c r="C205" s="2">
        <f>+B205*0.16</f>
        <v>0</v>
      </c>
      <c r="E205" s="2" t="s">
        <v>10</v>
      </c>
      <c r="F205" t="s">
        <v>525</v>
      </c>
    </row>
    <row r="206" spans="1:8" hidden="1">
      <c r="A206" t="s">
        <v>526</v>
      </c>
      <c r="B206" s="10">
        <f t="shared" si="18"/>
        <v>0</v>
      </c>
      <c r="C206" s="2">
        <f>+B206*0.16</f>
        <v>0</v>
      </c>
      <c r="E206" s="2" t="s">
        <v>10</v>
      </c>
      <c r="F206" t="s">
        <v>527</v>
      </c>
    </row>
    <row r="207" spans="1:8" hidden="1">
      <c r="A207" t="s">
        <v>528</v>
      </c>
      <c r="B207" s="2">
        <f t="shared" si="18"/>
        <v>0</v>
      </c>
      <c r="C207" s="2">
        <f>B207*0.16</f>
        <v>0</v>
      </c>
      <c r="E207" s="2" t="s">
        <v>10</v>
      </c>
      <c r="F207" t="s">
        <v>529</v>
      </c>
      <c r="G207" t="s">
        <v>530</v>
      </c>
      <c r="H207" t="s">
        <v>94</v>
      </c>
    </row>
    <row r="208" spans="1:8" hidden="1">
      <c r="A208" t="s">
        <v>531</v>
      </c>
      <c r="B208" s="10">
        <f t="shared" si="18"/>
        <v>0</v>
      </c>
      <c r="C208" s="2">
        <f>+B208*0.16</f>
        <v>0</v>
      </c>
      <c r="E208" s="2" t="s">
        <v>10</v>
      </c>
      <c r="F208" t="s">
        <v>532</v>
      </c>
    </row>
    <row r="209" spans="1:7" hidden="1">
      <c r="A209" t="s">
        <v>533</v>
      </c>
      <c r="B209" s="10">
        <f t="shared" si="18"/>
        <v>0</v>
      </c>
      <c r="C209" s="2">
        <f t="shared" ref="C209:C253" si="19">B209*0.16</f>
        <v>0</v>
      </c>
      <c r="E209" s="2" t="s">
        <v>10</v>
      </c>
      <c r="F209" t="s">
        <v>534</v>
      </c>
      <c r="G209" t="s">
        <v>535</v>
      </c>
    </row>
    <row r="210" spans="1:7" hidden="1">
      <c r="A210" t="s">
        <v>536</v>
      </c>
      <c r="B210" s="10">
        <f t="shared" si="18"/>
        <v>0</v>
      </c>
      <c r="C210" s="2">
        <f t="shared" si="19"/>
        <v>0</v>
      </c>
      <c r="E210" s="2" t="s">
        <v>10</v>
      </c>
      <c r="F210" t="s">
        <v>537</v>
      </c>
    </row>
    <row r="211" spans="1:7" hidden="1">
      <c r="A211" t="s">
        <v>538</v>
      </c>
      <c r="B211" s="10">
        <f t="shared" si="18"/>
        <v>0</v>
      </c>
      <c r="C211" s="2">
        <f t="shared" si="19"/>
        <v>0</v>
      </c>
      <c r="E211" s="2" t="s">
        <v>10</v>
      </c>
      <c r="F211" t="s">
        <v>539</v>
      </c>
    </row>
    <row r="212" spans="1:7" hidden="1">
      <c r="A212" t="s">
        <v>540</v>
      </c>
      <c r="B212" s="10">
        <f t="shared" si="18"/>
        <v>0</v>
      </c>
      <c r="C212" s="2">
        <f t="shared" si="19"/>
        <v>0</v>
      </c>
      <c r="E212" s="2" t="s">
        <v>10</v>
      </c>
      <c r="F212" t="s">
        <v>541</v>
      </c>
    </row>
    <row r="213" spans="1:7" hidden="1">
      <c r="A213" t="s">
        <v>542</v>
      </c>
      <c r="B213" s="10">
        <f t="shared" si="18"/>
        <v>0</v>
      </c>
      <c r="C213" s="2">
        <f t="shared" si="19"/>
        <v>0</v>
      </c>
      <c r="E213" s="2" t="s">
        <v>10</v>
      </c>
      <c r="F213" t="s">
        <v>543</v>
      </c>
    </row>
    <row r="214" spans="1:7" hidden="1">
      <c r="A214" t="s">
        <v>544</v>
      </c>
      <c r="B214" s="10">
        <f t="shared" si="18"/>
        <v>0</v>
      </c>
      <c r="C214" s="2">
        <f t="shared" si="19"/>
        <v>0</v>
      </c>
      <c r="E214" s="2" t="s">
        <v>10</v>
      </c>
      <c r="F214" t="s">
        <v>545</v>
      </c>
    </row>
    <row r="215" spans="1:7" hidden="1">
      <c r="A215" t="s">
        <v>546</v>
      </c>
      <c r="B215" s="10">
        <f t="shared" si="18"/>
        <v>0</v>
      </c>
      <c r="C215" s="2">
        <f t="shared" si="19"/>
        <v>0</v>
      </c>
      <c r="E215" s="2" t="s">
        <v>10</v>
      </c>
      <c r="F215" t="s">
        <v>547</v>
      </c>
    </row>
    <row r="216" spans="1:7" hidden="1">
      <c r="A216" t="s">
        <v>548</v>
      </c>
      <c r="B216" s="10">
        <f t="shared" si="18"/>
        <v>0</v>
      </c>
      <c r="C216" s="2">
        <f t="shared" si="19"/>
        <v>0</v>
      </c>
      <c r="E216" s="2" t="s">
        <v>10</v>
      </c>
      <c r="F216" t="s">
        <v>549</v>
      </c>
      <c r="G216" t="s">
        <v>550</v>
      </c>
    </row>
    <row r="217" spans="1:7" hidden="1">
      <c r="A217" t="s">
        <v>551</v>
      </c>
      <c r="B217" s="10">
        <f t="shared" si="18"/>
        <v>0</v>
      </c>
      <c r="C217" s="2">
        <f t="shared" si="19"/>
        <v>0</v>
      </c>
      <c r="E217" s="2" t="s">
        <v>10</v>
      </c>
      <c r="F217" t="s">
        <v>552</v>
      </c>
      <c r="G217" t="s">
        <v>553</v>
      </c>
    </row>
    <row r="218" spans="1:7" hidden="1">
      <c r="A218" t="s">
        <v>554</v>
      </c>
      <c r="B218" s="10">
        <f t="shared" si="18"/>
        <v>0</v>
      </c>
      <c r="C218" s="2">
        <f t="shared" si="19"/>
        <v>0</v>
      </c>
      <c r="E218" s="2" t="s">
        <v>10</v>
      </c>
      <c r="F218" t="s">
        <v>555</v>
      </c>
      <c r="G218" t="s">
        <v>556</v>
      </c>
    </row>
    <row r="219" spans="1:7" hidden="1">
      <c r="A219" t="s">
        <v>557</v>
      </c>
      <c r="B219" s="10">
        <f t="shared" si="18"/>
        <v>0</v>
      </c>
      <c r="C219" s="2">
        <f t="shared" si="19"/>
        <v>0</v>
      </c>
      <c r="E219" s="2" t="s">
        <v>10</v>
      </c>
      <c r="F219" t="s">
        <v>558</v>
      </c>
      <c r="G219" t="s">
        <v>559</v>
      </c>
    </row>
    <row r="220" spans="1:7" hidden="1">
      <c r="A220" t="s">
        <v>560</v>
      </c>
      <c r="B220" s="10">
        <f t="shared" si="18"/>
        <v>0</v>
      </c>
      <c r="C220" s="2">
        <f t="shared" si="19"/>
        <v>0</v>
      </c>
      <c r="E220" s="2" t="s">
        <v>10</v>
      </c>
      <c r="F220" t="s">
        <v>561</v>
      </c>
      <c r="G220" t="s">
        <v>562</v>
      </c>
    </row>
    <row r="221" spans="1:7" hidden="1">
      <c r="A221" t="s">
        <v>565</v>
      </c>
      <c r="B221" s="10">
        <f t="shared" si="18"/>
        <v>0</v>
      </c>
      <c r="C221" s="2">
        <f t="shared" si="19"/>
        <v>0</v>
      </c>
      <c r="E221" s="2" t="s">
        <v>10</v>
      </c>
      <c r="F221" t="s">
        <v>566</v>
      </c>
    </row>
    <row r="222" spans="1:7" hidden="1">
      <c r="A222" t="s">
        <v>567</v>
      </c>
      <c r="B222" s="10">
        <f t="shared" si="18"/>
        <v>0</v>
      </c>
      <c r="C222" s="2">
        <f t="shared" si="19"/>
        <v>0</v>
      </c>
      <c r="E222" s="2" t="s">
        <v>10</v>
      </c>
      <c r="F222" t="s">
        <v>568</v>
      </c>
      <c r="G222" t="s">
        <v>569</v>
      </c>
    </row>
    <row r="223" spans="1:7" hidden="1">
      <c r="A223" t="s">
        <v>570</v>
      </c>
      <c r="B223" s="10">
        <f t="shared" si="18"/>
        <v>0</v>
      </c>
      <c r="C223" s="2">
        <f t="shared" si="19"/>
        <v>0</v>
      </c>
      <c r="E223" s="2" t="s">
        <v>10</v>
      </c>
      <c r="F223" t="s">
        <v>571</v>
      </c>
      <c r="G223" t="s">
        <v>572</v>
      </c>
    </row>
    <row r="224" spans="1:7" hidden="1">
      <c r="A224" t="s">
        <v>576</v>
      </c>
      <c r="B224" s="10">
        <f t="shared" si="18"/>
        <v>0</v>
      </c>
      <c r="C224" s="2">
        <f t="shared" si="19"/>
        <v>0</v>
      </c>
      <c r="E224" s="2" t="s">
        <v>10</v>
      </c>
      <c r="F224" t="s">
        <v>577</v>
      </c>
      <c r="G224" t="s">
        <v>578</v>
      </c>
    </row>
    <row r="225" spans="1:7" hidden="1">
      <c r="A225" t="s">
        <v>579</v>
      </c>
      <c r="B225" s="10">
        <f t="shared" si="18"/>
        <v>0</v>
      </c>
      <c r="C225" s="2">
        <f t="shared" si="19"/>
        <v>0</v>
      </c>
      <c r="E225" s="2" t="s">
        <v>10</v>
      </c>
      <c r="F225" t="s">
        <v>580</v>
      </c>
      <c r="G225" t="s">
        <v>581</v>
      </c>
    </row>
    <row r="226" spans="1:7" hidden="1">
      <c r="A226" t="s">
        <v>582</v>
      </c>
      <c r="B226" s="10">
        <f t="shared" si="18"/>
        <v>0</v>
      </c>
      <c r="C226" s="2">
        <f t="shared" si="19"/>
        <v>0</v>
      </c>
      <c r="E226" s="2" t="s">
        <v>10</v>
      </c>
      <c r="F226" t="s">
        <v>583</v>
      </c>
      <c r="G226" t="s">
        <v>584</v>
      </c>
    </row>
    <row r="227" spans="1:7" hidden="1">
      <c r="A227" t="s">
        <v>585</v>
      </c>
      <c r="B227" s="10">
        <f t="shared" si="18"/>
        <v>0</v>
      </c>
      <c r="C227" s="2">
        <f t="shared" si="19"/>
        <v>0</v>
      </c>
      <c r="E227" s="2" t="s">
        <v>10</v>
      </c>
      <c r="F227" t="s">
        <v>586</v>
      </c>
      <c r="G227" t="s">
        <v>587</v>
      </c>
    </row>
    <row r="228" spans="1:7" hidden="1">
      <c r="A228" t="s">
        <v>588</v>
      </c>
      <c r="B228" s="10">
        <f t="shared" si="18"/>
        <v>0</v>
      </c>
      <c r="C228" s="2">
        <f t="shared" si="19"/>
        <v>0</v>
      </c>
      <c r="E228" s="2" t="s">
        <v>10</v>
      </c>
      <c r="F228" t="s">
        <v>589</v>
      </c>
      <c r="G228" t="s">
        <v>590</v>
      </c>
    </row>
    <row r="229" spans="1:7" hidden="1">
      <c r="A229" t="s">
        <v>591</v>
      </c>
      <c r="B229" s="10">
        <f t="shared" si="18"/>
        <v>0</v>
      </c>
      <c r="C229" s="2">
        <f t="shared" si="19"/>
        <v>0</v>
      </c>
      <c r="E229" s="2" t="s">
        <v>10</v>
      </c>
      <c r="F229" t="s">
        <v>592</v>
      </c>
      <c r="G229" t="s">
        <v>593</v>
      </c>
    </row>
    <row r="230" spans="1:7" hidden="1">
      <c r="A230" t="s">
        <v>594</v>
      </c>
      <c r="B230" s="10">
        <f t="shared" si="18"/>
        <v>0</v>
      </c>
      <c r="C230" s="2">
        <f t="shared" si="19"/>
        <v>0</v>
      </c>
      <c r="E230" s="2" t="s">
        <v>10</v>
      </c>
      <c r="F230" t="s">
        <v>595</v>
      </c>
      <c r="G230" t="s">
        <v>596</v>
      </c>
    </row>
    <row r="231" spans="1:7" hidden="1">
      <c r="A231" t="s">
        <v>597</v>
      </c>
      <c r="B231" s="10">
        <f t="shared" si="18"/>
        <v>0</v>
      </c>
      <c r="C231" s="2">
        <f t="shared" si="19"/>
        <v>0</v>
      </c>
      <c r="E231" s="2" t="s">
        <v>10</v>
      </c>
      <c r="F231" t="s">
        <v>598</v>
      </c>
      <c r="G231" t="s">
        <v>599</v>
      </c>
    </row>
    <row r="232" spans="1:7" hidden="1">
      <c r="A232" t="s">
        <v>600</v>
      </c>
      <c r="B232" s="10">
        <f t="shared" ref="B232:B253" si="20">D232/1.16</f>
        <v>0</v>
      </c>
      <c r="C232" s="2">
        <f t="shared" si="19"/>
        <v>0</v>
      </c>
      <c r="E232" s="2" t="s">
        <v>10</v>
      </c>
      <c r="F232" t="s">
        <v>601</v>
      </c>
      <c r="G232" t="s">
        <v>602</v>
      </c>
    </row>
    <row r="233" spans="1:7" hidden="1">
      <c r="A233" t="s">
        <v>603</v>
      </c>
      <c r="B233" s="10">
        <f t="shared" si="20"/>
        <v>0</v>
      </c>
      <c r="C233" s="2">
        <f t="shared" si="19"/>
        <v>0</v>
      </c>
      <c r="E233" s="2" t="s">
        <v>10</v>
      </c>
      <c r="F233" t="s">
        <v>604</v>
      </c>
      <c r="G233" t="s">
        <v>605</v>
      </c>
    </row>
    <row r="234" spans="1:7" hidden="1">
      <c r="A234" t="s">
        <v>606</v>
      </c>
      <c r="B234" s="10">
        <f t="shared" si="20"/>
        <v>0</v>
      </c>
      <c r="C234" s="2">
        <f t="shared" si="19"/>
        <v>0</v>
      </c>
      <c r="E234" s="2" t="s">
        <v>10</v>
      </c>
      <c r="F234" t="s">
        <v>607</v>
      </c>
      <c r="G234" t="s">
        <v>608</v>
      </c>
    </row>
    <row r="235" spans="1:7" hidden="1">
      <c r="A235" t="s">
        <v>610</v>
      </c>
      <c r="B235" s="10">
        <f t="shared" si="20"/>
        <v>0</v>
      </c>
      <c r="C235" s="2">
        <f t="shared" si="19"/>
        <v>0</v>
      </c>
      <c r="E235" s="2" t="s">
        <v>10</v>
      </c>
      <c r="F235" t="s">
        <v>611</v>
      </c>
      <c r="G235" t="s">
        <v>612</v>
      </c>
    </row>
    <row r="236" spans="1:7" hidden="1">
      <c r="A236" t="s">
        <v>613</v>
      </c>
      <c r="B236" s="10">
        <f t="shared" si="20"/>
        <v>0</v>
      </c>
      <c r="C236" s="2">
        <f t="shared" si="19"/>
        <v>0</v>
      </c>
      <c r="E236" s="2" t="s">
        <v>10</v>
      </c>
      <c r="F236" t="s">
        <v>614</v>
      </c>
      <c r="G236" t="s">
        <v>615</v>
      </c>
    </row>
    <row r="237" spans="1:7" hidden="1">
      <c r="A237" t="s">
        <v>616</v>
      </c>
      <c r="B237" s="10">
        <f t="shared" si="20"/>
        <v>0</v>
      </c>
      <c r="C237" s="2">
        <f t="shared" si="19"/>
        <v>0</v>
      </c>
      <c r="E237" s="2" t="s">
        <v>10</v>
      </c>
      <c r="F237" t="s">
        <v>617</v>
      </c>
    </row>
    <row r="238" spans="1:7" hidden="1">
      <c r="A238" t="s">
        <v>618</v>
      </c>
      <c r="B238" s="10">
        <f t="shared" si="20"/>
        <v>0</v>
      </c>
      <c r="C238" s="2">
        <f t="shared" si="19"/>
        <v>0</v>
      </c>
      <c r="E238" s="2" t="s">
        <v>10</v>
      </c>
      <c r="F238" t="s">
        <v>619</v>
      </c>
    </row>
    <row r="239" spans="1:7" hidden="1">
      <c r="A239" t="s">
        <v>620</v>
      </c>
      <c r="B239" s="10">
        <f t="shared" si="20"/>
        <v>0</v>
      </c>
      <c r="C239" s="2">
        <f t="shared" si="19"/>
        <v>0</v>
      </c>
      <c r="E239" s="2" t="s">
        <v>10</v>
      </c>
      <c r="F239" t="s">
        <v>621</v>
      </c>
    </row>
    <row r="240" spans="1:7" hidden="1">
      <c r="A240" t="s">
        <v>622</v>
      </c>
      <c r="B240" s="10">
        <f t="shared" si="20"/>
        <v>0</v>
      </c>
      <c r="C240" s="2">
        <f t="shared" si="19"/>
        <v>0</v>
      </c>
      <c r="E240" s="2" t="s">
        <v>10</v>
      </c>
      <c r="F240" t="s">
        <v>623</v>
      </c>
    </row>
    <row r="241" spans="1:7" hidden="1">
      <c r="A241" t="s">
        <v>624</v>
      </c>
      <c r="B241" s="14">
        <f t="shared" si="20"/>
        <v>0</v>
      </c>
      <c r="C241" s="2">
        <f t="shared" si="19"/>
        <v>0</v>
      </c>
      <c r="E241" s="2" t="s">
        <v>10</v>
      </c>
      <c r="F241" t="s">
        <v>625</v>
      </c>
      <c r="G241" t="s">
        <v>626</v>
      </c>
    </row>
    <row r="242" spans="1:7" hidden="1">
      <c r="A242" t="s">
        <v>627</v>
      </c>
      <c r="B242" s="10">
        <f t="shared" si="20"/>
        <v>0</v>
      </c>
      <c r="C242" s="2">
        <f t="shared" si="19"/>
        <v>0</v>
      </c>
      <c r="E242" s="2" t="s">
        <v>10</v>
      </c>
      <c r="F242" t="s">
        <v>628</v>
      </c>
      <c r="G242" t="s">
        <v>629</v>
      </c>
    </row>
    <row r="243" spans="1:7" hidden="1">
      <c r="A243" t="s">
        <v>630</v>
      </c>
      <c r="B243" s="10">
        <f t="shared" si="20"/>
        <v>0</v>
      </c>
      <c r="C243" s="2">
        <f t="shared" si="19"/>
        <v>0</v>
      </c>
      <c r="E243" s="2" t="s">
        <v>10</v>
      </c>
      <c r="F243" t="s">
        <v>631</v>
      </c>
      <c r="G243" t="s">
        <v>632</v>
      </c>
    </row>
    <row r="244" spans="1:7" hidden="1">
      <c r="A244" t="s">
        <v>633</v>
      </c>
      <c r="B244" s="10">
        <f t="shared" si="20"/>
        <v>0</v>
      </c>
      <c r="C244" s="2">
        <f t="shared" si="19"/>
        <v>0</v>
      </c>
      <c r="E244" s="2" t="s">
        <v>10</v>
      </c>
      <c r="F244" t="s">
        <v>634</v>
      </c>
    </row>
    <row r="245" spans="1:7" hidden="1">
      <c r="A245" t="s">
        <v>635</v>
      </c>
      <c r="B245" s="10">
        <f t="shared" si="20"/>
        <v>0</v>
      </c>
      <c r="C245" s="2">
        <f t="shared" si="19"/>
        <v>0</v>
      </c>
      <c r="E245" s="2" t="s">
        <v>10</v>
      </c>
      <c r="F245" t="s">
        <v>636</v>
      </c>
    </row>
    <row r="246" spans="1:7" hidden="1">
      <c r="A246" t="s">
        <v>637</v>
      </c>
      <c r="B246" s="10">
        <f t="shared" si="20"/>
        <v>0</v>
      </c>
      <c r="C246" s="2">
        <f t="shared" si="19"/>
        <v>0</v>
      </c>
      <c r="E246" s="2" t="s">
        <v>10</v>
      </c>
      <c r="F246" t="s">
        <v>638</v>
      </c>
    </row>
    <row r="247" spans="1:7" hidden="1">
      <c r="A247" t="s">
        <v>641</v>
      </c>
      <c r="B247" s="10">
        <f t="shared" si="20"/>
        <v>0</v>
      </c>
      <c r="C247" s="2">
        <f t="shared" si="19"/>
        <v>0</v>
      </c>
      <c r="E247" s="2" t="s">
        <v>10</v>
      </c>
      <c r="F247" t="s">
        <v>642</v>
      </c>
      <c r="G247" t="s">
        <v>643</v>
      </c>
    </row>
    <row r="248" spans="1:7" hidden="1">
      <c r="A248" t="s">
        <v>644</v>
      </c>
      <c r="B248" s="10">
        <f t="shared" si="20"/>
        <v>0</v>
      </c>
      <c r="C248" s="2">
        <f t="shared" si="19"/>
        <v>0</v>
      </c>
      <c r="E248" s="2" t="s">
        <v>10</v>
      </c>
      <c r="F248" t="s">
        <v>645</v>
      </c>
      <c r="G248" t="s">
        <v>646</v>
      </c>
    </row>
    <row r="249" spans="1:7" hidden="1">
      <c r="A249" t="s">
        <v>647</v>
      </c>
      <c r="B249" s="10">
        <f t="shared" si="20"/>
        <v>0</v>
      </c>
      <c r="C249" s="2">
        <f t="shared" si="19"/>
        <v>0</v>
      </c>
      <c r="E249" s="2" t="s">
        <v>10</v>
      </c>
      <c r="F249" t="s">
        <v>648</v>
      </c>
      <c r="G249" t="s">
        <v>649</v>
      </c>
    </row>
    <row r="250" spans="1:7" hidden="1">
      <c r="A250" t="s">
        <v>650</v>
      </c>
      <c r="B250" s="10">
        <f t="shared" si="20"/>
        <v>0</v>
      </c>
      <c r="C250" s="2">
        <f t="shared" si="19"/>
        <v>0</v>
      </c>
      <c r="E250" s="2" t="s">
        <v>10</v>
      </c>
      <c r="F250" t="s">
        <v>651</v>
      </c>
    </row>
    <row r="251" spans="1:7" hidden="1">
      <c r="A251" t="s">
        <v>652</v>
      </c>
      <c r="B251" s="10">
        <f t="shared" si="20"/>
        <v>0</v>
      </c>
      <c r="C251" s="2">
        <f t="shared" si="19"/>
        <v>0</v>
      </c>
      <c r="E251" s="2" t="s">
        <v>10</v>
      </c>
      <c r="F251" t="s">
        <v>653</v>
      </c>
      <c r="G251" t="s">
        <v>654</v>
      </c>
    </row>
    <row r="252" spans="1:7" hidden="1">
      <c r="A252" t="s">
        <v>655</v>
      </c>
      <c r="B252" s="10">
        <f t="shared" si="20"/>
        <v>0</v>
      </c>
      <c r="C252" s="2">
        <f t="shared" si="19"/>
        <v>0</v>
      </c>
      <c r="E252" s="2" t="s">
        <v>10</v>
      </c>
      <c r="F252" t="s">
        <v>656</v>
      </c>
      <c r="G252" t="s">
        <v>657</v>
      </c>
    </row>
    <row r="253" spans="1:7" hidden="1">
      <c r="A253" t="s">
        <v>658</v>
      </c>
      <c r="B253" s="10">
        <f t="shared" si="20"/>
        <v>0</v>
      </c>
      <c r="C253" s="2">
        <f t="shared" si="19"/>
        <v>0</v>
      </c>
      <c r="E253" s="2" t="s">
        <v>10</v>
      </c>
      <c r="F253" t="s">
        <v>659</v>
      </c>
      <c r="G253" t="s">
        <v>660</v>
      </c>
    </row>
    <row r="254" spans="1:7" hidden="1">
      <c r="A254" t="s">
        <v>661</v>
      </c>
      <c r="B254" s="10">
        <f>D254</f>
        <v>0</v>
      </c>
      <c r="C254" s="2">
        <v>0</v>
      </c>
      <c r="E254" s="2" t="s">
        <v>10</v>
      </c>
      <c r="F254" t="s">
        <v>662</v>
      </c>
      <c r="G254" t="s">
        <v>94</v>
      </c>
    </row>
    <row r="255" spans="1:7" hidden="1">
      <c r="A255" t="s">
        <v>663</v>
      </c>
      <c r="B255" s="10">
        <f t="shared" ref="B255:B276" si="21">D255/1.16</f>
        <v>0</v>
      </c>
      <c r="C255" s="2">
        <f t="shared" ref="C255:C276" si="22">B255*0.16</f>
        <v>0</v>
      </c>
      <c r="E255" s="2" t="s">
        <v>10</v>
      </c>
      <c r="F255" t="s">
        <v>664</v>
      </c>
      <c r="G255" t="s">
        <v>665</v>
      </c>
    </row>
    <row r="256" spans="1:7" hidden="1">
      <c r="A256" t="s">
        <v>666</v>
      </c>
      <c r="B256" s="10">
        <f t="shared" si="21"/>
        <v>0</v>
      </c>
      <c r="C256" s="2">
        <f t="shared" si="22"/>
        <v>0</v>
      </c>
      <c r="E256" s="2" t="s">
        <v>10</v>
      </c>
      <c r="F256" t="s">
        <v>667</v>
      </c>
      <c r="G256" t="s">
        <v>668</v>
      </c>
    </row>
    <row r="257" spans="1:7" hidden="1">
      <c r="A257" t="s">
        <v>661</v>
      </c>
      <c r="B257" s="10">
        <f t="shared" si="21"/>
        <v>0</v>
      </c>
      <c r="C257" s="2">
        <f t="shared" si="22"/>
        <v>0</v>
      </c>
      <c r="E257" s="2" t="s">
        <v>10</v>
      </c>
      <c r="F257" t="s">
        <v>662</v>
      </c>
      <c r="G257" t="s">
        <v>669</v>
      </c>
    </row>
    <row r="258" spans="1:7" hidden="1">
      <c r="A258" t="s">
        <v>670</v>
      </c>
      <c r="B258" s="10">
        <f t="shared" si="21"/>
        <v>0</v>
      </c>
      <c r="C258" s="2">
        <f t="shared" si="22"/>
        <v>0</v>
      </c>
      <c r="E258" s="2" t="s">
        <v>10</v>
      </c>
      <c r="F258" t="s">
        <v>671</v>
      </c>
      <c r="G258" t="s">
        <v>672</v>
      </c>
    </row>
    <row r="259" spans="1:7" hidden="1">
      <c r="A259" t="s">
        <v>673</v>
      </c>
      <c r="B259" s="10">
        <f t="shared" si="21"/>
        <v>0</v>
      </c>
      <c r="C259" s="2">
        <f t="shared" si="22"/>
        <v>0</v>
      </c>
      <c r="E259" s="2" t="s">
        <v>10</v>
      </c>
      <c r="F259" t="s">
        <v>674</v>
      </c>
      <c r="G259" t="s">
        <v>675</v>
      </c>
    </row>
    <row r="260" spans="1:7" hidden="1">
      <c r="A260" t="s">
        <v>676</v>
      </c>
      <c r="B260" s="10">
        <f t="shared" si="21"/>
        <v>0</v>
      </c>
      <c r="C260" s="2">
        <f t="shared" si="22"/>
        <v>0</v>
      </c>
      <c r="E260" s="2" t="s">
        <v>10</v>
      </c>
      <c r="F260" t="s">
        <v>677</v>
      </c>
      <c r="G260" t="s">
        <v>678</v>
      </c>
    </row>
    <row r="261" spans="1:7" hidden="1">
      <c r="A261" t="s">
        <v>679</v>
      </c>
      <c r="B261" s="10">
        <f t="shared" si="21"/>
        <v>0</v>
      </c>
      <c r="C261" s="2">
        <f t="shared" si="22"/>
        <v>0</v>
      </c>
      <c r="E261" s="2" t="s">
        <v>10</v>
      </c>
      <c r="F261" t="s">
        <v>680</v>
      </c>
      <c r="G261" t="s">
        <v>681</v>
      </c>
    </row>
    <row r="262" spans="1:7" hidden="1">
      <c r="A262" t="s">
        <v>682</v>
      </c>
      <c r="B262" s="10">
        <f t="shared" si="21"/>
        <v>0</v>
      </c>
      <c r="C262" s="2">
        <f t="shared" si="22"/>
        <v>0</v>
      </c>
      <c r="E262" s="2" t="s">
        <v>10</v>
      </c>
      <c r="F262" t="s">
        <v>683</v>
      </c>
      <c r="G262" t="s">
        <v>684</v>
      </c>
    </row>
    <row r="263" spans="1:7" hidden="1">
      <c r="A263" t="s">
        <v>685</v>
      </c>
      <c r="B263" s="10">
        <f t="shared" si="21"/>
        <v>0</v>
      </c>
      <c r="C263" s="2">
        <f t="shared" si="22"/>
        <v>0</v>
      </c>
      <c r="E263" s="2" t="s">
        <v>10</v>
      </c>
      <c r="F263" t="s">
        <v>686</v>
      </c>
      <c r="G263" t="s">
        <v>687</v>
      </c>
    </row>
    <row r="264" spans="1:7" hidden="1">
      <c r="A264" t="s">
        <v>688</v>
      </c>
      <c r="B264" s="10">
        <f t="shared" si="21"/>
        <v>0</v>
      </c>
      <c r="C264" s="2">
        <f t="shared" si="22"/>
        <v>0</v>
      </c>
      <c r="E264" s="2" t="s">
        <v>10</v>
      </c>
      <c r="F264" t="s">
        <v>689</v>
      </c>
      <c r="G264" t="s">
        <v>690</v>
      </c>
    </row>
    <row r="265" spans="1:7" hidden="1">
      <c r="A265" t="s">
        <v>691</v>
      </c>
      <c r="B265" s="10">
        <f t="shared" si="21"/>
        <v>0</v>
      </c>
      <c r="C265" s="2">
        <f t="shared" si="22"/>
        <v>0</v>
      </c>
      <c r="E265" s="2" t="s">
        <v>10</v>
      </c>
      <c r="F265" t="s">
        <v>692</v>
      </c>
      <c r="G265" t="s">
        <v>693</v>
      </c>
    </row>
    <row r="266" spans="1:7" hidden="1">
      <c r="A266" t="s">
        <v>694</v>
      </c>
      <c r="B266" s="10">
        <f t="shared" si="21"/>
        <v>0</v>
      </c>
      <c r="C266" s="2">
        <f t="shared" si="22"/>
        <v>0</v>
      </c>
      <c r="E266" s="2" t="s">
        <v>10</v>
      </c>
      <c r="F266" t="s">
        <v>695</v>
      </c>
      <c r="G266" t="s">
        <v>490</v>
      </c>
    </row>
    <row r="267" spans="1:7" hidden="1">
      <c r="A267" t="s">
        <v>696</v>
      </c>
      <c r="B267" s="10">
        <f t="shared" si="21"/>
        <v>0</v>
      </c>
      <c r="C267" s="2">
        <f t="shared" si="22"/>
        <v>0</v>
      </c>
      <c r="E267" s="2" t="s">
        <v>10</v>
      </c>
      <c r="F267" t="s">
        <v>697</v>
      </c>
      <c r="G267" t="s">
        <v>698</v>
      </c>
    </row>
    <row r="268" spans="1:7" hidden="1">
      <c r="A268" t="s">
        <v>699</v>
      </c>
      <c r="B268" s="10">
        <f t="shared" si="21"/>
        <v>0</v>
      </c>
      <c r="C268" s="2">
        <f t="shared" si="22"/>
        <v>0</v>
      </c>
      <c r="E268" s="2" t="s">
        <v>10</v>
      </c>
      <c r="F268" t="s">
        <v>700</v>
      </c>
      <c r="G268" t="s">
        <v>701</v>
      </c>
    </row>
    <row r="269" spans="1:7" hidden="1">
      <c r="A269" t="s">
        <v>702</v>
      </c>
      <c r="B269" s="10">
        <f t="shared" si="21"/>
        <v>0</v>
      </c>
      <c r="C269" s="2">
        <f t="shared" si="22"/>
        <v>0</v>
      </c>
      <c r="E269" s="2" t="s">
        <v>10</v>
      </c>
      <c r="F269" t="s">
        <v>703</v>
      </c>
      <c r="G269" t="s">
        <v>704</v>
      </c>
    </row>
    <row r="270" spans="1:7" hidden="1">
      <c r="A270" t="s">
        <v>705</v>
      </c>
      <c r="B270" s="10">
        <f t="shared" si="21"/>
        <v>0</v>
      </c>
      <c r="C270" s="2">
        <f t="shared" si="22"/>
        <v>0</v>
      </c>
      <c r="E270" s="2" t="s">
        <v>10</v>
      </c>
      <c r="F270" t="s">
        <v>706</v>
      </c>
      <c r="G270" t="s">
        <v>707</v>
      </c>
    </row>
    <row r="271" spans="1:7" hidden="1">
      <c r="A271" t="s">
        <v>708</v>
      </c>
      <c r="B271" s="10">
        <f t="shared" si="21"/>
        <v>0</v>
      </c>
      <c r="C271" s="2">
        <f t="shared" si="22"/>
        <v>0</v>
      </c>
      <c r="E271" s="2" t="s">
        <v>10</v>
      </c>
      <c r="F271" t="s">
        <v>709</v>
      </c>
      <c r="G271" t="s">
        <v>710</v>
      </c>
    </row>
    <row r="272" spans="1:7" hidden="1">
      <c r="A272" t="s">
        <v>711</v>
      </c>
      <c r="B272" s="10">
        <f t="shared" si="21"/>
        <v>0</v>
      </c>
      <c r="C272" s="2">
        <f t="shared" si="22"/>
        <v>0</v>
      </c>
      <c r="E272" s="2" t="s">
        <v>10</v>
      </c>
      <c r="F272" t="s">
        <v>712</v>
      </c>
      <c r="G272" t="s">
        <v>713</v>
      </c>
    </row>
    <row r="273" spans="1:7" hidden="1">
      <c r="A273" t="s">
        <v>714</v>
      </c>
      <c r="B273" s="10">
        <f t="shared" si="21"/>
        <v>0</v>
      </c>
      <c r="C273" s="2">
        <f t="shared" si="22"/>
        <v>0</v>
      </c>
      <c r="E273" s="2" t="s">
        <v>10</v>
      </c>
      <c r="F273" t="s">
        <v>715</v>
      </c>
      <c r="G273" t="s">
        <v>716</v>
      </c>
    </row>
    <row r="274" spans="1:7" hidden="1">
      <c r="A274" t="s">
        <v>717</v>
      </c>
      <c r="B274" s="10">
        <f t="shared" si="21"/>
        <v>0</v>
      </c>
      <c r="C274" s="2">
        <f t="shared" si="22"/>
        <v>0</v>
      </c>
      <c r="E274" s="2" t="s">
        <v>10</v>
      </c>
      <c r="F274" t="s">
        <v>718</v>
      </c>
      <c r="G274" t="s">
        <v>719</v>
      </c>
    </row>
    <row r="275" spans="1:7" hidden="1">
      <c r="A275" t="s">
        <v>720</v>
      </c>
      <c r="B275" s="10">
        <f t="shared" si="21"/>
        <v>0</v>
      </c>
      <c r="C275" s="2">
        <f t="shared" si="22"/>
        <v>0</v>
      </c>
      <c r="E275" s="2" t="s">
        <v>10</v>
      </c>
      <c r="F275" t="s">
        <v>721</v>
      </c>
      <c r="G275" t="s">
        <v>722</v>
      </c>
    </row>
    <row r="276" spans="1:7" hidden="1">
      <c r="A276" t="s">
        <v>723</v>
      </c>
      <c r="B276" s="10">
        <f t="shared" si="21"/>
        <v>0</v>
      </c>
      <c r="C276" s="2">
        <f t="shared" si="22"/>
        <v>0</v>
      </c>
      <c r="E276" s="2" t="s">
        <v>10</v>
      </c>
      <c r="F276" t="s">
        <v>724</v>
      </c>
      <c r="G276" t="s">
        <v>725</v>
      </c>
    </row>
    <row r="277" spans="1:7" hidden="1">
      <c r="A277" t="s">
        <v>726</v>
      </c>
      <c r="B277" s="10">
        <f>D277</f>
        <v>0</v>
      </c>
      <c r="C277" s="2"/>
      <c r="E277" s="2" t="s">
        <v>10</v>
      </c>
      <c r="F277" t="s">
        <v>727</v>
      </c>
      <c r="G277" t="s">
        <v>728</v>
      </c>
    </row>
    <row r="278" spans="1:7" hidden="1">
      <c r="A278" t="s">
        <v>729</v>
      </c>
      <c r="B278" s="10">
        <f t="shared" ref="B278:B290" si="23">D278/1.16</f>
        <v>0</v>
      </c>
      <c r="C278" s="2">
        <f t="shared" ref="C278:C290" si="24">B278*0.16</f>
        <v>0</v>
      </c>
      <c r="E278" s="2" t="s">
        <v>10</v>
      </c>
      <c r="F278" t="s">
        <v>730</v>
      </c>
      <c r="G278" t="s">
        <v>731</v>
      </c>
    </row>
    <row r="279" spans="1:7" hidden="1">
      <c r="A279" t="s">
        <v>732</v>
      </c>
      <c r="B279" s="10">
        <f t="shared" si="23"/>
        <v>0</v>
      </c>
      <c r="C279" s="2">
        <f t="shared" si="24"/>
        <v>0</v>
      </c>
      <c r="E279" s="2" t="s">
        <v>10</v>
      </c>
      <c r="F279" t="s">
        <v>733</v>
      </c>
      <c r="G279" t="s">
        <v>734</v>
      </c>
    </row>
    <row r="280" spans="1:7" hidden="1">
      <c r="A280" t="s">
        <v>735</v>
      </c>
      <c r="B280" s="10">
        <f t="shared" si="23"/>
        <v>0</v>
      </c>
      <c r="C280" s="2">
        <f t="shared" si="24"/>
        <v>0</v>
      </c>
      <c r="E280" s="2" t="s">
        <v>10</v>
      </c>
      <c r="F280" t="s">
        <v>736</v>
      </c>
      <c r="G280" t="s">
        <v>737</v>
      </c>
    </row>
    <row r="281" spans="1:7" hidden="1">
      <c r="A281" t="s">
        <v>738</v>
      </c>
      <c r="B281" s="10">
        <f t="shared" si="23"/>
        <v>0</v>
      </c>
      <c r="C281" s="2">
        <f t="shared" si="24"/>
        <v>0</v>
      </c>
      <c r="E281" s="2" t="s">
        <v>10</v>
      </c>
      <c r="F281" t="s">
        <v>739</v>
      </c>
      <c r="G281" t="s">
        <v>740</v>
      </c>
    </row>
    <row r="282" spans="1:7" hidden="1">
      <c r="A282" t="s">
        <v>741</v>
      </c>
      <c r="B282" s="10">
        <f t="shared" si="23"/>
        <v>0</v>
      </c>
      <c r="C282" s="2">
        <f t="shared" si="24"/>
        <v>0</v>
      </c>
      <c r="E282" s="2" t="s">
        <v>10</v>
      </c>
      <c r="F282" t="s">
        <v>742</v>
      </c>
      <c r="G282" t="s">
        <v>743</v>
      </c>
    </row>
    <row r="283" spans="1:7" hidden="1">
      <c r="A283" t="s">
        <v>744</v>
      </c>
      <c r="B283" s="10">
        <f t="shared" si="23"/>
        <v>0</v>
      </c>
      <c r="C283" s="2">
        <f t="shared" si="24"/>
        <v>0</v>
      </c>
      <c r="E283" s="2" t="s">
        <v>10</v>
      </c>
      <c r="F283" t="s">
        <v>745</v>
      </c>
      <c r="G283" t="s">
        <v>746</v>
      </c>
    </row>
    <row r="284" spans="1:7" hidden="1">
      <c r="A284" t="s">
        <v>747</v>
      </c>
      <c r="B284" s="10">
        <f t="shared" si="23"/>
        <v>0</v>
      </c>
      <c r="C284" s="2">
        <f t="shared" si="24"/>
        <v>0</v>
      </c>
      <c r="E284" s="2" t="s">
        <v>10</v>
      </c>
      <c r="F284" t="s">
        <v>748</v>
      </c>
      <c r="G284" t="s">
        <v>225</v>
      </c>
    </row>
    <row r="285" spans="1:7" hidden="1">
      <c r="A285" t="s">
        <v>749</v>
      </c>
      <c r="B285" s="10">
        <f t="shared" si="23"/>
        <v>0</v>
      </c>
      <c r="C285" s="2">
        <f t="shared" si="24"/>
        <v>0</v>
      </c>
      <c r="E285" s="2" t="s">
        <v>10</v>
      </c>
      <c r="F285" t="s">
        <v>750</v>
      </c>
      <c r="G285" t="s">
        <v>751</v>
      </c>
    </row>
    <row r="286" spans="1:7" hidden="1">
      <c r="A286" t="s">
        <v>752</v>
      </c>
      <c r="B286" s="10">
        <f t="shared" si="23"/>
        <v>0</v>
      </c>
      <c r="C286" s="2">
        <f t="shared" si="24"/>
        <v>0</v>
      </c>
      <c r="E286" s="2" t="s">
        <v>10</v>
      </c>
      <c r="F286" t="s">
        <v>753</v>
      </c>
      <c r="G286" t="s">
        <v>754</v>
      </c>
    </row>
    <row r="287" spans="1:7" hidden="1">
      <c r="A287" t="s">
        <v>755</v>
      </c>
      <c r="B287" s="10">
        <f t="shared" si="23"/>
        <v>0</v>
      </c>
      <c r="C287" s="2">
        <f t="shared" si="24"/>
        <v>0</v>
      </c>
      <c r="E287" s="2" t="s">
        <v>10</v>
      </c>
      <c r="F287" t="s">
        <v>756</v>
      </c>
      <c r="G287" t="s">
        <v>757</v>
      </c>
    </row>
    <row r="288" spans="1:7" hidden="1">
      <c r="A288" t="s">
        <v>758</v>
      </c>
      <c r="B288" s="10">
        <f t="shared" si="23"/>
        <v>0</v>
      </c>
      <c r="C288" s="2">
        <f t="shared" si="24"/>
        <v>0</v>
      </c>
      <c r="E288" s="2" t="s">
        <v>10</v>
      </c>
      <c r="F288" t="s">
        <v>759</v>
      </c>
      <c r="G288" t="s">
        <v>760</v>
      </c>
    </row>
    <row r="289" spans="1:7" hidden="1">
      <c r="A289" t="s">
        <v>761</v>
      </c>
      <c r="B289" s="10">
        <f t="shared" si="23"/>
        <v>0</v>
      </c>
      <c r="C289" s="2">
        <f t="shared" si="24"/>
        <v>0</v>
      </c>
      <c r="E289" s="2" t="s">
        <v>10</v>
      </c>
      <c r="F289" t="s">
        <v>762</v>
      </c>
      <c r="G289" t="s">
        <v>763</v>
      </c>
    </row>
    <row r="290" spans="1:7" hidden="1">
      <c r="A290" t="s">
        <v>764</v>
      </c>
      <c r="B290" s="10">
        <f t="shared" si="23"/>
        <v>0</v>
      </c>
      <c r="C290" s="2">
        <f t="shared" si="24"/>
        <v>0</v>
      </c>
      <c r="E290" s="2" t="s">
        <v>10</v>
      </c>
      <c r="F290" t="s">
        <v>765</v>
      </c>
      <c r="G290" t="s">
        <v>766</v>
      </c>
    </row>
    <row r="291" spans="1:7" hidden="1">
      <c r="A291" t="s">
        <v>767</v>
      </c>
      <c r="B291" s="10">
        <f>D291</f>
        <v>0</v>
      </c>
      <c r="C291" s="2"/>
      <c r="E291" s="2" t="s">
        <v>10</v>
      </c>
      <c r="F291" t="s">
        <v>768</v>
      </c>
      <c r="G291" t="s">
        <v>769</v>
      </c>
    </row>
    <row r="292" spans="1:7" hidden="1">
      <c r="A292" t="s">
        <v>770</v>
      </c>
      <c r="B292" s="10">
        <f t="shared" ref="B292:B323" si="25">D292/1.16</f>
        <v>0</v>
      </c>
      <c r="C292" s="2">
        <f t="shared" ref="C292:C323" si="26">B292*0.16</f>
        <v>0</v>
      </c>
      <c r="E292" s="2" t="s">
        <v>10</v>
      </c>
      <c r="F292" t="s">
        <v>771</v>
      </c>
      <c r="G292" t="s">
        <v>772</v>
      </c>
    </row>
    <row r="293" spans="1:7" hidden="1">
      <c r="A293" t="s">
        <v>773</v>
      </c>
      <c r="B293" s="10">
        <f t="shared" si="25"/>
        <v>0</v>
      </c>
      <c r="C293" s="2">
        <f t="shared" si="26"/>
        <v>0</v>
      </c>
      <c r="E293" s="2" t="s">
        <v>10</v>
      </c>
      <c r="F293" t="s">
        <v>774</v>
      </c>
      <c r="G293" t="s">
        <v>775</v>
      </c>
    </row>
    <row r="294" spans="1:7" hidden="1">
      <c r="A294" t="s">
        <v>776</v>
      </c>
      <c r="B294" s="10">
        <f t="shared" si="25"/>
        <v>0</v>
      </c>
      <c r="C294" s="2">
        <f t="shared" si="26"/>
        <v>0</v>
      </c>
      <c r="E294" s="2" t="s">
        <v>10</v>
      </c>
      <c r="F294" t="s">
        <v>777</v>
      </c>
      <c r="G294" t="s">
        <v>778</v>
      </c>
    </row>
    <row r="295" spans="1:7" hidden="1">
      <c r="A295" t="s">
        <v>779</v>
      </c>
      <c r="B295" s="10">
        <f t="shared" si="25"/>
        <v>0</v>
      </c>
      <c r="C295" s="2">
        <f t="shared" si="26"/>
        <v>0</v>
      </c>
      <c r="E295" s="2" t="s">
        <v>10</v>
      </c>
      <c r="F295" t="s">
        <v>780</v>
      </c>
      <c r="G295" t="s">
        <v>781</v>
      </c>
    </row>
    <row r="296" spans="1:7" hidden="1">
      <c r="A296" t="s">
        <v>782</v>
      </c>
      <c r="B296" s="10">
        <f t="shared" si="25"/>
        <v>0</v>
      </c>
      <c r="C296" s="2">
        <f t="shared" si="26"/>
        <v>0</v>
      </c>
      <c r="E296" s="2" t="s">
        <v>10</v>
      </c>
      <c r="F296" t="s">
        <v>783</v>
      </c>
      <c r="G296" t="s">
        <v>784</v>
      </c>
    </row>
    <row r="297" spans="1:7" hidden="1">
      <c r="A297" t="s">
        <v>785</v>
      </c>
      <c r="B297" s="10">
        <f t="shared" si="25"/>
        <v>0</v>
      </c>
      <c r="C297" s="2">
        <f t="shared" si="26"/>
        <v>0</v>
      </c>
      <c r="E297" s="2" t="s">
        <v>10</v>
      </c>
      <c r="F297" t="s">
        <v>786</v>
      </c>
      <c r="G297" t="s">
        <v>787</v>
      </c>
    </row>
    <row r="298" spans="1:7" hidden="1">
      <c r="A298" t="s">
        <v>788</v>
      </c>
      <c r="B298" s="10">
        <f t="shared" si="25"/>
        <v>0</v>
      </c>
      <c r="C298" s="2">
        <f t="shared" si="26"/>
        <v>0</v>
      </c>
      <c r="E298" s="2" t="s">
        <v>10</v>
      </c>
      <c r="F298" t="s">
        <v>789</v>
      </c>
      <c r="G298" t="s">
        <v>790</v>
      </c>
    </row>
    <row r="299" spans="1:7" hidden="1">
      <c r="A299" t="s">
        <v>791</v>
      </c>
      <c r="B299" s="10">
        <f t="shared" si="25"/>
        <v>0</v>
      </c>
      <c r="C299" s="2">
        <f t="shared" si="26"/>
        <v>0</v>
      </c>
      <c r="E299" s="2" t="s">
        <v>10</v>
      </c>
      <c r="F299" t="s">
        <v>792</v>
      </c>
      <c r="G299" t="s">
        <v>793</v>
      </c>
    </row>
    <row r="300" spans="1:7" hidden="1">
      <c r="A300" t="s">
        <v>794</v>
      </c>
      <c r="B300" s="10">
        <f t="shared" si="25"/>
        <v>0</v>
      </c>
      <c r="C300" s="2">
        <f t="shared" si="26"/>
        <v>0</v>
      </c>
      <c r="E300" s="2" t="s">
        <v>10</v>
      </c>
      <c r="F300" t="s">
        <v>795</v>
      </c>
      <c r="G300" t="s">
        <v>796</v>
      </c>
    </row>
    <row r="301" spans="1:7" hidden="1">
      <c r="A301" t="s">
        <v>797</v>
      </c>
      <c r="B301" s="10">
        <f t="shared" si="25"/>
        <v>0</v>
      </c>
      <c r="C301" s="2">
        <f t="shared" si="26"/>
        <v>0</v>
      </c>
      <c r="E301" s="2" t="s">
        <v>10</v>
      </c>
      <c r="F301" t="s">
        <v>798</v>
      </c>
      <c r="G301" t="s">
        <v>799</v>
      </c>
    </row>
    <row r="302" spans="1:7" hidden="1">
      <c r="A302" t="s">
        <v>800</v>
      </c>
      <c r="B302" s="10">
        <f t="shared" si="25"/>
        <v>0</v>
      </c>
      <c r="C302" s="2">
        <f t="shared" si="26"/>
        <v>0</v>
      </c>
      <c r="E302" s="2" t="s">
        <v>10</v>
      </c>
      <c r="F302" t="s">
        <v>801</v>
      </c>
      <c r="G302" t="s">
        <v>802</v>
      </c>
    </row>
    <row r="303" spans="1:7" hidden="1">
      <c r="A303" t="s">
        <v>806</v>
      </c>
      <c r="B303" s="10">
        <f t="shared" si="25"/>
        <v>0</v>
      </c>
      <c r="C303" s="2">
        <f t="shared" si="26"/>
        <v>0</v>
      </c>
      <c r="E303" s="2" t="s">
        <v>10</v>
      </c>
      <c r="F303" t="s">
        <v>807</v>
      </c>
      <c r="G303" t="s">
        <v>808</v>
      </c>
    </row>
    <row r="304" spans="1:7" hidden="1">
      <c r="A304" t="s">
        <v>809</v>
      </c>
      <c r="B304" s="10">
        <f t="shared" si="25"/>
        <v>0</v>
      </c>
      <c r="C304" s="2">
        <f t="shared" si="26"/>
        <v>0</v>
      </c>
      <c r="E304" s="2" t="s">
        <v>10</v>
      </c>
      <c r="F304" t="s">
        <v>810</v>
      </c>
      <c r="G304" t="s">
        <v>811</v>
      </c>
    </row>
    <row r="305" spans="1:7" hidden="1">
      <c r="A305" t="s">
        <v>812</v>
      </c>
      <c r="B305" s="10">
        <f t="shared" si="25"/>
        <v>0</v>
      </c>
      <c r="C305" s="2">
        <f t="shared" si="26"/>
        <v>0</v>
      </c>
      <c r="E305" s="2" t="s">
        <v>10</v>
      </c>
      <c r="F305" t="s">
        <v>813</v>
      </c>
      <c r="G305" t="s">
        <v>814</v>
      </c>
    </row>
    <row r="306" spans="1:7" hidden="1">
      <c r="A306" t="s">
        <v>815</v>
      </c>
      <c r="B306" s="10">
        <f t="shared" si="25"/>
        <v>0</v>
      </c>
      <c r="C306" s="2">
        <f t="shared" si="26"/>
        <v>0</v>
      </c>
      <c r="E306" s="2" t="s">
        <v>10</v>
      </c>
      <c r="F306" t="s">
        <v>816</v>
      </c>
      <c r="G306" t="s">
        <v>817</v>
      </c>
    </row>
    <row r="307" spans="1:7" hidden="1">
      <c r="A307" t="s">
        <v>818</v>
      </c>
      <c r="B307" s="10">
        <f t="shared" si="25"/>
        <v>0</v>
      </c>
      <c r="C307" s="2">
        <f t="shared" si="26"/>
        <v>0</v>
      </c>
      <c r="E307" s="2" t="s">
        <v>10</v>
      </c>
      <c r="F307" t="s">
        <v>819</v>
      </c>
      <c r="G307" t="s">
        <v>820</v>
      </c>
    </row>
    <row r="308" spans="1:7" hidden="1">
      <c r="A308" t="s">
        <v>821</v>
      </c>
      <c r="B308" s="10">
        <f t="shared" si="25"/>
        <v>0</v>
      </c>
      <c r="C308" s="2">
        <f t="shared" si="26"/>
        <v>0</v>
      </c>
      <c r="E308" s="2" t="s">
        <v>10</v>
      </c>
      <c r="F308" t="s">
        <v>822</v>
      </c>
      <c r="G308" t="s">
        <v>823</v>
      </c>
    </row>
    <row r="309" spans="1:7" hidden="1">
      <c r="A309" t="s">
        <v>824</v>
      </c>
      <c r="B309" s="10">
        <f t="shared" si="25"/>
        <v>0</v>
      </c>
      <c r="C309" s="2">
        <f t="shared" si="26"/>
        <v>0</v>
      </c>
      <c r="E309" s="2" t="s">
        <v>10</v>
      </c>
      <c r="F309" t="s">
        <v>825</v>
      </c>
      <c r="G309" t="s">
        <v>826</v>
      </c>
    </row>
    <row r="310" spans="1:7" hidden="1">
      <c r="A310" t="s">
        <v>827</v>
      </c>
      <c r="B310" s="10">
        <f t="shared" si="25"/>
        <v>0</v>
      </c>
      <c r="C310" s="2">
        <f t="shared" si="26"/>
        <v>0</v>
      </c>
      <c r="E310" s="2" t="s">
        <v>10</v>
      </c>
      <c r="F310" t="s">
        <v>828</v>
      </c>
      <c r="G310" t="s">
        <v>829</v>
      </c>
    </row>
    <row r="311" spans="1:7" hidden="1">
      <c r="A311" t="s">
        <v>830</v>
      </c>
      <c r="B311" s="10">
        <f t="shared" si="25"/>
        <v>0</v>
      </c>
      <c r="C311" s="2">
        <f t="shared" si="26"/>
        <v>0</v>
      </c>
      <c r="E311" s="2" t="s">
        <v>10</v>
      </c>
      <c r="F311" t="s">
        <v>831</v>
      </c>
      <c r="G311" t="s">
        <v>832</v>
      </c>
    </row>
    <row r="312" spans="1:7" hidden="1">
      <c r="A312" t="s">
        <v>833</v>
      </c>
      <c r="B312" s="10">
        <f t="shared" si="25"/>
        <v>0</v>
      </c>
      <c r="C312" s="2">
        <f t="shared" si="26"/>
        <v>0</v>
      </c>
      <c r="E312" s="2" t="s">
        <v>10</v>
      </c>
      <c r="F312" t="s">
        <v>834</v>
      </c>
      <c r="G312" t="s">
        <v>835</v>
      </c>
    </row>
    <row r="313" spans="1:7" hidden="1">
      <c r="A313" t="s">
        <v>836</v>
      </c>
      <c r="B313" s="10">
        <f t="shared" si="25"/>
        <v>0</v>
      </c>
      <c r="C313" s="2">
        <f t="shared" si="26"/>
        <v>0</v>
      </c>
      <c r="E313" s="2" t="s">
        <v>10</v>
      </c>
      <c r="F313" t="s">
        <v>837</v>
      </c>
      <c r="G313" t="s">
        <v>838</v>
      </c>
    </row>
    <row r="314" spans="1:7" hidden="1">
      <c r="A314" t="s">
        <v>839</v>
      </c>
      <c r="B314" s="10">
        <f t="shared" si="25"/>
        <v>0</v>
      </c>
      <c r="C314" s="2">
        <f t="shared" si="26"/>
        <v>0</v>
      </c>
      <c r="E314" s="2" t="s">
        <v>10</v>
      </c>
      <c r="F314" t="s">
        <v>840</v>
      </c>
      <c r="G314" t="s">
        <v>841</v>
      </c>
    </row>
    <row r="315" spans="1:7" hidden="1">
      <c r="A315" t="s">
        <v>842</v>
      </c>
      <c r="B315" s="10">
        <f t="shared" si="25"/>
        <v>0</v>
      </c>
      <c r="C315" s="2">
        <f t="shared" si="26"/>
        <v>0</v>
      </c>
      <c r="E315" s="2" t="s">
        <v>10</v>
      </c>
      <c r="F315" t="s">
        <v>843</v>
      </c>
      <c r="G315" t="s">
        <v>844</v>
      </c>
    </row>
    <row r="316" spans="1:7" hidden="1">
      <c r="A316" t="s">
        <v>845</v>
      </c>
      <c r="B316" s="10">
        <f t="shared" si="25"/>
        <v>0</v>
      </c>
      <c r="C316" s="2">
        <f t="shared" si="26"/>
        <v>0</v>
      </c>
      <c r="E316" s="2" t="s">
        <v>10</v>
      </c>
      <c r="F316" t="s">
        <v>846</v>
      </c>
      <c r="G316" t="s">
        <v>847</v>
      </c>
    </row>
    <row r="317" spans="1:7" hidden="1">
      <c r="A317" t="s">
        <v>848</v>
      </c>
      <c r="B317" s="10">
        <f t="shared" si="25"/>
        <v>0</v>
      </c>
      <c r="C317" s="2">
        <f t="shared" si="26"/>
        <v>0</v>
      </c>
      <c r="E317" s="2" t="s">
        <v>10</v>
      </c>
      <c r="F317" t="s">
        <v>849</v>
      </c>
      <c r="G317" t="s">
        <v>850</v>
      </c>
    </row>
    <row r="318" spans="1:7" hidden="1">
      <c r="A318" t="s">
        <v>851</v>
      </c>
      <c r="B318" s="10">
        <f t="shared" si="25"/>
        <v>0</v>
      </c>
      <c r="C318" s="2">
        <f t="shared" si="26"/>
        <v>0</v>
      </c>
      <c r="E318" s="2" t="s">
        <v>10</v>
      </c>
      <c r="F318" t="s">
        <v>852</v>
      </c>
      <c r="G318" t="s">
        <v>853</v>
      </c>
    </row>
    <row r="319" spans="1:7" hidden="1">
      <c r="A319" t="s">
        <v>854</v>
      </c>
      <c r="B319" s="10">
        <f t="shared" si="25"/>
        <v>0</v>
      </c>
      <c r="C319" s="2">
        <f t="shared" si="26"/>
        <v>0</v>
      </c>
      <c r="E319" s="2" t="s">
        <v>10</v>
      </c>
      <c r="F319" t="s">
        <v>855</v>
      </c>
      <c r="G319" t="s">
        <v>856</v>
      </c>
    </row>
    <row r="320" spans="1:7" hidden="1">
      <c r="A320" t="s">
        <v>857</v>
      </c>
      <c r="B320" s="10">
        <f t="shared" si="25"/>
        <v>0</v>
      </c>
      <c r="C320" s="2">
        <f t="shared" si="26"/>
        <v>0</v>
      </c>
      <c r="E320" s="2" t="s">
        <v>10</v>
      </c>
      <c r="F320" t="s">
        <v>858</v>
      </c>
      <c r="G320" t="s">
        <v>859</v>
      </c>
    </row>
    <row r="321" spans="1:7" hidden="1">
      <c r="A321" t="s">
        <v>860</v>
      </c>
      <c r="B321" s="10">
        <f t="shared" si="25"/>
        <v>0</v>
      </c>
      <c r="C321" s="2">
        <f t="shared" si="26"/>
        <v>0</v>
      </c>
      <c r="E321" s="2" t="s">
        <v>10</v>
      </c>
      <c r="F321" t="s">
        <v>861</v>
      </c>
      <c r="G321" t="s">
        <v>862</v>
      </c>
    </row>
    <row r="322" spans="1:7" hidden="1">
      <c r="A322" t="s">
        <v>863</v>
      </c>
      <c r="B322" s="10">
        <f t="shared" si="25"/>
        <v>0</v>
      </c>
      <c r="C322" s="2">
        <f t="shared" si="26"/>
        <v>0</v>
      </c>
      <c r="E322" s="2" t="s">
        <v>10</v>
      </c>
      <c r="F322" t="s">
        <v>864</v>
      </c>
      <c r="G322" t="s">
        <v>865</v>
      </c>
    </row>
    <row r="323" spans="1:7" hidden="1">
      <c r="A323" t="s">
        <v>866</v>
      </c>
      <c r="B323" s="10">
        <f t="shared" si="25"/>
        <v>0</v>
      </c>
      <c r="C323" s="2">
        <f t="shared" si="26"/>
        <v>0</v>
      </c>
      <c r="E323" s="2" t="s">
        <v>10</v>
      </c>
      <c r="F323" t="s">
        <v>867</v>
      </c>
      <c r="G323" t="s">
        <v>868</v>
      </c>
    </row>
    <row r="324" spans="1:7" hidden="1">
      <c r="A324" t="s">
        <v>869</v>
      </c>
      <c r="B324" s="10">
        <f t="shared" ref="B324:B347" si="27">D324/1.16</f>
        <v>0</v>
      </c>
      <c r="C324" s="2">
        <f t="shared" ref="C324:C347" si="28">B324*0.16</f>
        <v>0</v>
      </c>
      <c r="E324" s="2" t="s">
        <v>10</v>
      </c>
      <c r="F324" t="s">
        <v>870</v>
      </c>
      <c r="G324" t="s">
        <v>871</v>
      </c>
    </row>
    <row r="325" spans="1:7" hidden="1">
      <c r="A325" t="s">
        <v>872</v>
      </c>
      <c r="B325" s="10">
        <f t="shared" si="27"/>
        <v>0</v>
      </c>
      <c r="C325" s="2">
        <f t="shared" si="28"/>
        <v>0</v>
      </c>
      <c r="E325" s="2" t="s">
        <v>10</v>
      </c>
      <c r="F325" t="s">
        <v>873</v>
      </c>
      <c r="G325" t="s">
        <v>874</v>
      </c>
    </row>
    <row r="326" spans="1:7" hidden="1">
      <c r="A326" t="s">
        <v>875</v>
      </c>
      <c r="B326" s="10">
        <f t="shared" si="27"/>
        <v>0</v>
      </c>
      <c r="C326" s="2">
        <f t="shared" si="28"/>
        <v>0</v>
      </c>
      <c r="E326" s="2" t="s">
        <v>10</v>
      </c>
      <c r="F326" t="s">
        <v>876</v>
      </c>
      <c r="G326" t="s">
        <v>877</v>
      </c>
    </row>
    <row r="327" spans="1:7" hidden="1">
      <c r="A327" t="s">
        <v>878</v>
      </c>
      <c r="B327" s="10">
        <f t="shared" si="27"/>
        <v>0</v>
      </c>
      <c r="C327" s="2">
        <f t="shared" si="28"/>
        <v>0</v>
      </c>
      <c r="E327" s="2" t="s">
        <v>10</v>
      </c>
      <c r="F327" t="s">
        <v>879</v>
      </c>
      <c r="G327" t="s">
        <v>880</v>
      </c>
    </row>
    <row r="328" spans="1:7" hidden="1">
      <c r="A328" t="s">
        <v>881</v>
      </c>
      <c r="B328" s="10">
        <f t="shared" si="27"/>
        <v>0</v>
      </c>
      <c r="C328" s="2">
        <f t="shared" si="28"/>
        <v>0</v>
      </c>
      <c r="E328" s="2" t="s">
        <v>10</v>
      </c>
      <c r="F328" t="s">
        <v>882</v>
      </c>
      <c r="G328" t="s">
        <v>883</v>
      </c>
    </row>
    <row r="329" spans="1:7" hidden="1">
      <c r="A329" t="s">
        <v>884</v>
      </c>
      <c r="B329" s="10">
        <f t="shared" si="27"/>
        <v>0</v>
      </c>
      <c r="C329" s="2">
        <f t="shared" si="28"/>
        <v>0</v>
      </c>
      <c r="E329" s="2" t="s">
        <v>10</v>
      </c>
      <c r="F329" t="s">
        <v>885</v>
      </c>
      <c r="G329" t="s">
        <v>886</v>
      </c>
    </row>
    <row r="330" spans="1:7" hidden="1">
      <c r="A330" t="s">
        <v>887</v>
      </c>
      <c r="B330" s="10">
        <f t="shared" si="27"/>
        <v>0</v>
      </c>
      <c r="C330" s="2">
        <f t="shared" si="28"/>
        <v>0</v>
      </c>
      <c r="E330" s="2" t="s">
        <v>10</v>
      </c>
      <c r="F330" t="s">
        <v>888</v>
      </c>
      <c r="G330" t="s">
        <v>889</v>
      </c>
    </row>
    <row r="331" spans="1:7" hidden="1">
      <c r="A331" t="s">
        <v>890</v>
      </c>
      <c r="B331" s="10">
        <f t="shared" si="27"/>
        <v>0</v>
      </c>
      <c r="C331" s="2">
        <f t="shared" si="28"/>
        <v>0</v>
      </c>
      <c r="E331" s="2" t="s">
        <v>10</v>
      </c>
      <c r="F331" t="s">
        <v>891</v>
      </c>
      <c r="G331" t="s">
        <v>892</v>
      </c>
    </row>
    <row r="332" spans="1:7" hidden="1">
      <c r="A332" t="s">
        <v>893</v>
      </c>
      <c r="B332" s="10">
        <f t="shared" si="27"/>
        <v>0</v>
      </c>
      <c r="C332" s="2">
        <f t="shared" si="28"/>
        <v>0</v>
      </c>
      <c r="E332" s="2" t="s">
        <v>10</v>
      </c>
      <c r="F332" t="s">
        <v>894</v>
      </c>
      <c r="G332" t="s">
        <v>895</v>
      </c>
    </row>
    <row r="333" spans="1:7" hidden="1">
      <c r="A333" t="s">
        <v>896</v>
      </c>
      <c r="B333" s="10">
        <f t="shared" si="27"/>
        <v>0</v>
      </c>
      <c r="C333" s="2">
        <f t="shared" si="28"/>
        <v>0</v>
      </c>
      <c r="E333" s="2" t="s">
        <v>10</v>
      </c>
      <c r="F333" t="s">
        <v>897</v>
      </c>
      <c r="G333" t="s">
        <v>898</v>
      </c>
    </row>
    <row r="334" spans="1:7" hidden="1">
      <c r="A334" t="s">
        <v>899</v>
      </c>
      <c r="B334" s="10">
        <f t="shared" si="27"/>
        <v>0</v>
      </c>
      <c r="C334" s="2">
        <f t="shared" si="28"/>
        <v>0</v>
      </c>
      <c r="E334" s="2" t="s">
        <v>10</v>
      </c>
      <c r="F334" t="s">
        <v>900</v>
      </c>
      <c r="G334" t="s">
        <v>901</v>
      </c>
    </row>
    <row r="335" spans="1:7" hidden="1">
      <c r="A335" t="s">
        <v>902</v>
      </c>
      <c r="B335" s="10">
        <f t="shared" si="27"/>
        <v>0</v>
      </c>
      <c r="C335" s="2">
        <f t="shared" si="28"/>
        <v>0</v>
      </c>
      <c r="E335" s="2" t="s">
        <v>10</v>
      </c>
      <c r="F335" t="s">
        <v>903</v>
      </c>
      <c r="G335" t="s">
        <v>904</v>
      </c>
    </row>
    <row r="336" spans="1:7" hidden="1">
      <c r="A336" t="s">
        <v>905</v>
      </c>
      <c r="B336" s="10">
        <f t="shared" si="27"/>
        <v>0</v>
      </c>
      <c r="C336" s="2">
        <f t="shared" si="28"/>
        <v>0</v>
      </c>
      <c r="E336" s="2" t="s">
        <v>10</v>
      </c>
      <c r="F336" t="s">
        <v>906</v>
      </c>
      <c r="G336" t="s">
        <v>225</v>
      </c>
    </row>
    <row r="337" spans="1:7" hidden="1">
      <c r="A337" t="s">
        <v>907</v>
      </c>
      <c r="B337" s="10">
        <f t="shared" si="27"/>
        <v>0</v>
      </c>
      <c r="C337" s="2">
        <f t="shared" si="28"/>
        <v>0</v>
      </c>
      <c r="E337" s="2" t="s">
        <v>10</v>
      </c>
      <c r="F337" t="s">
        <v>908</v>
      </c>
      <c r="G337" t="s">
        <v>909</v>
      </c>
    </row>
    <row r="338" spans="1:7" hidden="1">
      <c r="A338" t="s">
        <v>910</v>
      </c>
      <c r="B338" s="10">
        <f t="shared" si="27"/>
        <v>0</v>
      </c>
      <c r="C338" s="2">
        <f t="shared" si="28"/>
        <v>0</v>
      </c>
      <c r="E338" s="2" t="s">
        <v>10</v>
      </c>
      <c r="F338" t="s">
        <v>911</v>
      </c>
      <c r="G338" t="s">
        <v>225</v>
      </c>
    </row>
    <row r="339" spans="1:7" hidden="1">
      <c r="A339" t="s">
        <v>912</v>
      </c>
      <c r="B339" s="10">
        <f t="shared" si="27"/>
        <v>0</v>
      </c>
      <c r="C339" s="2">
        <f t="shared" si="28"/>
        <v>0</v>
      </c>
      <c r="E339" s="2" t="s">
        <v>10</v>
      </c>
      <c r="F339" t="s">
        <v>913</v>
      </c>
      <c r="G339" t="s">
        <v>914</v>
      </c>
    </row>
    <row r="340" spans="1:7" hidden="1">
      <c r="A340" t="s">
        <v>915</v>
      </c>
      <c r="B340" s="10">
        <f t="shared" si="27"/>
        <v>0</v>
      </c>
      <c r="C340" s="2">
        <f t="shared" si="28"/>
        <v>0</v>
      </c>
      <c r="E340" s="2" t="s">
        <v>10</v>
      </c>
      <c r="F340" t="s">
        <v>916</v>
      </c>
      <c r="G340" t="s">
        <v>917</v>
      </c>
    </row>
    <row r="341" spans="1:7" hidden="1">
      <c r="A341" t="s">
        <v>918</v>
      </c>
      <c r="B341" s="10">
        <f t="shared" si="27"/>
        <v>0</v>
      </c>
      <c r="C341" s="2">
        <f t="shared" si="28"/>
        <v>0</v>
      </c>
      <c r="E341" s="2" t="s">
        <v>10</v>
      </c>
      <c r="F341" t="s">
        <v>919</v>
      </c>
      <c r="G341" t="s">
        <v>920</v>
      </c>
    </row>
    <row r="342" spans="1:7" hidden="1">
      <c r="A342" t="s">
        <v>921</v>
      </c>
      <c r="B342" s="10">
        <f t="shared" si="27"/>
        <v>0</v>
      </c>
      <c r="C342" s="2">
        <f t="shared" si="28"/>
        <v>0</v>
      </c>
      <c r="E342" s="2" t="s">
        <v>10</v>
      </c>
      <c r="F342" t="s">
        <v>922</v>
      </c>
      <c r="G342" t="s">
        <v>923</v>
      </c>
    </row>
    <row r="343" spans="1:7" hidden="1">
      <c r="A343" t="s">
        <v>924</v>
      </c>
      <c r="B343" s="10">
        <f t="shared" si="27"/>
        <v>0</v>
      </c>
      <c r="C343" s="2">
        <f t="shared" si="28"/>
        <v>0</v>
      </c>
      <c r="E343" s="2" t="s">
        <v>10</v>
      </c>
      <c r="F343" t="s">
        <v>925</v>
      </c>
      <c r="G343" t="s">
        <v>926</v>
      </c>
    </row>
    <row r="344" spans="1:7" hidden="1">
      <c r="A344" t="s">
        <v>927</v>
      </c>
      <c r="B344" s="10">
        <f t="shared" si="27"/>
        <v>0</v>
      </c>
      <c r="C344" s="2">
        <f t="shared" si="28"/>
        <v>0</v>
      </c>
      <c r="E344" s="2" t="s">
        <v>10</v>
      </c>
      <c r="F344" t="s">
        <v>928</v>
      </c>
      <c r="G344" t="s">
        <v>929</v>
      </c>
    </row>
    <row r="345" spans="1:7" hidden="1">
      <c r="A345" t="s">
        <v>930</v>
      </c>
      <c r="B345" s="10">
        <f t="shared" si="27"/>
        <v>0</v>
      </c>
      <c r="C345" s="2">
        <f t="shared" si="28"/>
        <v>0</v>
      </c>
      <c r="E345" s="2" t="s">
        <v>10</v>
      </c>
      <c r="F345" t="s">
        <v>931</v>
      </c>
      <c r="G345" t="s">
        <v>932</v>
      </c>
    </row>
    <row r="346" spans="1:7" hidden="1">
      <c r="A346" t="s">
        <v>936</v>
      </c>
      <c r="B346" s="10">
        <f t="shared" si="27"/>
        <v>0</v>
      </c>
      <c r="C346" s="12">
        <f t="shared" si="28"/>
        <v>0</v>
      </c>
      <c r="E346" s="13" t="s">
        <v>10</v>
      </c>
      <c r="F346" t="s">
        <v>937</v>
      </c>
      <c r="G346" t="s">
        <v>938</v>
      </c>
    </row>
    <row r="347" spans="1:7" hidden="1">
      <c r="A347" t="s">
        <v>939</v>
      </c>
      <c r="B347" s="10">
        <f t="shared" si="27"/>
        <v>0</v>
      </c>
      <c r="C347" s="2">
        <f t="shared" si="28"/>
        <v>0</v>
      </c>
      <c r="E347" s="2" t="s">
        <v>10</v>
      </c>
      <c r="F347" t="s">
        <v>940</v>
      </c>
      <c r="G347" t="s">
        <v>941</v>
      </c>
    </row>
    <row r="348" spans="1:7" hidden="1">
      <c r="A348" t="s">
        <v>942</v>
      </c>
      <c r="B348" s="10">
        <f>D348</f>
        <v>0</v>
      </c>
      <c r="C348" s="2"/>
      <c r="E348" s="2" t="s">
        <v>10</v>
      </c>
      <c r="F348" t="s">
        <v>943</v>
      </c>
      <c r="G348" t="s">
        <v>94</v>
      </c>
    </row>
    <row r="349" spans="1:7" hidden="1">
      <c r="A349" t="s">
        <v>944</v>
      </c>
      <c r="B349" s="10">
        <f t="shared" ref="B349:B366" si="29">D349/1.16</f>
        <v>0</v>
      </c>
      <c r="C349" s="2">
        <f t="shared" ref="C349:C366" si="30">B349*0.16</f>
        <v>0</v>
      </c>
      <c r="E349" s="2" t="s">
        <v>10</v>
      </c>
      <c r="F349" t="s">
        <v>945</v>
      </c>
      <c r="G349" t="s">
        <v>946</v>
      </c>
    </row>
    <row r="350" spans="1:7" hidden="1">
      <c r="A350" t="s">
        <v>947</v>
      </c>
      <c r="B350" s="10">
        <f t="shared" si="29"/>
        <v>0</v>
      </c>
      <c r="C350" s="2">
        <f t="shared" si="30"/>
        <v>0</v>
      </c>
      <c r="E350" s="2" t="s">
        <v>10</v>
      </c>
      <c r="F350" t="s">
        <v>948</v>
      </c>
      <c r="G350" t="s">
        <v>949</v>
      </c>
    </row>
    <row r="351" spans="1:7" hidden="1">
      <c r="A351" t="s">
        <v>950</v>
      </c>
      <c r="B351" s="10">
        <f t="shared" si="29"/>
        <v>0</v>
      </c>
      <c r="C351" s="2">
        <f t="shared" si="30"/>
        <v>0</v>
      </c>
      <c r="E351" s="2" t="s">
        <v>10</v>
      </c>
      <c r="F351" t="s">
        <v>951</v>
      </c>
      <c r="G351" t="s">
        <v>952</v>
      </c>
    </row>
    <row r="352" spans="1:7" hidden="1">
      <c r="A352" t="s">
        <v>953</v>
      </c>
      <c r="B352" s="10">
        <f t="shared" si="29"/>
        <v>0</v>
      </c>
      <c r="C352" s="2">
        <f t="shared" si="30"/>
        <v>0</v>
      </c>
      <c r="E352" s="2" t="s">
        <v>10</v>
      </c>
      <c r="F352" t="s">
        <v>954</v>
      </c>
      <c r="G352" t="s">
        <v>955</v>
      </c>
    </row>
    <row r="353" spans="1:7" hidden="1">
      <c r="A353" t="s">
        <v>956</v>
      </c>
      <c r="B353" s="10">
        <f t="shared" si="29"/>
        <v>0</v>
      </c>
      <c r="C353" s="2">
        <f t="shared" si="30"/>
        <v>0</v>
      </c>
      <c r="E353" s="2" t="s">
        <v>10</v>
      </c>
      <c r="F353" t="s">
        <v>957</v>
      </c>
      <c r="G353" t="s">
        <v>958</v>
      </c>
    </row>
    <row r="354" spans="1:7" hidden="1">
      <c r="A354" t="s">
        <v>959</v>
      </c>
      <c r="B354" s="10">
        <f t="shared" si="29"/>
        <v>0</v>
      </c>
      <c r="C354" s="2">
        <f t="shared" si="30"/>
        <v>0</v>
      </c>
      <c r="E354" s="2" t="s">
        <v>10</v>
      </c>
      <c r="F354" t="s">
        <v>960</v>
      </c>
      <c r="G354" t="s">
        <v>961</v>
      </c>
    </row>
    <row r="355" spans="1:7" hidden="1">
      <c r="A355" t="s">
        <v>962</v>
      </c>
      <c r="B355" s="10">
        <f t="shared" si="29"/>
        <v>0</v>
      </c>
      <c r="C355" s="2">
        <f t="shared" si="30"/>
        <v>0</v>
      </c>
      <c r="E355" s="2" t="s">
        <v>10</v>
      </c>
      <c r="F355" t="s">
        <v>963</v>
      </c>
      <c r="G355" t="s">
        <v>964</v>
      </c>
    </row>
    <row r="356" spans="1:7" hidden="1">
      <c r="A356" t="s">
        <v>965</v>
      </c>
      <c r="B356" s="10">
        <f t="shared" si="29"/>
        <v>0</v>
      </c>
      <c r="C356" s="2">
        <f t="shared" si="30"/>
        <v>0</v>
      </c>
      <c r="E356" s="2" t="s">
        <v>10</v>
      </c>
      <c r="F356" t="s">
        <v>966</v>
      </c>
      <c r="G356" t="s">
        <v>967</v>
      </c>
    </row>
    <row r="357" spans="1:7" hidden="1">
      <c r="A357" t="s">
        <v>968</v>
      </c>
      <c r="B357" s="10">
        <f t="shared" si="29"/>
        <v>0</v>
      </c>
      <c r="C357" s="2">
        <f t="shared" si="30"/>
        <v>0</v>
      </c>
      <c r="E357" s="2" t="s">
        <v>10</v>
      </c>
      <c r="F357" t="s">
        <v>969</v>
      </c>
      <c r="G357" t="s">
        <v>970</v>
      </c>
    </row>
    <row r="358" spans="1:7" hidden="1">
      <c r="A358" t="s">
        <v>971</v>
      </c>
      <c r="B358" s="10">
        <f t="shared" si="29"/>
        <v>0</v>
      </c>
      <c r="C358" s="2">
        <f t="shared" si="30"/>
        <v>0</v>
      </c>
      <c r="D358" s="15"/>
      <c r="E358" s="2" t="s">
        <v>10</v>
      </c>
      <c r="F358" t="s">
        <v>972</v>
      </c>
      <c r="G358" t="s">
        <v>973</v>
      </c>
    </row>
    <row r="359" spans="1:7" hidden="1">
      <c r="A359" t="s">
        <v>974</v>
      </c>
      <c r="B359" s="10">
        <f t="shared" si="29"/>
        <v>0</v>
      </c>
      <c r="C359" s="2">
        <f t="shared" si="30"/>
        <v>0</v>
      </c>
      <c r="D359" s="15"/>
      <c r="E359" s="2" t="s">
        <v>10</v>
      </c>
      <c r="F359" t="s">
        <v>975</v>
      </c>
      <c r="G359" t="s">
        <v>976</v>
      </c>
    </row>
    <row r="360" spans="1:7" hidden="1">
      <c r="A360" t="s">
        <v>977</v>
      </c>
      <c r="B360" s="10">
        <f t="shared" si="29"/>
        <v>0</v>
      </c>
      <c r="C360" s="2">
        <f t="shared" si="30"/>
        <v>0</v>
      </c>
      <c r="D360" s="15"/>
      <c r="E360" s="2" t="s">
        <v>10</v>
      </c>
      <c r="F360" t="s">
        <v>978</v>
      </c>
      <c r="G360" t="s">
        <v>979</v>
      </c>
    </row>
    <row r="361" spans="1:7" hidden="1">
      <c r="A361" t="s">
        <v>980</v>
      </c>
      <c r="B361" s="10">
        <f t="shared" si="29"/>
        <v>0</v>
      </c>
      <c r="C361" s="2">
        <f t="shared" si="30"/>
        <v>0</v>
      </c>
      <c r="D361" s="15"/>
      <c r="E361" s="2" t="s">
        <v>10</v>
      </c>
      <c r="F361" t="s">
        <v>981</v>
      </c>
      <c r="G361" t="s">
        <v>982</v>
      </c>
    </row>
    <row r="362" spans="1:7" hidden="1">
      <c r="A362" t="s">
        <v>983</v>
      </c>
      <c r="B362" s="10">
        <f t="shared" si="29"/>
        <v>0</v>
      </c>
      <c r="C362" s="2">
        <f t="shared" si="30"/>
        <v>0</v>
      </c>
      <c r="D362" s="15"/>
      <c r="E362" s="2" t="s">
        <v>10</v>
      </c>
      <c r="F362" t="s">
        <v>984</v>
      </c>
      <c r="G362" t="s">
        <v>985</v>
      </c>
    </row>
    <row r="363" spans="1:7" hidden="1">
      <c r="A363" t="s">
        <v>986</v>
      </c>
      <c r="B363" s="10">
        <f t="shared" si="29"/>
        <v>0</v>
      </c>
      <c r="C363" s="2">
        <f t="shared" si="30"/>
        <v>0</v>
      </c>
      <c r="D363" s="15"/>
      <c r="E363" s="2" t="s">
        <v>10</v>
      </c>
      <c r="F363" t="s">
        <v>987</v>
      </c>
      <c r="G363" t="s">
        <v>988</v>
      </c>
    </row>
    <row r="364" spans="1:7" hidden="1">
      <c r="A364" t="s">
        <v>989</v>
      </c>
      <c r="B364" s="10">
        <f t="shared" si="29"/>
        <v>0</v>
      </c>
      <c r="C364" s="2">
        <f t="shared" si="30"/>
        <v>0</v>
      </c>
      <c r="E364" s="2" t="s">
        <v>10</v>
      </c>
      <c r="F364" t="s">
        <v>990</v>
      </c>
      <c r="G364" t="s">
        <v>991</v>
      </c>
    </row>
    <row r="365" spans="1:7" hidden="1">
      <c r="A365" t="s">
        <v>992</v>
      </c>
      <c r="B365" s="10">
        <f t="shared" si="29"/>
        <v>0</v>
      </c>
      <c r="C365" s="2">
        <f t="shared" si="30"/>
        <v>0</v>
      </c>
      <c r="E365" s="2" t="s">
        <v>10</v>
      </c>
      <c r="F365" t="s">
        <v>993</v>
      </c>
      <c r="G365" t="s">
        <v>994</v>
      </c>
    </row>
    <row r="366" spans="1:7" hidden="1">
      <c r="A366" t="s">
        <v>995</v>
      </c>
      <c r="B366" s="10">
        <f t="shared" si="29"/>
        <v>0</v>
      </c>
      <c r="C366" s="2">
        <f t="shared" si="30"/>
        <v>0</v>
      </c>
      <c r="E366" s="2" t="s">
        <v>10</v>
      </c>
      <c r="F366" t="s">
        <v>996</v>
      </c>
      <c r="G366" t="s">
        <v>997</v>
      </c>
    </row>
    <row r="367" spans="1:7" hidden="1">
      <c r="A367" t="s">
        <v>132</v>
      </c>
      <c r="B367" s="10">
        <f>D367</f>
        <v>0</v>
      </c>
      <c r="C367" s="2"/>
      <c r="E367" s="2" t="s">
        <v>10</v>
      </c>
      <c r="F367" t="s">
        <v>998</v>
      </c>
      <c r="G367" t="s">
        <v>134</v>
      </c>
    </row>
    <row r="368" spans="1:7" hidden="1">
      <c r="A368" t="s">
        <v>999</v>
      </c>
      <c r="B368" s="10">
        <f t="shared" ref="B368:B399" si="31">D368/1.16</f>
        <v>0</v>
      </c>
      <c r="C368" s="2">
        <f t="shared" ref="C368:C399" si="32">B368*0.16</f>
        <v>0</v>
      </c>
      <c r="E368" s="2" t="s">
        <v>10</v>
      </c>
      <c r="F368" t="s">
        <v>1000</v>
      </c>
      <c r="G368" t="s">
        <v>1001</v>
      </c>
    </row>
    <row r="369" spans="1:7" hidden="1">
      <c r="A369" t="s">
        <v>1002</v>
      </c>
      <c r="B369" s="10">
        <f t="shared" si="31"/>
        <v>0</v>
      </c>
      <c r="C369" s="2">
        <f t="shared" si="32"/>
        <v>0</v>
      </c>
      <c r="E369" s="2" t="s">
        <v>10</v>
      </c>
      <c r="F369" t="s">
        <v>1003</v>
      </c>
      <c r="G369" t="s">
        <v>1004</v>
      </c>
    </row>
    <row r="370" spans="1:7" hidden="1">
      <c r="A370" t="s">
        <v>1005</v>
      </c>
      <c r="B370" s="10">
        <f t="shared" si="31"/>
        <v>0</v>
      </c>
      <c r="C370" s="2">
        <f t="shared" si="32"/>
        <v>0</v>
      </c>
      <c r="E370" s="2" t="s">
        <v>10</v>
      </c>
      <c r="F370" t="s">
        <v>1006</v>
      </c>
      <c r="G370" t="s">
        <v>1007</v>
      </c>
    </row>
    <row r="371" spans="1:7" hidden="1">
      <c r="A371" t="s">
        <v>1008</v>
      </c>
      <c r="B371" s="10">
        <f t="shared" si="31"/>
        <v>0</v>
      </c>
      <c r="C371" s="2">
        <f t="shared" si="32"/>
        <v>0</v>
      </c>
      <c r="E371" s="2" t="s">
        <v>10</v>
      </c>
      <c r="F371" t="s">
        <v>1009</v>
      </c>
      <c r="G371" t="s">
        <v>1010</v>
      </c>
    </row>
    <row r="372" spans="1:7" hidden="1">
      <c r="A372" t="s">
        <v>1014</v>
      </c>
      <c r="B372" s="10">
        <f t="shared" si="31"/>
        <v>0</v>
      </c>
      <c r="C372" s="2">
        <f t="shared" si="32"/>
        <v>0</v>
      </c>
      <c r="E372" s="2" t="s">
        <v>10</v>
      </c>
      <c r="F372" t="s">
        <v>1015</v>
      </c>
      <c r="G372" t="s">
        <v>1016</v>
      </c>
    </row>
    <row r="373" spans="1:7" hidden="1">
      <c r="A373" t="s">
        <v>1017</v>
      </c>
      <c r="B373" s="10">
        <f t="shared" si="31"/>
        <v>0</v>
      </c>
      <c r="C373" s="2">
        <f t="shared" si="32"/>
        <v>0</v>
      </c>
      <c r="E373" s="2" t="s">
        <v>10</v>
      </c>
      <c r="F373" t="s">
        <v>1018</v>
      </c>
      <c r="G373" t="s">
        <v>1019</v>
      </c>
    </row>
    <row r="374" spans="1:7" hidden="1">
      <c r="A374" t="s">
        <v>1020</v>
      </c>
      <c r="B374" s="10">
        <f t="shared" si="31"/>
        <v>0</v>
      </c>
      <c r="C374" s="2">
        <f t="shared" si="32"/>
        <v>0</v>
      </c>
      <c r="E374" s="2" t="s">
        <v>10</v>
      </c>
      <c r="F374" t="s">
        <v>1021</v>
      </c>
      <c r="G374" t="s">
        <v>1022</v>
      </c>
    </row>
    <row r="375" spans="1:7" hidden="1">
      <c r="A375" t="s">
        <v>1023</v>
      </c>
      <c r="B375" s="10">
        <f t="shared" si="31"/>
        <v>0</v>
      </c>
      <c r="C375" s="2">
        <f t="shared" si="32"/>
        <v>0</v>
      </c>
      <c r="E375" s="2" t="s">
        <v>10</v>
      </c>
      <c r="F375" t="s">
        <v>1024</v>
      </c>
      <c r="G375" t="s">
        <v>1025</v>
      </c>
    </row>
    <row r="376" spans="1:7" hidden="1">
      <c r="A376" t="s">
        <v>1026</v>
      </c>
      <c r="B376" s="10">
        <f t="shared" si="31"/>
        <v>0</v>
      </c>
      <c r="C376" s="2">
        <f t="shared" si="32"/>
        <v>0</v>
      </c>
      <c r="E376" s="2" t="s">
        <v>10</v>
      </c>
      <c r="F376" t="s">
        <v>1027</v>
      </c>
      <c r="G376" t="s">
        <v>1028</v>
      </c>
    </row>
    <row r="377" spans="1:7" hidden="1">
      <c r="A377" t="s">
        <v>1029</v>
      </c>
      <c r="B377" s="10">
        <f t="shared" si="31"/>
        <v>0</v>
      </c>
      <c r="C377" s="2">
        <f t="shared" si="32"/>
        <v>0</v>
      </c>
      <c r="E377" s="2" t="s">
        <v>10</v>
      </c>
      <c r="F377" t="s">
        <v>1030</v>
      </c>
      <c r="G377" t="s">
        <v>1031</v>
      </c>
    </row>
    <row r="378" spans="1:7" hidden="1">
      <c r="A378" t="s">
        <v>1032</v>
      </c>
      <c r="B378" s="10">
        <f t="shared" si="31"/>
        <v>0</v>
      </c>
      <c r="C378" s="2">
        <f t="shared" si="32"/>
        <v>0</v>
      </c>
      <c r="E378" s="2" t="s">
        <v>10</v>
      </c>
      <c r="F378" t="s">
        <v>1033</v>
      </c>
      <c r="G378" t="s">
        <v>1034</v>
      </c>
    </row>
    <row r="379" spans="1:7" hidden="1">
      <c r="A379" s="16" t="s">
        <v>1035</v>
      </c>
      <c r="B379" s="10">
        <f t="shared" si="31"/>
        <v>0</v>
      </c>
      <c r="C379" s="2">
        <f t="shared" si="32"/>
        <v>0</v>
      </c>
      <c r="E379" s="2" t="s">
        <v>10</v>
      </c>
      <c r="F379" t="s">
        <v>1036</v>
      </c>
      <c r="G379" t="s">
        <v>1037</v>
      </c>
    </row>
    <row r="380" spans="1:7" hidden="1">
      <c r="A380" t="s">
        <v>1038</v>
      </c>
      <c r="B380" s="10">
        <f t="shared" si="31"/>
        <v>0</v>
      </c>
      <c r="C380" s="12">
        <f t="shared" si="32"/>
        <v>0</v>
      </c>
      <c r="E380" s="13" t="s">
        <v>10</v>
      </c>
      <c r="F380" t="s">
        <v>1039</v>
      </c>
      <c r="G380" t="s">
        <v>1040</v>
      </c>
    </row>
    <row r="381" spans="1:7" hidden="1">
      <c r="A381" t="s">
        <v>1041</v>
      </c>
      <c r="B381" s="10">
        <f t="shared" si="31"/>
        <v>0</v>
      </c>
      <c r="C381" s="2">
        <f t="shared" si="32"/>
        <v>0</v>
      </c>
      <c r="E381" s="2" t="s">
        <v>10</v>
      </c>
      <c r="F381" t="s">
        <v>1042</v>
      </c>
      <c r="G381" t="s">
        <v>1043</v>
      </c>
    </row>
    <row r="382" spans="1:7" hidden="1">
      <c r="A382" t="s">
        <v>1044</v>
      </c>
      <c r="B382" s="10">
        <f t="shared" si="31"/>
        <v>0</v>
      </c>
      <c r="C382" s="2">
        <f t="shared" si="32"/>
        <v>0</v>
      </c>
      <c r="E382" s="2" t="s">
        <v>10</v>
      </c>
      <c r="F382" t="s">
        <v>1045</v>
      </c>
      <c r="G382" t="s">
        <v>1046</v>
      </c>
    </row>
    <row r="383" spans="1:7" hidden="1">
      <c r="A383" t="s">
        <v>1047</v>
      </c>
      <c r="B383" s="10">
        <f t="shared" si="31"/>
        <v>0</v>
      </c>
      <c r="C383" s="2">
        <f t="shared" si="32"/>
        <v>0</v>
      </c>
      <c r="E383" s="2" t="s">
        <v>10</v>
      </c>
      <c r="F383" t="s">
        <v>1048</v>
      </c>
      <c r="G383" t="s">
        <v>1049</v>
      </c>
    </row>
    <row r="384" spans="1:7" hidden="1">
      <c r="A384" t="s">
        <v>1050</v>
      </c>
      <c r="B384" s="10">
        <f t="shared" si="31"/>
        <v>0</v>
      </c>
      <c r="C384" s="2">
        <f t="shared" si="32"/>
        <v>0</v>
      </c>
      <c r="E384" s="2" t="s">
        <v>10</v>
      </c>
      <c r="F384" t="s">
        <v>1051</v>
      </c>
      <c r="G384" t="s">
        <v>1052</v>
      </c>
    </row>
    <row r="385" spans="1:7" hidden="1">
      <c r="A385" t="s">
        <v>1053</v>
      </c>
      <c r="B385" s="10">
        <f t="shared" si="31"/>
        <v>0</v>
      </c>
      <c r="C385" s="12">
        <f t="shared" si="32"/>
        <v>0</v>
      </c>
      <c r="E385" s="13" t="s">
        <v>10</v>
      </c>
      <c r="F385" t="s">
        <v>1054</v>
      </c>
      <c r="G385" t="s">
        <v>1055</v>
      </c>
    </row>
    <row r="386" spans="1:7" hidden="1">
      <c r="A386" t="s">
        <v>1056</v>
      </c>
      <c r="B386" s="10">
        <f t="shared" si="31"/>
        <v>0</v>
      </c>
      <c r="C386" s="2">
        <f t="shared" si="32"/>
        <v>0</v>
      </c>
      <c r="E386" s="2" t="s">
        <v>10</v>
      </c>
      <c r="F386" t="s">
        <v>1057</v>
      </c>
      <c r="G386" t="s">
        <v>1058</v>
      </c>
    </row>
    <row r="387" spans="1:7" hidden="1">
      <c r="A387" t="s">
        <v>1059</v>
      </c>
      <c r="B387" s="10">
        <f t="shared" si="31"/>
        <v>0</v>
      </c>
      <c r="C387" s="2">
        <f t="shared" si="32"/>
        <v>0</v>
      </c>
      <c r="E387" s="2" t="s">
        <v>10</v>
      </c>
      <c r="F387" t="s">
        <v>1060</v>
      </c>
      <c r="G387" t="s">
        <v>1061</v>
      </c>
    </row>
    <row r="388" spans="1:7" hidden="1">
      <c r="A388" t="s">
        <v>341</v>
      </c>
      <c r="B388" s="10">
        <f t="shared" si="31"/>
        <v>0</v>
      </c>
      <c r="C388" s="2">
        <f t="shared" si="32"/>
        <v>0</v>
      </c>
      <c r="E388" s="2" t="s">
        <v>10</v>
      </c>
      <c r="F388" t="str">
        <f>F387</f>
        <v>Estación de servicio satélite, SA de Cv</v>
      </c>
      <c r="G388" t="s">
        <v>343</v>
      </c>
    </row>
    <row r="389" spans="1:7" hidden="1">
      <c r="A389" t="s">
        <v>1062</v>
      </c>
      <c r="B389" s="10">
        <f t="shared" si="31"/>
        <v>0</v>
      </c>
      <c r="C389" s="12">
        <f t="shared" si="32"/>
        <v>0</v>
      </c>
      <c r="E389" s="13" t="s">
        <v>10</v>
      </c>
      <c r="F389" t="s">
        <v>1063</v>
      </c>
      <c r="G389" t="s">
        <v>1064</v>
      </c>
    </row>
    <row r="390" spans="1:7" hidden="1">
      <c r="A390" t="s">
        <v>1065</v>
      </c>
      <c r="B390" s="10">
        <f t="shared" si="31"/>
        <v>0</v>
      </c>
      <c r="C390" s="2">
        <f t="shared" si="32"/>
        <v>0</v>
      </c>
      <c r="E390" s="2" t="s">
        <v>10</v>
      </c>
      <c r="F390" t="s">
        <v>1066</v>
      </c>
      <c r="G390" t="s">
        <v>1067</v>
      </c>
    </row>
    <row r="391" spans="1:7" hidden="1">
      <c r="A391" t="s">
        <v>1068</v>
      </c>
      <c r="B391" s="10">
        <f t="shared" si="31"/>
        <v>0</v>
      </c>
      <c r="C391" s="12">
        <f t="shared" si="32"/>
        <v>0</v>
      </c>
      <c r="E391" s="13" t="s">
        <v>10</v>
      </c>
      <c r="F391" t="s">
        <v>1069</v>
      </c>
      <c r="G391" t="s">
        <v>1070</v>
      </c>
    </row>
    <row r="392" spans="1:7" hidden="1">
      <c r="A392" t="s">
        <v>1071</v>
      </c>
      <c r="B392" s="10">
        <f t="shared" si="31"/>
        <v>0</v>
      </c>
      <c r="C392" s="2">
        <f t="shared" si="32"/>
        <v>0</v>
      </c>
      <c r="E392" s="13" t="s">
        <v>10</v>
      </c>
      <c r="F392" t="s">
        <v>1072</v>
      </c>
      <c r="G392" t="s">
        <v>1073</v>
      </c>
    </row>
    <row r="393" spans="1:7" hidden="1">
      <c r="A393" t="s">
        <v>1074</v>
      </c>
      <c r="B393" s="10">
        <f t="shared" si="31"/>
        <v>0</v>
      </c>
      <c r="C393" s="2">
        <f t="shared" si="32"/>
        <v>0</v>
      </c>
      <c r="E393" s="2" t="s">
        <v>10</v>
      </c>
      <c r="F393" t="s">
        <v>1075</v>
      </c>
      <c r="G393" t="s">
        <v>1076</v>
      </c>
    </row>
    <row r="394" spans="1:7" hidden="1">
      <c r="A394" t="s">
        <v>1077</v>
      </c>
      <c r="B394" s="10">
        <f t="shared" si="31"/>
        <v>0</v>
      </c>
      <c r="C394" s="2">
        <f t="shared" si="32"/>
        <v>0</v>
      </c>
      <c r="E394" s="2" t="s">
        <v>10</v>
      </c>
      <c r="F394" t="s">
        <v>1078</v>
      </c>
      <c r="G394" t="s">
        <v>1079</v>
      </c>
    </row>
    <row r="395" spans="1:7" hidden="1">
      <c r="A395" t="s">
        <v>560</v>
      </c>
      <c r="B395" s="10">
        <f t="shared" si="31"/>
        <v>0</v>
      </c>
      <c r="C395" s="2">
        <f t="shared" si="32"/>
        <v>0</v>
      </c>
      <c r="E395" s="2" t="s">
        <v>10</v>
      </c>
      <c r="F395" t="s">
        <v>1080</v>
      </c>
      <c r="G395" t="s">
        <v>1081</v>
      </c>
    </row>
    <row r="396" spans="1:7" hidden="1">
      <c r="A396" t="s">
        <v>1082</v>
      </c>
      <c r="B396" s="10">
        <f t="shared" si="31"/>
        <v>0</v>
      </c>
      <c r="C396" s="2">
        <f t="shared" si="32"/>
        <v>0</v>
      </c>
      <c r="E396" s="2" t="s">
        <v>10</v>
      </c>
      <c r="F396" t="s">
        <v>1083</v>
      </c>
      <c r="G396" t="s">
        <v>1084</v>
      </c>
    </row>
    <row r="397" spans="1:7" hidden="1">
      <c r="A397" t="s">
        <v>1085</v>
      </c>
      <c r="B397" s="10">
        <f t="shared" si="31"/>
        <v>0</v>
      </c>
      <c r="C397" s="12">
        <f t="shared" si="32"/>
        <v>0</v>
      </c>
      <c r="E397" s="13" t="s">
        <v>10</v>
      </c>
      <c r="F397" t="s">
        <v>1086</v>
      </c>
      <c r="G397" t="s">
        <v>1087</v>
      </c>
    </row>
    <row r="398" spans="1:7" hidden="1">
      <c r="A398" t="s">
        <v>1088</v>
      </c>
      <c r="B398" s="10">
        <f t="shared" si="31"/>
        <v>0</v>
      </c>
      <c r="C398" s="2">
        <f t="shared" si="32"/>
        <v>0</v>
      </c>
      <c r="E398" s="2" t="s">
        <v>10</v>
      </c>
      <c r="F398" t="s">
        <v>1089</v>
      </c>
      <c r="G398" t="s">
        <v>1090</v>
      </c>
    </row>
    <row r="399" spans="1:7" hidden="1">
      <c r="A399" t="s">
        <v>1091</v>
      </c>
      <c r="B399" s="10">
        <f t="shared" si="31"/>
        <v>0</v>
      </c>
      <c r="C399" s="2">
        <f t="shared" si="32"/>
        <v>0</v>
      </c>
      <c r="E399" s="2" t="s">
        <v>10</v>
      </c>
      <c r="F399" t="s">
        <v>1092</v>
      </c>
      <c r="G399" t="s">
        <v>1093</v>
      </c>
    </row>
    <row r="400" spans="1:7" hidden="1">
      <c r="A400" t="s">
        <v>1094</v>
      </c>
      <c r="B400" s="10">
        <f t="shared" ref="B400:B417" si="33">D400/1.16</f>
        <v>0</v>
      </c>
      <c r="C400" s="2">
        <f t="shared" ref="C400:C417" si="34">B400*0.16</f>
        <v>0</v>
      </c>
      <c r="E400" s="2" t="s">
        <v>10</v>
      </c>
      <c r="F400" t="s">
        <v>1095</v>
      </c>
      <c r="G400" t="s">
        <v>1096</v>
      </c>
    </row>
    <row r="401" spans="1:7" hidden="1">
      <c r="A401" t="s">
        <v>1097</v>
      </c>
      <c r="B401" s="10">
        <f t="shared" si="33"/>
        <v>0</v>
      </c>
      <c r="C401" s="12">
        <f t="shared" si="34"/>
        <v>0</v>
      </c>
      <c r="E401" s="13" t="s">
        <v>10</v>
      </c>
      <c r="F401" t="s">
        <v>1098</v>
      </c>
      <c r="G401" t="s">
        <v>1099</v>
      </c>
    </row>
    <row r="402" spans="1:7" hidden="1">
      <c r="A402" t="s">
        <v>1100</v>
      </c>
      <c r="B402" s="10">
        <f t="shared" si="33"/>
        <v>0</v>
      </c>
      <c r="C402" s="12">
        <f t="shared" si="34"/>
        <v>0</v>
      </c>
      <c r="E402" s="13" t="s">
        <v>10</v>
      </c>
      <c r="F402" t="s">
        <v>1101</v>
      </c>
      <c r="G402" t="s">
        <v>1049</v>
      </c>
    </row>
    <row r="403" spans="1:7" hidden="1">
      <c r="A403" t="s">
        <v>1102</v>
      </c>
      <c r="B403" s="10">
        <f t="shared" si="33"/>
        <v>0</v>
      </c>
      <c r="C403" s="2">
        <f t="shared" si="34"/>
        <v>0</v>
      </c>
      <c r="E403" s="2" t="s">
        <v>10</v>
      </c>
      <c r="F403" t="s">
        <v>1103</v>
      </c>
      <c r="G403" t="s">
        <v>1104</v>
      </c>
    </row>
    <row r="404" spans="1:7" hidden="1">
      <c r="A404" t="s">
        <v>1105</v>
      </c>
      <c r="B404" s="10">
        <f t="shared" si="33"/>
        <v>0</v>
      </c>
      <c r="C404" s="2">
        <f t="shared" si="34"/>
        <v>0</v>
      </c>
      <c r="E404" s="2" t="s">
        <v>10</v>
      </c>
      <c r="F404" t="s">
        <v>1106</v>
      </c>
      <c r="G404" t="s">
        <v>1107</v>
      </c>
    </row>
    <row r="405" spans="1:7" hidden="1">
      <c r="A405" t="s">
        <v>1108</v>
      </c>
      <c r="B405" s="10">
        <f t="shared" si="33"/>
        <v>0</v>
      </c>
      <c r="C405" s="2">
        <f t="shared" si="34"/>
        <v>0</v>
      </c>
      <c r="E405" s="2" t="s">
        <v>10</v>
      </c>
      <c r="F405" t="s">
        <v>1109</v>
      </c>
      <c r="G405" t="s">
        <v>1110</v>
      </c>
    </row>
    <row r="406" spans="1:7" hidden="1">
      <c r="A406" t="s">
        <v>942</v>
      </c>
      <c r="B406" s="10">
        <f t="shared" si="33"/>
        <v>0</v>
      </c>
      <c r="C406" s="2">
        <f t="shared" si="34"/>
        <v>0</v>
      </c>
      <c r="E406" s="2" t="s">
        <v>10</v>
      </c>
      <c r="F406" t="s">
        <v>943</v>
      </c>
      <c r="G406" t="s">
        <v>1111</v>
      </c>
    </row>
    <row r="407" spans="1:7" hidden="1">
      <c r="A407" t="s">
        <v>1112</v>
      </c>
      <c r="B407" s="10">
        <f t="shared" si="33"/>
        <v>0</v>
      </c>
      <c r="C407" s="2">
        <f t="shared" si="34"/>
        <v>0</v>
      </c>
      <c r="E407" s="2" t="s">
        <v>10</v>
      </c>
      <c r="F407" t="s">
        <v>1113</v>
      </c>
      <c r="G407" t="s">
        <v>1114</v>
      </c>
    </row>
    <row r="408" spans="1:7" hidden="1">
      <c r="A408" t="s">
        <v>1115</v>
      </c>
      <c r="B408" s="10">
        <f t="shared" si="33"/>
        <v>0</v>
      </c>
      <c r="C408" s="2">
        <f t="shared" si="34"/>
        <v>0</v>
      </c>
      <c r="E408" s="2" t="s">
        <v>10</v>
      </c>
      <c r="F408" t="s">
        <v>1116</v>
      </c>
      <c r="G408" t="s">
        <v>1117</v>
      </c>
    </row>
    <row r="409" spans="1:7" hidden="1">
      <c r="A409" t="s">
        <v>1118</v>
      </c>
      <c r="B409" s="10">
        <f t="shared" si="33"/>
        <v>0</v>
      </c>
      <c r="C409" s="2">
        <f t="shared" si="34"/>
        <v>0</v>
      </c>
      <c r="E409" s="2" t="s">
        <v>10</v>
      </c>
      <c r="F409" t="s">
        <v>1119</v>
      </c>
      <c r="G409" t="s">
        <v>1120</v>
      </c>
    </row>
    <row r="410" spans="1:7" hidden="1">
      <c r="A410" t="s">
        <v>1121</v>
      </c>
      <c r="B410" s="10">
        <f t="shared" si="33"/>
        <v>0</v>
      </c>
      <c r="C410" s="2">
        <f t="shared" si="34"/>
        <v>0</v>
      </c>
      <c r="E410" s="2" t="s">
        <v>10</v>
      </c>
      <c r="F410" t="s">
        <v>1122</v>
      </c>
      <c r="G410" t="s">
        <v>1123</v>
      </c>
    </row>
    <row r="411" spans="1:7" hidden="1">
      <c r="A411" t="s">
        <v>362</v>
      </c>
      <c r="B411" s="10">
        <f t="shared" si="33"/>
        <v>0</v>
      </c>
      <c r="C411" s="2">
        <f t="shared" si="34"/>
        <v>0</v>
      </c>
      <c r="E411" s="2" t="s">
        <v>10</v>
      </c>
      <c r="F411" t="s">
        <v>363</v>
      </c>
      <c r="G411" t="s">
        <v>364</v>
      </c>
    </row>
    <row r="412" spans="1:7" hidden="1">
      <c r="A412" t="s">
        <v>1124</v>
      </c>
      <c r="B412" s="10">
        <f t="shared" si="33"/>
        <v>0</v>
      </c>
      <c r="C412" s="2">
        <f t="shared" si="34"/>
        <v>0</v>
      </c>
      <c r="E412" s="2" t="s">
        <v>10</v>
      </c>
      <c r="F412" t="s">
        <v>1125</v>
      </c>
      <c r="G412" t="s">
        <v>1126</v>
      </c>
    </row>
    <row r="413" spans="1:7" hidden="1">
      <c r="A413" t="s">
        <v>1127</v>
      </c>
      <c r="B413" s="10">
        <f t="shared" si="33"/>
        <v>0</v>
      </c>
      <c r="C413" s="2">
        <f t="shared" si="34"/>
        <v>0</v>
      </c>
      <c r="E413" s="2" t="s">
        <v>10</v>
      </c>
      <c r="F413" t="s">
        <v>1128</v>
      </c>
    </row>
    <row r="414" spans="1:7" hidden="1">
      <c r="A414" t="s">
        <v>1129</v>
      </c>
      <c r="B414" s="10">
        <f t="shared" si="33"/>
        <v>0</v>
      </c>
      <c r="C414" s="2">
        <f t="shared" si="34"/>
        <v>0</v>
      </c>
      <c r="E414" s="2" t="s">
        <v>10</v>
      </c>
      <c r="F414" t="s">
        <v>1130</v>
      </c>
      <c r="G414" t="s">
        <v>1131</v>
      </c>
    </row>
    <row r="415" spans="1:7" hidden="1">
      <c r="A415" t="s">
        <v>1132</v>
      </c>
      <c r="B415" s="10">
        <f t="shared" si="33"/>
        <v>0</v>
      </c>
      <c r="C415" s="2">
        <f t="shared" si="34"/>
        <v>0</v>
      </c>
      <c r="E415" s="2" t="s">
        <v>10</v>
      </c>
      <c r="F415" t="s">
        <v>1133</v>
      </c>
    </row>
    <row r="416" spans="1:7" hidden="1">
      <c r="A416" t="s">
        <v>154</v>
      </c>
      <c r="B416" s="10">
        <f t="shared" si="33"/>
        <v>0</v>
      </c>
      <c r="C416" s="2">
        <f t="shared" si="34"/>
        <v>0</v>
      </c>
      <c r="E416" s="2" t="s">
        <v>10</v>
      </c>
      <c r="F416" t="s">
        <v>155</v>
      </c>
    </row>
    <row r="417" spans="1:8" hidden="1">
      <c r="A417" t="s">
        <v>1134</v>
      </c>
      <c r="B417" s="10">
        <f t="shared" si="33"/>
        <v>0</v>
      </c>
      <c r="C417" s="2">
        <f t="shared" si="34"/>
        <v>0</v>
      </c>
      <c r="E417" s="2" t="s">
        <v>10</v>
      </c>
      <c r="F417" t="s">
        <v>1135</v>
      </c>
    </row>
    <row r="418" spans="1:8" hidden="1">
      <c r="A418" t="s">
        <v>66</v>
      </c>
      <c r="B418" s="10">
        <f>D418</f>
        <v>0</v>
      </c>
      <c r="C418" s="2"/>
      <c r="E418" s="2" t="s">
        <v>10</v>
      </c>
      <c r="F418" t="s">
        <v>67</v>
      </c>
      <c r="G418" t="s">
        <v>94</v>
      </c>
    </row>
    <row r="419" spans="1:8" hidden="1">
      <c r="A419" t="s">
        <v>1136</v>
      </c>
      <c r="B419" s="10">
        <f>D419/1.16</f>
        <v>0</v>
      </c>
      <c r="C419" s="2">
        <f>B419*0.16</f>
        <v>0</v>
      </c>
      <c r="D419" s="11"/>
      <c r="E419" s="2" t="s">
        <v>10</v>
      </c>
      <c r="F419" t="s">
        <v>1137</v>
      </c>
      <c r="G419" t="s">
        <v>1138</v>
      </c>
    </row>
    <row r="420" spans="1:8">
      <c r="A420" t="s">
        <v>1139</v>
      </c>
      <c r="B420" s="10"/>
      <c r="C420" s="2"/>
    </row>
    <row r="421" spans="1:8">
      <c r="A421" t="s">
        <v>1140</v>
      </c>
      <c r="B421" s="10">
        <f t="shared" ref="B421" si="35">D421/1.16</f>
        <v>5626.4827586206902</v>
      </c>
      <c r="C421" s="2">
        <v>0</v>
      </c>
      <c r="D421" s="2">
        <f>292.97+374.77+267.5+1023.1+4568.38</f>
        <v>6526.72</v>
      </c>
    </row>
    <row r="422" spans="1:8" s="3" customFormat="1">
      <c r="B422" s="17">
        <f>SUM(B8:B421)-B421</f>
        <v>56810.111034482761</v>
      </c>
      <c r="C422" s="17">
        <f>SUM(C8:C421)-C421</f>
        <v>8592.9889655172428</v>
      </c>
      <c r="D422" s="17">
        <f>SUM(D8:D421)-D421</f>
        <v>65403.099999999991</v>
      </c>
      <c r="E422" s="13"/>
    </row>
    <row r="423" spans="1:8" s="2" customFormat="1">
      <c r="A423" t="s">
        <v>1141</v>
      </c>
      <c r="B423" s="10"/>
      <c r="C423" s="2">
        <v>0</v>
      </c>
      <c r="F423"/>
      <c r="G423"/>
      <c r="H423"/>
    </row>
  </sheetData>
  <sortState ref="A8:G419">
    <sortCondition descending="1" ref="D8:D419"/>
  </sortState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427"/>
  <sheetViews>
    <sheetView zoomScaleNormal="100" workbookViewId="0">
      <selection sqref="A1:XFD1048576"/>
    </sheetView>
  </sheetViews>
  <sheetFormatPr baseColWidth="10" defaultRowHeight="15"/>
  <cols>
    <col min="1" max="1" width="20.28515625" customWidth="1"/>
    <col min="2" max="2" width="17.85546875" customWidth="1"/>
    <col min="3" max="3" width="16.42578125" customWidth="1"/>
    <col min="4" max="4" width="15.42578125" style="2" bestFit="1" customWidth="1"/>
    <col min="5" max="5" width="12.42578125" style="2" customWidth="1"/>
    <col min="6" max="6" width="45.85546875" customWidth="1"/>
    <col min="7" max="7" width="72.140625" customWidth="1"/>
  </cols>
  <sheetData>
    <row r="2" spans="1:7" ht="18.75">
      <c r="A2" s="1" t="s">
        <v>0</v>
      </c>
      <c r="F2" s="3" t="s">
        <v>1</v>
      </c>
    </row>
    <row r="4" spans="1:7">
      <c r="A4" s="3" t="s">
        <v>1155</v>
      </c>
    </row>
    <row r="7" spans="1:7">
      <c r="A7" s="4" t="s">
        <v>2</v>
      </c>
      <c r="B7" s="4" t="s">
        <v>3</v>
      </c>
      <c r="C7" s="4" t="s">
        <v>4</v>
      </c>
      <c r="D7" s="5" t="s">
        <v>5</v>
      </c>
      <c r="E7" s="6" t="s">
        <v>6</v>
      </c>
      <c r="F7" s="4" t="s">
        <v>7</v>
      </c>
      <c r="G7" s="4" t="s">
        <v>8</v>
      </c>
    </row>
    <row r="8" spans="1:7">
      <c r="A8" t="s">
        <v>12</v>
      </c>
      <c r="B8" s="21">
        <f t="shared" ref="B8:B14" si="0">D8/1.16</f>
        <v>29000.000000000004</v>
      </c>
      <c r="C8" s="2">
        <f t="shared" ref="C8:C14" si="1">B8*0.16</f>
        <v>4640.0000000000009</v>
      </c>
      <c r="D8" s="18">
        <v>33640</v>
      </c>
      <c r="E8" s="2" t="s">
        <v>13</v>
      </c>
      <c r="F8" t="s">
        <v>14</v>
      </c>
      <c r="G8" t="s">
        <v>15</v>
      </c>
    </row>
    <row r="9" spans="1:7">
      <c r="A9" t="s">
        <v>49</v>
      </c>
      <c r="B9" s="21">
        <f t="shared" si="0"/>
        <v>5725.0603448275861</v>
      </c>
      <c r="C9" s="2">
        <f t="shared" si="1"/>
        <v>916.00965517241377</v>
      </c>
      <c r="D9" s="18">
        <v>6641.07</v>
      </c>
      <c r="E9" s="2" t="s">
        <v>10</v>
      </c>
      <c r="F9" t="s">
        <v>50</v>
      </c>
    </row>
    <row r="10" spans="1:7" hidden="1">
      <c r="A10" t="s">
        <v>442</v>
      </c>
      <c r="B10" s="21">
        <f t="shared" si="0"/>
        <v>0</v>
      </c>
      <c r="C10" s="2">
        <f t="shared" si="1"/>
        <v>0</v>
      </c>
      <c r="D10" s="19"/>
      <c r="E10" s="2" t="s">
        <v>10</v>
      </c>
      <c r="F10" t="s">
        <v>443</v>
      </c>
      <c r="G10" t="s">
        <v>444</v>
      </c>
    </row>
    <row r="11" spans="1:7" hidden="1">
      <c r="A11" t="s">
        <v>86</v>
      </c>
      <c r="B11" s="21">
        <f t="shared" si="0"/>
        <v>948.27586206896558</v>
      </c>
      <c r="C11" s="2">
        <f t="shared" si="1"/>
        <v>151.72413793103451</v>
      </c>
      <c r="D11" s="18">
        <f>300+400+200+200</f>
        <v>1100</v>
      </c>
      <c r="E11" s="2" t="s">
        <v>10</v>
      </c>
      <c r="F11" t="s">
        <v>87</v>
      </c>
      <c r="G11" t="s">
        <v>88</v>
      </c>
    </row>
    <row r="12" spans="1:7" hidden="1">
      <c r="A12" t="s">
        <v>1011</v>
      </c>
      <c r="B12" s="21">
        <f t="shared" si="0"/>
        <v>0</v>
      </c>
      <c r="C12" s="2">
        <f t="shared" si="1"/>
        <v>0</v>
      </c>
      <c r="D12" s="19"/>
      <c r="E12" s="2" t="s">
        <v>10</v>
      </c>
      <c r="F12" t="s">
        <v>1012</v>
      </c>
      <c r="G12" t="s">
        <v>1013</v>
      </c>
    </row>
    <row r="13" spans="1:7" hidden="1">
      <c r="A13" t="s">
        <v>78</v>
      </c>
      <c r="B13" s="21">
        <f t="shared" si="0"/>
        <v>1498.2758620689656</v>
      </c>
      <c r="C13" s="2">
        <f t="shared" si="1"/>
        <v>239.72413793103451</v>
      </c>
      <c r="D13" s="18">
        <v>1738</v>
      </c>
      <c r="E13" s="2" t="s">
        <v>10</v>
      </c>
      <c r="F13" t="s">
        <v>79</v>
      </c>
      <c r="G13" t="s">
        <v>80</v>
      </c>
    </row>
    <row r="14" spans="1:7" hidden="1">
      <c r="A14" t="s">
        <v>83</v>
      </c>
      <c r="B14" s="21">
        <f t="shared" si="0"/>
        <v>0</v>
      </c>
      <c r="C14" s="2">
        <f t="shared" si="1"/>
        <v>0</v>
      </c>
      <c r="D14" s="18"/>
      <c r="E14" s="2" t="s">
        <v>10</v>
      </c>
      <c r="F14" t="s">
        <v>84</v>
      </c>
      <c r="G14" t="s">
        <v>85</v>
      </c>
    </row>
    <row r="15" spans="1:7">
      <c r="A15" t="s">
        <v>1167</v>
      </c>
      <c r="B15" s="22">
        <f>D15</f>
        <v>523.74</v>
      </c>
      <c r="C15" s="12"/>
      <c r="D15" s="19">
        <v>523.74</v>
      </c>
      <c r="E15" s="13" t="s">
        <v>10</v>
      </c>
      <c r="F15" t="s">
        <v>254</v>
      </c>
      <c r="G15" t="s">
        <v>609</v>
      </c>
    </row>
    <row r="16" spans="1:7" hidden="1">
      <c r="A16" t="s">
        <v>933</v>
      </c>
      <c r="B16" s="21">
        <f t="shared" ref="B16:B24" si="2">D16/1.16</f>
        <v>0</v>
      </c>
      <c r="C16" s="2">
        <f t="shared" ref="C16:C24" si="3">B16*0.16</f>
        <v>0</v>
      </c>
      <c r="D16" s="19"/>
      <c r="E16" s="2" t="s">
        <v>10</v>
      </c>
      <c r="F16" t="s">
        <v>934</v>
      </c>
      <c r="G16" t="s">
        <v>935</v>
      </c>
    </row>
    <row r="17" spans="1:7" hidden="1">
      <c r="A17" t="s">
        <v>110</v>
      </c>
      <c r="B17" s="21">
        <f t="shared" si="2"/>
        <v>474.15517241379314</v>
      </c>
      <c r="C17" s="2">
        <f t="shared" si="3"/>
        <v>75.8648275862069</v>
      </c>
      <c r="D17" s="18">
        <f>200.02+350</f>
        <v>550.02</v>
      </c>
      <c r="E17" s="2" t="s">
        <v>10</v>
      </c>
      <c r="F17" t="s">
        <v>111</v>
      </c>
      <c r="G17" t="s">
        <v>112</v>
      </c>
    </row>
    <row r="18" spans="1:7" hidden="1">
      <c r="A18" t="s">
        <v>639</v>
      </c>
      <c r="B18" s="21">
        <f t="shared" si="2"/>
        <v>0</v>
      </c>
      <c r="C18" s="2">
        <f t="shared" si="3"/>
        <v>0</v>
      </c>
      <c r="D18" s="19"/>
      <c r="E18" s="2" t="s">
        <v>10</v>
      </c>
      <c r="F18" t="s">
        <v>640</v>
      </c>
    </row>
    <row r="19" spans="1:7" hidden="1">
      <c r="A19" t="s">
        <v>397</v>
      </c>
      <c r="B19" s="21">
        <f t="shared" si="2"/>
        <v>0</v>
      </c>
      <c r="C19" s="2">
        <f t="shared" si="3"/>
        <v>0</v>
      </c>
      <c r="D19" s="19"/>
      <c r="E19" s="2" t="s">
        <v>10</v>
      </c>
      <c r="F19" t="s">
        <v>398</v>
      </c>
      <c r="G19" t="s">
        <v>399</v>
      </c>
    </row>
    <row r="20" spans="1:7" hidden="1">
      <c r="A20" t="s">
        <v>63</v>
      </c>
      <c r="B20" s="21">
        <f t="shared" si="2"/>
        <v>0</v>
      </c>
      <c r="C20" s="2">
        <f t="shared" si="3"/>
        <v>0</v>
      </c>
      <c r="D20" s="18"/>
      <c r="E20" s="2" t="s">
        <v>10</v>
      </c>
      <c r="F20" t="s">
        <v>64</v>
      </c>
      <c r="G20" t="s">
        <v>65</v>
      </c>
    </row>
    <row r="21" spans="1:7" hidden="1">
      <c r="A21" t="s">
        <v>1159</v>
      </c>
      <c r="B21" s="21">
        <f t="shared" si="2"/>
        <v>0</v>
      </c>
      <c r="C21" s="2">
        <f t="shared" si="3"/>
        <v>0</v>
      </c>
      <c r="D21" s="20"/>
      <c r="E21" s="2" t="s">
        <v>10</v>
      </c>
      <c r="F21" t="s">
        <v>1160</v>
      </c>
    </row>
    <row r="22" spans="1:7" hidden="1">
      <c r="A22" t="s">
        <v>95</v>
      </c>
      <c r="B22" s="21">
        <f t="shared" si="2"/>
        <v>344.82758620689657</v>
      </c>
      <c r="C22" s="2">
        <f t="shared" si="3"/>
        <v>55.172413793103452</v>
      </c>
      <c r="D22" s="18">
        <v>400</v>
      </c>
      <c r="E22" s="2" t="s">
        <v>10</v>
      </c>
      <c r="F22" t="s">
        <v>96</v>
      </c>
      <c r="G22" t="s">
        <v>97</v>
      </c>
    </row>
    <row r="23" spans="1:7" hidden="1">
      <c r="A23" t="s">
        <v>68</v>
      </c>
      <c r="B23" s="21">
        <f t="shared" si="2"/>
        <v>82.758620689655174</v>
      </c>
      <c r="C23" s="2">
        <f t="shared" si="3"/>
        <v>13.241379310344827</v>
      </c>
      <c r="D23" s="18">
        <v>96</v>
      </c>
      <c r="E23" s="2" t="s">
        <v>10</v>
      </c>
      <c r="F23" t="s">
        <v>69</v>
      </c>
    </row>
    <row r="24" spans="1:7" hidden="1">
      <c r="A24" t="s">
        <v>253</v>
      </c>
      <c r="B24" s="21">
        <f t="shared" si="2"/>
        <v>0</v>
      </c>
      <c r="C24" s="2">
        <f t="shared" si="3"/>
        <v>0</v>
      </c>
      <c r="D24" s="18"/>
      <c r="E24" s="2" t="s">
        <v>10</v>
      </c>
      <c r="F24" t="s">
        <v>254</v>
      </c>
    </row>
    <row r="25" spans="1:7" hidden="1">
      <c r="A25" t="s">
        <v>132</v>
      </c>
      <c r="B25" s="21">
        <f>D25</f>
        <v>980</v>
      </c>
      <c r="C25" s="2"/>
      <c r="D25" s="18">
        <v>980</v>
      </c>
      <c r="E25" s="2" t="s">
        <v>10</v>
      </c>
      <c r="F25" t="s">
        <v>133</v>
      </c>
      <c r="G25" t="s">
        <v>134</v>
      </c>
    </row>
    <row r="26" spans="1:7" hidden="1">
      <c r="A26" t="s">
        <v>329</v>
      </c>
      <c r="B26" s="21">
        <f>D26/1.16</f>
        <v>0</v>
      </c>
      <c r="C26" s="2">
        <f>B26*0.16</f>
        <v>0</v>
      </c>
      <c r="D26" s="19"/>
      <c r="E26" s="2" t="s">
        <v>10</v>
      </c>
      <c r="F26" t="s">
        <v>330</v>
      </c>
      <c r="G26" t="s">
        <v>331</v>
      </c>
    </row>
    <row r="27" spans="1:7">
      <c r="A27" t="s">
        <v>1170</v>
      </c>
      <c r="B27" s="22">
        <f>D27/1.16</f>
        <v>20689.5</v>
      </c>
      <c r="C27" s="2">
        <f>B27*0.16</f>
        <v>3310.32</v>
      </c>
      <c r="D27" s="18">
        <v>23999.82</v>
      </c>
      <c r="E27" s="2" t="s">
        <v>10</v>
      </c>
      <c r="F27" t="s">
        <v>256</v>
      </c>
      <c r="G27" t="s">
        <v>257</v>
      </c>
    </row>
    <row r="28" spans="1:7" hidden="1">
      <c r="A28" t="s">
        <v>156</v>
      </c>
      <c r="B28" s="21">
        <f>D28/1.16</f>
        <v>0</v>
      </c>
      <c r="C28" s="12">
        <f>B28*0.16</f>
        <v>0</v>
      </c>
      <c r="D28" s="18"/>
      <c r="E28" s="13" t="s">
        <v>10</v>
      </c>
      <c r="F28" t="s">
        <v>157</v>
      </c>
      <c r="G28" t="s">
        <v>158</v>
      </c>
    </row>
    <row r="29" spans="1:7" hidden="1">
      <c r="A29" t="s">
        <v>573</v>
      </c>
      <c r="B29" s="21">
        <f>D29</f>
        <v>0</v>
      </c>
      <c r="C29" s="2"/>
      <c r="D29" s="19"/>
      <c r="E29" s="2" t="s">
        <v>10</v>
      </c>
      <c r="F29" t="s">
        <v>574</v>
      </c>
      <c r="G29" t="s">
        <v>575</v>
      </c>
    </row>
    <row r="30" spans="1:7" hidden="1">
      <c r="A30" t="s">
        <v>92</v>
      </c>
      <c r="B30" s="21">
        <f>D30</f>
        <v>0</v>
      </c>
      <c r="C30" s="2"/>
      <c r="D30" s="18"/>
      <c r="E30" s="2" t="s">
        <v>10</v>
      </c>
      <c r="F30" t="s">
        <v>93</v>
      </c>
      <c r="G30" t="s">
        <v>94</v>
      </c>
    </row>
    <row r="31" spans="1:7" hidden="1">
      <c r="A31" t="s">
        <v>118</v>
      </c>
      <c r="B31" s="21">
        <f>D31/1.16</f>
        <v>37.931034482758626</v>
      </c>
      <c r="C31" s="2">
        <f>B31*0.16</f>
        <v>6.0689655172413808</v>
      </c>
      <c r="D31" s="18">
        <f>22+22</f>
        <v>44</v>
      </c>
      <c r="E31" s="2" t="s">
        <v>10</v>
      </c>
      <c r="F31" t="s">
        <v>119</v>
      </c>
      <c r="G31" t="s">
        <v>120</v>
      </c>
    </row>
    <row r="32" spans="1:7" hidden="1">
      <c r="A32" t="s">
        <v>107</v>
      </c>
      <c r="B32" s="21">
        <f>D32</f>
        <v>0</v>
      </c>
      <c r="C32" s="2"/>
      <c r="D32" s="19"/>
      <c r="E32" s="2" t="s">
        <v>10</v>
      </c>
      <c r="F32" t="s">
        <v>108</v>
      </c>
      <c r="G32" t="s">
        <v>94</v>
      </c>
    </row>
    <row r="33" spans="1:7" hidden="1">
      <c r="A33" t="s">
        <v>115</v>
      </c>
      <c r="B33" s="21">
        <f>D33/1.16</f>
        <v>188.79310344827587</v>
      </c>
      <c r="C33" s="2">
        <f>B33*0.16</f>
        <v>30.206896551724139</v>
      </c>
      <c r="D33" s="18">
        <v>219</v>
      </c>
      <c r="E33" s="2" t="s">
        <v>10</v>
      </c>
      <c r="F33" t="s">
        <v>116</v>
      </c>
      <c r="G33" t="s">
        <v>117</v>
      </c>
    </row>
    <row r="34" spans="1:7" hidden="1">
      <c r="A34" t="s">
        <v>135</v>
      </c>
      <c r="B34" s="21">
        <f>D34/1.16</f>
        <v>295.25862068965517</v>
      </c>
      <c r="C34" s="2">
        <f>B34*0.16</f>
        <v>47.241379310344826</v>
      </c>
      <c r="D34" s="18">
        <f>253.5+89</f>
        <v>342.5</v>
      </c>
      <c r="E34" s="2" t="s">
        <v>10</v>
      </c>
      <c r="F34" t="s">
        <v>136</v>
      </c>
      <c r="G34" t="s">
        <v>137</v>
      </c>
    </row>
    <row r="35" spans="1:7" hidden="1">
      <c r="A35" t="s">
        <v>1161</v>
      </c>
      <c r="B35" s="21">
        <f>D35</f>
        <v>0</v>
      </c>
      <c r="C35" s="2"/>
      <c r="D35" s="20"/>
      <c r="E35" s="2" t="s">
        <v>10</v>
      </c>
      <c r="F35" t="s">
        <v>1162</v>
      </c>
    </row>
    <row r="36" spans="1:7" hidden="1">
      <c r="A36" t="s">
        <v>148</v>
      </c>
      <c r="B36" s="21">
        <f>D36/1.16</f>
        <v>0</v>
      </c>
      <c r="C36" s="2">
        <f>B36*0.16</f>
        <v>0</v>
      </c>
      <c r="D36" s="18"/>
      <c r="E36" s="2" t="s">
        <v>10</v>
      </c>
      <c r="F36" t="s">
        <v>149</v>
      </c>
      <c r="G36" t="s">
        <v>150</v>
      </c>
    </row>
    <row r="37" spans="1:7" hidden="1">
      <c r="A37" t="s">
        <v>92</v>
      </c>
      <c r="B37" s="21">
        <f>D37/1.16</f>
        <v>0</v>
      </c>
      <c r="C37" s="2">
        <f>B37*0.16</f>
        <v>0</v>
      </c>
      <c r="D37" s="20"/>
      <c r="E37" s="2" t="s">
        <v>10</v>
      </c>
      <c r="F37" t="s">
        <v>93</v>
      </c>
    </row>
    <row r="38" spans="1:7" hidden="1">
      <c r="A38" t="s">
        <v>1156</v>
      </c>
      <c r="B38" s="21">
        <f>D38/1.16</f>
        <v>215.5086206896552</v>
      </c>
      <c r="C38" s="2">
        <f>B38*0.16</f>
        <v>34.481379310344835</v>
      </c>
      <c r="D38" s="20">
        <v>249.99</v>
      </c>
      <c r="E38" s="2" t="s">
        <v>10</v>
      </c>
      <c r="F38" t="s">
        <v>1157</v>
      </c>
      <c r="G38" t="s">
        <v>1158</v>
      </c>
    </row>
    <row r="39" spans="1:7" hidden="1">
      <c r="A39" t="s">
        <v>350</v>
      </c>
      <c r="B39" s="21">
        <f>D39/1.16</f>
        <v>0</v>
      </c>
      <c r="C39" s="2">
        <f>B39*0.16</f>
        <v>0</v>
      </c>
      <c r="D39" s="18"/>
      <c r="E39" s="2" t="s">
        <v>10</v>
      </c>
      <c r="F39" t="s">
        <v>351</v>
      </c>
      <c r="G39" t="s">
        <v>352</v>
      </c>
    </row>
    <row r="40" spans="1:7" hidden="1">
      <c r="A40" t="s">
        <v>1143</v>
      </c>
      <c r="B40" s="21">
        <f>D40/1.16</f>
        <v>0</v>
      </c>
      <c r="C40" s="2">
        <f>B40*0.16</f>
        <v>0</v>
      </c>
      <c r="D40" s="18"/>
      <c r="E40" s="2" t="s">
        <v>10</v>
      </c>
      <c r="F40" t="s">
        <v>1144</v>
      </c>
      <c r="G40" t="s">
        <v>1145</v>
      </c>
    </row>
    <row r="41" spans="1:7" hidden="1">
      <c r="A41" t="s">
        <v>1152</v>
      </c>
      <c r="B41" s="21">
        <f>D41</f>
        <v>0</v>
      </c>
      <c r="C41" s="2"/>
      <c r="D41" s="18"/>
      <c r="E41" s="2" t="s">
        <v>10</v>
      </c>
      <c r="F41" t="s">
        <v>1153</v>
      </c>
      <c r="G41" t="s">
        <v>1154</v>
      </c>
    </row>
    <row r="42" spans="1:7" hidden="1">
      <c r="A42" t="s">
        <v>54</v>
      </c>
      <c r="B42" s="21"/>
      <c r="C42" s="2"/>
      <c r="D42" s="18"/>
      <c r="E42" s="2" t="s">
        <v>10</v>
      </c>
      <c r="F42" t="s">
        <v>55</v>
      </c>
      <c r="G42" t="s">
        <v>56</v>
      </c>
    </row>
    <row r="43" spans="1:7" hidden="1">
      <c r="A43" t="s">
        <v>46</v>
      </c>
      <c r="B43" s="21">
        <f t="shared" ref="B43:B57" si="4">D43/1.16</f>
        <v>0</v>
      </c>
      <c r="C43" s="2">
        <f t="shared" ref="C43:C57" si="5">B43*0.16</f>
        <v>0</v>
      </c>
      <c r="D43" s="18"/>
      <c r="E43" s="2" t="s">
        <v>10</v>
      </c>
      <c r="F43" t="s">
        <v>47</v>
      </c>
      <c r="G43" t="s">
        <v>48</v>
      </c>
    </row>
    <row r="44" spans="1:7" hidden="1">
      <c r="A44" t="s">
        <v>1146</v>
      </c>
      <c r="B44" s="21">
        <f t="shared" si="4"/>
        <v>0</v>
      </c>
      <c r="C44" s="2">
        <f t="shared" si="5"/>
        <v>0</v>
      </c>
      <c r="D44" s="18"/>
      <c r="E44" s="2" t="s">
        <v>10</v>
      </c>
      <c r="F44" t="s">
        <v>1147</v>
      </c>
      <c r="G44" t="s">
        <v>1148</v>
      </c>
    </row>
    <row r="45" spans="1:7" hidden="1">
      <c r="A45" t="s">
        <v>72</v>
      </c>
      <c r="B45" s="21">
        <f t="shared" si="4"/>
        <v>0</v>
      </c>
      <c r="C45" s="2">
        <f t="shared" si="5"/>
        <v>0</v>
      </c>
      <c r="D45" s="18"/>
      <c r="E45" s="2" t="s">
        <v>10</v>
      </c>
      <c r="F45" t="s">
        <v>73</v>
      </c>
      <c r="G45" t="s">
        <v>74</v>
      </c>
    </row>
    <row r="46" spans="1:7" hidden="1">
      <c r="A46" t="s">
        <v>563</v>
      </c>
      <c r="B46" s="21">
        <f t="shared" si="4"/>
        <v>0</v>
      </c>
      <c r="C46" s="2">
        <f t="shared" si="5"/>
        <v>0</v>
      </c>
      <c r="D46" s="18"/>
      <c r="E46" s="2" t="s">
        <v>10</v>
      </c>
      <c r="F46" t="s">
        <v>564</v>
      </c>
      <c r="G46" t="s">
        <v>117</v>
      </c>
    </row>
    <row r="47" spans="1:7" hidden="1">
      <c r="A47" t="s">
        <v>1149</v>
      </c>
      <c r="B47" s="21">
        <f t="shared" si="4"/>
        <v>0</v>
      </c>
      <c r="C47" s="2">
        <f t="shared" si="5"/>
        <v>0</v>
      </c>
      <c r="D47" s="18"/>
      <c r="E47" s="2" t="s">
        <v>10</v>
      </c>
      <c r="F47" t="s">
        <v>1150</v>
      </c>
      <c r="G47" t="s">
        <v>1151</v>
      </c>
    </row>
    <row r="48" spans="1:7" hidden="1">
      <c r="A48" t="s">
        <v>803</v>
      </c>
      <c r="B48" s="21">
        <f t="shared" si="4"/>
        <v>0</v>
      </c>
      <c r="C48" s="2">
        <f t="shared" si="5"/>
        <v>0</v>
      </c>
      <c r="D48" s="18"/>
      <c r="E48" s="2" t="s">
        <v>10</v>
      </c>
      <c r="F48" t="s">
        <v>804</v>
      </c>
      <c r="G48" t="s">
        <v>805</v>
      </c>
    </row>
    <row r="49" spans="1:8" hidden="1">
      <c r="A49" s="7" t="s">
        <v>9</v>
      </c>
      <c r="B49" s="21">
        <f t="shared" si="4"/>
        <v>0</v>
      </c>
      <c r="C49" s="2">
        <f t="shared" si="5"/>
        <v>0</v>
      </c>
      <c r="D49" s="18"/>
      <c r="E49" s="6" t="s">
        <v>10</v>
      </c>
      <c r="F49" s="7" t="s">
        <v>11</v>
      </c>
      <c r="G49" s="4"/>
    </row>
    <row r="50" spans="1:8" s="13" customFormat="1" hidden="1">
      <c r="A50" t="s">
        <v>16</v>
      </c>
      <c r="B50" s="21">
        <f t="shared" si="4"/>
        <v>0</v>
      </c>
      <c r="C50" s="2">
        <f t="shared" si="5"/>
        <v>0</v>
      </c>
      <c r="D50" s="18"/>
      <c r="E50" s="2" t="s">
        <v>10</v>
      </c>
      <c r="F50" t="s">
        <v>17</v>
      </c>
      <c r="G50" t="s">
        <v>18</v>
      </c>
      <c r="H50"/>
    </row>
    <row r="51" spans="1:8" hidden="1">
      <c r="A51" t="s">
        <v>19</v>
      </c>
      <c r="B51" s="21">
        <f t="shared" si="4"/>
        <v>0</v>
      </c>
      <c r="C51" s="2">
        <f t="shared" si="5"/>
        <v>0</v>
      </c>
      <c r="D51" s="18"/>
      <c r="E51" s="2" t="s">
        <v>10</v>
      </c>
      <c r="F51" t="s">
        <v>20</v>
      </c>
      <c r="G51" t="s">
        <v>21</v>
      </c>
    </row>
    <row r="52" spans="1:8" hidden="1">
      <c r="A52" t="s">
        <v>22</v>
      </c>
      <c r="B52" s="21">
        <f t="shared" si="4"/>
        <v>0</v>
      </c>
      <c r="C52" s="2">
        <f t="shared" si="5"/>
        <v>0</v>
      </c>
      <c r="D52" s="18"/>
      <c r="E52" s="2" t="s">
        <v>10</v>
      </c>
      <c r="F52" t="s">
        <v>23</v>
      </c>
      <c r="G52" t="s">
        <v>24</v>
      </c>
    </row>
    <row r="53" spans="1:8" hidden="1">
      <c r="A53" t="s">
        <v>25</v>
      </c>
      <c r="B53" s="21">
        <f t="shared" si="4"/>
        <v>0</v>
      </c>
      <c r="C53" s="2">
        <f t="shared" si="5"/>
        <v>0</v>
      </c>
      <c r="D53" s="18"/>
      <c r="E53" s="2" t="s">
        <v>10</v>
      </c>
      <c r="F53" t="s">
        <v>26</v>
      </c>
      <c r="G53" t="s">
        <v>27</v>
      </c>
    </row>
    <row r="54" spans="1:8" hidden="1">
      <c r="A54" t="s">
        <v>28</v>
      </c>
      <c r="B54" s="21">
        <f t="shared" si="4"/>
        <v>0</v>
      </c>
      <c r="C54" s="2">
        <f t="shared" si="5"/>
        <v>0</v>
      </c>
      <c r="D54" s="18"/>
      <c r="E54" s="2" t="s">
        <v>10</v>
      </c>
      <c r="F54" t="s">
        <v>29</v>
      </c>
      <c r="G54" t="s">
        <v>30</v>
      </c>
    </row>
    <row r="55" spans="1:8" hidden="1">
      <c r="A55" t="s">
        <v>31</v>
      </c>
      <c r="B55" s="21">
        <f t="shared" si="4"/>
        <v>0</v>
      </c>
      <c r="C55" s="2">
        <f t="shared" si="5"/>
        <v>0</v>
      </c>
      <c r="D55" s="18"/>
      <c r="E55" s="2" t="s">
        <v>10</v>
      </c>
      <c r="F55" t="s">
        <v>32</v>
      </c>
      <c r="G55" t="s">
        <v>33</v>
      </c>
    </row>
    <row r="56" spans="1:8" hidden="1">
      <c r="A56" t="s">
        <v>34</v>
      </c>
      <c r="B56" s="21">
        <f t="shared" si="4"/>
        <v>0</v>
      </c>
      <c r="C56" s="12">
        <f t="shared" si="5"/>
        <v>0</v>
      </c>
      <c r="D56" s="18"/>
      <c r="E56" s="13" t="s">
        <v>10</v>
      </c>
      <c r="F56" t="s">
        <v>35</v>
      </c>
      <c r="G56" t="s">
        <v>36</v>
      </c>
    </row>
    <row r="57" spans="1:8">
      <c r="A57" t="s">
        <v>1169</v>
      </c>
      <c r="B57" s="21">
        <f t="shared" si="4"/>
        <v>1575</v>
      </c>
      <c r="C57" s="2">
        <f t="shared" si="5"/>
        <v>252</v>
      </c>
      <c r="D57" s="18">
        <v>1827</v>
      </c>
      <c r="E57" s="2" t="s">
        <v>10</v>
      </c>
      <c r="F57" t="s">
        <v>38</v>
      </c>
      <c r="G57" t="s">
        <v>39</v>
      </c>
    </row>
    <row r="58" spans="1:8" hidden="1">
      <c r="A58" t="s">
        <v>40</v>
      </c>
      <c r="B58" s="21"/>
      <c r="C58" s="2"/>
      <c r="D58" s="18"/>
      <c r="E58" s="2" t="s">
        <v>10</v>
      </c>
      <c r="F58" t="s">
        <v>41</v>
      </c>
      <c r="G58" t="s">
        <v>42</v>
      </c>
    </row>
    <row r="59" spans="1:8" hidden="1">
      <c r="A59" t="s">
        <v>43</v>
      </c>
      <c r="B59" s="21">
        <f t="shared" ref="B59:B78" si="6">D59/1.16</f>
        <v>0</v>
      </c>
      <c r="C59" s="2">
        <f t="shared" ref="C59:C72" si="7">B59*0.16</f>
        <v>0</v>
      </c>
      <c r="D59" s="18"/>
      <c r="E59" s="2" t="s">
        <v>10</v>
      </c>
      <c r="F59" t="s">
        <v>44</v>
      </c>
      <c r="G59" t="s">
        <v>45</v>
      </c>
    </row>
    <row r="60" spans="1:8" hidden="1">
      <c r="A60" t="s">
        <v>51</v>
      </c>
      <c r="B60" s="21">
        <f t="shared" si="6"/>
        <v>0</v>
      </c>
      <c r="C60" s="2">
        <f t="shared" si="7"/>
        <v>0</v>
      </c>
      <c r="D60" s="18"/>
      <c r="E60" s="2" t="s">
        <v>10</v>
      </c>
      <c r="F60" t="s">
        <v>52</v>
      </c>
      <c r="G60" t="s">
        <v>53</v>
      </c>
    </row>
    <row r="61" spans="1:8" hidden="1">
      <c r="A61" t="s">
        <v>57</v>
      </c>
      <c r="B61" s="21">
        <f t="shared" si="6"/>
        <v>0</v>
      </c>
      <c r="C61" s="2">
        <f t="shared" si="7"/>
        <v>0</v>
      </c>
      <c r="D61" s="18"/>
      <c r="E61" s="2" t="s">
        <v>10</v>
      </c>
      <c r="F61" t="s">
        <v>58</v>
      </c>
      <c r="G61" t="s">
        <v>59</v>
      </c>
    </row>
    <row r="62" spans="1:8" hidden="1">
      <c r="A62" t="s">
        <v>60</v>
      </c>
      <c r="B62" s="21">
        <f t="shared" si="6"/>
        <v>0</v>
      </c>
      <c r="C62" s="2">
        <f t="shared" si="7"/>
        <v>0</v>
      </c>
      <c r="D62" s="18"/>
      <c r="E62" s="2" t="s">
        <v>10</v>
      </c>
      <c r="F62" t="s">
        <v>61</v>
      </c>
      <c r="G62" t="s">
        <v>62</v>
      </c>
      <c r="H62" s="2"/>
    </row>
    <row r="63" spans="1:8" hidden="1">
      <c r="A63" t="s">
        <v>66</v>
      </c>
      <c r="B63" s="21">
        <f t="shared" si="6"/>
        <v>0</v>
      </c>
      <c r="C63" s="2">
        <f t="shared" si="7"/>
        <v>0</v>
      </c>
      <c r="D63" s="18"/>
      <c r="E63" s="2" t="s">
        <v>10</v>
      </c>
      <c r="F63" t="s">
        <v>67</v>
      </c>
    </row>
    <row r="64" spans="1:8" hidden="1">
      <c r="A64" t="s">
        <v>70</v>
      </c>
      <c r="B64" s="21">
        <f t="shared" si="6"/>
        <v>0</v>
      </c>
      <c r="C64" s="2">
        <f t="shared" si="7"/>
        <v>0</v>
      </c>
      <c r="D64" s="18"/>
      <c r="E64" s="2" t="s">
        <v>10</v>
      </c>
      <c r="F64" t="s">
        <v>71</v>
      </c>
    </row>
    <row r="65" spans="1:8" hidden="1">
      <c r="A65" t="s">
        <v>75</v>
      </c>
      <c r="B65" s="21">
        <f t="shared" si="6"/>
        <v>0</v>
      </c>
      <c r="C65" s="2">
        <f t="shared" si="7"/>
        <v>0</v>
      </c>
      <c r="D65" s="18"/>
      <c r="E65" s="2" t="s">
        <v>10</v>
      </c>
      <c r="F65" t="s">
        <v>76</v>
      </c>
      <c r="G65" t="s">
        <v>77</v>
      </c>
    </row>
    <row r="66" spans="1:8" hidden="1">
      <c r="A66" t="s">
        <v>81</v>
      </c>
      <c r="B66" s="21">
        <f t="shared" si="6"/>
        <v>0</v>
      </c>
      <c r="C66" s="2">
        <f t="shared" si="7"/>
        <v>0</v>
      </c>
      <c r="D66" s="18"/>
      <c r="E66" s="2" t="s">
        <v>10</v>
      </c>
      <c r="F66" t="s">
        <v>82</v>
      </c>
      <c r="H66" s="13"/>
    </row>
    <row r="67" spans="1:8" hidden="1">
      <c r="A67" t="s">
        <v>89</v>
      </c>
      <c r="B67" s="21">
        <f t="shared" si="6"/>
        <v>0</v>
      </c>
      <c r="C67" s="2">
        <f t="shared" si="7"/>
        <v>0</v>
      </c>
      <c r="D67" s="18"/>
      <c r="E67" s="2" t="s">
        <v>10</v>
      </c>
      <c r="F67" t="s">
        <v>90</v>
      </c>
      <c r="G67" t="s">
        <v>91</v>
      </c>
    </row>
    <row r="68" spans="1:8" hidden="1">
      <c r="A68" t="s">
        <v>98</v>
      </c>
      <c r="B68" s="21">
        <f t="shared" si="6"/>
        <v>0</v>
      </c>
      <c r="C68" s="2">
        <f t="shared" si="7"/>
        <v>0</v>
      </c>
      <c r="D68" s="18"/>
      <c r="E68" s="2" t="s">
        <v>10</v>
      </c>
      <c r="F68" t="s">
        <v>99</v>
      </c>
      <c r="G68" t="s">
        <v>100</v>
      </c>
    </row>
    <row r="69" spans="1:8" hidden="1">
      <c r="A69" t="s">
        <v>101</v>
      </c>
      <c r="B69" s="21">
        <f t="shared" si="6"/>
        <v>563.79310344827593</v>
      </c>
      <c r="C69" s="2">
        <f t="shared" si="7"/>
        <v>90.206896551724157</v>
      </c>
      <c r="D69" s="18">
        <f>148+125+54+327</f>
        <v>654</v>
      </c>
      <c r="E69" s="2" t="s">
        <v>10</v>
      </c>
      <c r="F69" t="s">
        <v>102</v>
      </c>
      <c r="G69" t="s">
        <v>103</v>
      </c>
    </row>
    <row r="70" spans="1:8" hidden="1">
      <c r="A70" t="s">
        <v>104</v>
      </c>
      <c r="B70" s="21">
        <f t="shared" si="6"/>
        <v>0</v>
      </c>
      <c r="C70" s="2">
        <f t="shared" si="7"/>
        <v>0</v>
      </c>
      <c r="D70" s="18"/>
      <c r="E70" s="2" t="s">
        <v>10</v>
      </c>
      <c r="F70" t="s">
        <v>105</v>
      </c>
      <c r="G70" t="s">
        <v>106</v>
      </c>
    </row>
    <row r="71" spans="1:8" hidden="1">
      <c r="A71" t="s">
        <v>126</v>
      </c>
      <c r="B71" s="21">
        <f t="shared" si="6"/>
        <v>0</v>
      </c>
      <c r="C71" s="2">
        <f t="shared" si="7"/>
        <v>0</v>
      </c>
      <c r="D71" s="18"/>
      <c r="E71" s="2" t="s">
        <v>10</v>
      </c>
      <c r="F71" t="s">
        <v>127</v>
      </c>
      <c r="G71" t="s">
        <v>128</v>
      </c>
    </row>
    <row r="72" spans="1:8" hidden="1">
      <c r="A72" t="s">
        <v>129</v>
      </c>
      <c r="B72" s="21">
        <f t="shared" si="6"/>
        <v>0</v>
      </c>
      <c r="C72" s="2">
        <f t="shared" si="7"/>
        <v>0</v>
      </c>
      <c r="D72" s="18"/>
      <c r="E72" s="2" t="s">
        <v>10</v>
      </c>
      <c r="F72" t="s">
        <v>130</v>
      </c>
      <c r="G72" t="s">
        <v>131</v>
      </c>
    </row>
    <row r="73" spans="1:8" hidden="1">
      <c r="A73" t="s">
        <v>138</v>
      </c>
      <c r="B73" s="21">
        <f t="shared" si="6"/>
        <v>0</v>
      </c>
      <c r="C73" s="2">
        <f>+B73*0.16</f>
        <v>0</v>
      </c>
      <c r="D73" s="18"/>
      <c r="E73" s="2" t="s">
        <v>10</v>
      </c>
      <c r="F73" t="s">
        <v>139</v>
      </c>
    </row>
    <row r="74" spans="1:8" hidden="1">
      <c r="A74" t="s">
        <v>140</v>
      </c>
      <c r="B74" s="21">
        <f t="shared" si="6"/>
        <v>0</v>
      </c>
      <c r="C74" s="2">
        <f>B74*0.16</f>
        <v>0</v>
      </c>
      <c r="D74" s="18"/>
      <c r="E74" s="2" t="s">
        <v>10</v>
      </c>
      <c r="F74" t="s">
        <v>141</v>
      </c>
      <c r="G74" t="s">
        <v>142</v>
      </c>
    </row>
    <row r="75" spans="1:8" hidden="1">
      <c r="A75" t="s">
        <v>143</v>
      </c>
      <c r="B75" s="21">
        <f t="shared" si="6"/>
        <v>0</v>
      </c>
      <c r="C75" s="2">
        <f>B75*0.16</f>
        <v>0</v>
      </c>
      <c r="D75" s="18"/>
      <c r="E75" s="2" t="s">
        <v>10</v>
      </c>
      <c r="F75" t="s">
        <v>144</v>
      </c>
      <c r="G75" t="s">
        <v>145</v>
      </c>
    </row>
    <row r="76" spans="1:8" hidden="1">
      <c r="A76" t="s">
        <v>146</v>
      </c>
      <c r="B76" s="21">
        <f t="shared" si="6"/>
        <v>0</v>
      </c>
      <c r="C76" s="2">
        <f>B76*0.16</f>
        <v>0</v>
      </c>
      <c r="D76" s="18"/>
      <c r="E76" s="2" t="s">
        <v>10</v>
      </c>
      <c r="F76" t="s">
        <v>147</v>
      </c>
    </row>
    <row r="77" spans="1:8" hidden="1">
      <c r="A77" t="s">
        <v>151</v>
      </c>
      <c r="B77" s="21">
        <f t="shared" si="6"/>
        <v>0</v>
      </c>
      <c r="C77" s="2">
        <f>B77*0.16</f>
        <v>0</v>
      </c>
      <c r="D77" s="18"/>
      <c r="E77" s="2" t="s">
        <v>10</v>
      </c>
      <c r="F77" t="s">
        <v>152</v>
      </c>
      <c r="G77" t="s">
        <v>153</v>
      </c>
    </row>
    <row r="78" spans="1:8" hidden="1">
      <c r="A78" t="s">
        <v>154</v>
      </c>
      <c r="B78" s="21">
        <f t="shared" si="6"/>
        <v>0</v>
      </c>
      <c r="C78" s="2">
        <f>B78*0.16</f>
        <v>0</v>
      </c>
      <c r="D78" s="18"/>
      <c r="E78" s="2" t="s">
        <v>10</v>
      </c>
      <c r="F78" t="s">
        <v>155</v>
      </c>
    </row>
    <row r="79" spans="1:8" hidden="1">
      <c r="A79" t="s">
        <v>159</v>
      </c>
      <c r="B79" s="21">
        <f>D79</f>
        <v>0</v>
      </c>
      <c r="C79" s="12"/>
      <c r="D79" s="18"/>
      <c r="E79" s="13" t="s">
        <v>10</v>
      </c>
      <c r="F79" t="s">
        <v>160</v>
      </c>
      <c r="G79" t="s">
        <v>161</v>
      </c>
    </row>
    <row r="80" spans="1:8" hidden="1">
      <c r="A80" t="s">
        <v>162</v>
      </c>
      <c r="B80" s="21">
        <f t="shared" ref="B80:B142" si="8">D80/1.16</f>
        <v>0</v>
      </c>
      <c r="C80" s="2">
        <f t="shared" ref="C80:C142" si="9">B80*0.16</f>
        <v>0</v>
      </c>
      <c r="D80" s="18"/>
      <c r="E80" s="2" t="s">
        <v>10</v>
      </c>
      <c r="F80" t="s">
        <v>163</v>
      </c>
      <c r="G80" t="s">
        <v>164</v>
      </c>
    </row>
    <row r="81" spans="1:7" hidden="1">
      <c r="A81" t="s">
        <v>165</v>
      </c>
      <c r="B81" s="21">
        <f t="shared" si="8"/>
        <v>0</v>
      </c>
      <c r="C81" s="2">
        <f t="shared" si="9"/>
        <v>0</v>
      </c>
      <c r="D81" s="18"/>
      <c r="E81" s="2" t="s">
        <v>10</v>
      </c>
      <c r="F81" t="s">
        <v>166</v>
      </c>
      <c r="G81" t="s">
        <v>167</v>
      </c>
    </row>
    <row r="82" spans="1:7" hidden="1">
      <c r="A82" t="s">
        <v>168</v>
      </c>
      <c r="B82" s="21">
        <f t="shared" si="8"/>
        <v>0</v>
      </c>
      <c r="C82" s="2">
        <f t="shared" si="9"/>
        <v>0</v>
      </c>
      <c r="D82" s="18"/>
      <c r="E82" s="2" t="s">
        <v>10</v>
      </c>
      <c r="F82" t="s">
        <v>169</v>
      </c>
      <c r="G82" t="s">
        <v>170</v>
      </c>
    </row>
    <row r="83" spans="1:7" hidden="1">
      <c r="A83" t="s">
        <v>171</v>
      </c>
      <c r="B83" s="21">
        <f t="shared" si="8"/>
        <v>0</v>
      </c>
      <c r="C83" s="2">
        <f t="shared" si="9"/>
        <v>0</v>
      </c>
      <c r="D83" s="18"/>
      <c r="E83" s="2" t="s">
        <v>10</v>
      </c>
      <c r="F83" t="s">
        <v>172</v>
      </c>
    </row>
    <row r="84" spans="1:7" hidden="1">
      <c r="A84" t="s">
        <v>173</v>
      </c>
      <c r="B84" s="21">
        <f t="shared" si="8"/>
        <v>0</v>
      </c>
      <c r="C84" s="2">
        <f t="shared" si="9"/>
        <v>0</v>
      </c>
      <c r="D84" s="18"/>
      <c r="E84" s="2" t="s">
        <v>10</v>
      </c>
      <c r="F84" t="s">
        <v>174</v>
      </c>
      <c r="G84" t="s">
        <v>175</v>
      </c>
    </row>
    <row r="85" spans="1:7" hidden="1">
      <c r="A85" t="s">
        <v>176</v>
      </c>
      <c r="B85" s="21">
        <f t="shared" si="8"/>
        <v>0</v>
      </c>
      <c r="C85" s="2">
        <f t="shared" si="9"/>
        <v>0</v>
      </c>
      <c r="D85" s="18"/>
      <c r="E85" s="2" t="s">
        <v>10</v>
      </c>
      <c r="F85" t="s">
        <v>177</v>
      </c>
      <c r="G85" t="s">
        <v>178</v>
      </c>
    </row>
    <row r="86" spans="1:7" hidden="1">
      <c r="A86" t="s">
        <v>179</v>
      </c>
      <c r="B86" s="21">
        <f t="shared" si="8"/>
        <v>0</v>
      </c>
      <c r="C86" s="2">
        <f t="shared" si="9"/>
        <v>0</v>
      </c>
      <c r="D86" s="18"/>
      <c r="E86" s="2" t="s">
        <v>10</v>
      </c>
      <c r="F86" t="s">
        <v>180</v>
      </c>
      <c r="G86" t="s">
        <v>181</v>
      </c>
    </row>
    <row r="87" spans="1:7" hidden="1">
      <c r="A87" t="s">
        <v>182</v>
      </c>
      <c r="B87" s="21">
        <f t="shared" si="8"/>
        <v>0</v>
      </c>
      <c r="C87" s="2">
        <f t="shared" si="9"/>
        <v>0</v>
      </c>
      <c r="D87" s="18"/>
      <c r="E87" s="2" t="s">
        <v>10</v>
      </c>
      <c r="F87" t="s">
        <v>183</v>
      </c>
      <c r="G87" t="s">
        <v>184</v>
      </c>
    </row>
    <row r="88" spans="1:7" hidden="1">
      <c r="A88" t="s">
        <v>185</v>
      </c>
      <c r="B88" s="21">
        <f t="shared" si="8"/>
        <v>0</v>
      </c>
      <c r="C88" s="2">
        <f t="shared" si="9"/>
        <v>0</v>
      </c>
      <c r="D88" s="18"/>
      <c r="E88" s="2" t="s">
        <v>10</v>
      </c>
      <c r="F88" t="s">
        <v>186</v>
      </c>
      <c r="G88" t="s">
        <v>187</v>
      </c>
    </row>
    <row r="89" spans="1:7" hidden="1">
      <c r="A89" t="s">
        <v>188</v>
      </c>
      <c r="B89" s="21">
        <f t="shared" si="8"/>
        <v>0</v>
      </c>
      <c r="C89" s="2">
        <f t="shared" si="9"/>
        <v>0</v>
      </c>
      <c r="D89" s="18"/>
      <c r="E89" s="2" t="s">
        <v>10</v>
      </c>
      <c r="F89" t="s">
        <v>189</v>
      </c>
    </row>
    <row r="90" spans="1:7" hidden="1">
      <c r="A90" t="s">
        <v>190</v>
      </c>
      <c r="B90" s="21">
        <f t="shared" si="8"/>
        <v>0</v>
      </c>
      <c r="C90" s="2">
        <f t="shared" si="9"/>
        <v>0</v>
      </c>
      <c r="D90" s="18"/>
      <c r="E90" s="2" t="s">
        <v>10</v>
      </c>
      <c r="F90" t="s">
        <v>191</v>
      </c>
      <c r="G90" t="s">
        <v>192</v>
      </c>
    </row>
    <row r="91" spans="1:7" hidden="1">
      <c r="A91" t="s">
        <v>193</v>
      </c>
      <c r="B91" s="21">
        <f t="shared" si="8"/>
        <v>0</v>
      </c>
      <c r="C91" s="2">
        <f t="shared" si="9"/>
        <v>0</v>
      </c>
      <c r="D91" s="18"/>
      <c r="E91" s="2" t="s">
        <v>10</v>
      </c>
      <c r="F91" t="s">
        <v>194</v>
      </c>
      <c r="G91" t="s">
        <v>195</v>
      </c>
    </row>
    <row r="92" spans="1:7" hidden="1">
      <c r="A92" t="s">
        <v>196</v>
      </c>
      <c r="B92" s="21">
        <f t="shared" si="8"/>
        <v>0</v>
      </c>
      <c r="C92" s="2">
        <f t="shared" si="9"/>
        <v>0</v>
      </c>
      <c r="D92" s="18"/>
      <c r="E92" s="2" t="s">
        <v>10</v>
      </c>
      <c r="F92" t="s">
        <v>197</v>
      </c>
    </row>
    <row r="93" spans="1:7" hidden="1">
      <c r="A93" t="s">
        <v>198</v>
      </c>
      <c r="B93" s="21">
        <f t="shared" si="8"/>
        <v>0</v>
      </c>
      <c r="C93" s="2">
        <f t="shared" si="9"/>
        <v>0</v>
      </c>
      <c r="D93" s="18"/>
      <c r="E93" s="2" t="s">
        <v>10</v>
      </c>
      <c r="F93" t="s">
        <v>199</v>
      </c>
      <c r="G93" t="s">
        <v>200</v>
      </c>
    </row>
    <row r="94" spans="1:7" hidden="1">
      <c r="A94" t="s">
        <v>201</v>
      </c>
      <c r="B94" s="21">
        <f t="shared" si="8"/>
        <v>0</v>
      </c>
      <c r="C94" s="2">
        <f t="shared" si="9"/>
        <v>0</v>
      </c>
      <c r="D94" s="18"/>
      <c r="E94" s="2" t="s">
        <v>10</v>
      </c>
      <c r="F94" t="s">
        <v>202</v>
      </c>
    </row>
    <row r="95" spans="1:7" hidden="1">
      <c r="A95" t="s">
        <v>203</v>
      </c>
      <c r="B95" s="21">
        <f t="shared" si="8"/>
        <v>0</v>
      </c>
      <c r="C95" s="2">
        <f t="shared" si="9"/>
        <v>0</v>
      </c>
      <c r="D95" s="18"/>
      <c r="E95" s="2" t="s">
        <v>10</v>
      </c>
      <c r="F95" t="s">
        <v>204</v>
      </c>
      <c r="G95" t="s">
        <v>205</v>
      </c>
    </row>
    <row r="96" spans="1:7" hidden="1">
      <c r="A96" t="s">
        <v>206</v>
      </c>
      <c r="B96" s="21">
        <f t="shared" si="8"/>
        <v>0</v>
      </c>
      <c r="C96" s="2">
        <f t="shared" si="9"/>
        <v>0</v>
      </c>
      <c r="D96" s="18"/>
      <c r="E96" s="2" t="s">
        <v>10</v>
      </c>
      <c r="F96" t="s">
        <v>207</v>
      </c>
      <c r="G96" t="s">
        <v>208</v>
      </c>
    </row>
    <row r="97" spans="1:7" hidden="1">
      <c r="A97" t="s">
        <v>209</v>
      </c>
      <c r="B97" s="21">
        <f t="shared" si="8"/>
        <v>0</v>
      </c>
      <c r="C97" s="2">
        <f t="shared" si="9"/>
        <v>0</v>
      </c>
      <c r="D97" s="18"/>
      <c r="E97" s="2" t="s">
        <v>10</v>
      </c>
      <c r="F97" t="s">
        <v>210</v>
      </c>
      <c r="G97" t="s">
        <v>211</v>
      </c>
    </row>
    <row r="98" spans="1:7" hidden="1">
      <c r="A98" t="s">
        <v>212</v>
      </c>
      <c r="B98" s="21">
        <f t="shared" si="8"/>
        <v>0</v>
      </c>
      <c r="C98" s="2">
        <f t="shared" si="9"/>
        <v>0</v>
      </c>
      <c r="D98" s="18"/>
      <c r="E98" s="2" t="s">
        <v>10</v>
      </c>
      <c r="F98" t="s">
        <v>213</v>
      </c>
      <c r="G98" t="s">
        <v>214</v>
      </c>
    </row>
    <row r="99" spans="1:7" hidden="1">
      <c r="A99" t="s">
        <v>107</v>
      </c>
      <c r="B99" s="21">
        <f t="shared" si="8"/>
        <v>0</v>
      </c>
      <c r="C99" s="2">
        <f t="shared" si="9"/>
        <v>0</v>
      </c>
      <c r="D99" s="18"/>
      <c r="E99" s="2" t="s">
        <v>10</v>
      </c>
      <c r="F99" t="s">
        <v>108</v>
      </c>
      <c r="G99" t="s">
        <v>109</v>
      </c>
    </row>
    <row r="100" spans="1:7" hidden="1">
      <c r="A100" t="s">
        <v>113</v>
      </c>
      <c r="B100" s="21">
        <f t="shared" si="8"/>
        <v>0</v>
      </c>
      <c r="C100" s="12">
        <f t="shared" si="9"/>
        <v>0</v>
      </c>
      <c r="D100" s="18"/>
      <c r="E100" s="2" t="s">
        <v>10</v>
      </c>
      <c r="F100" t="s">
        <v>114</v>
      </c>
    </row>
    <row r="101" spans="1:7" hidden="1">
      <c r="A101" t="s">
        <v>121</v>
      </c>
      <c r="B101" s="21">
        <f t="shared" si="8"/>
        <v>0</v>
      </c>
      <c r="C101" s="2">
        <f t="shared" si="9"/>
        <v>0</v>
      </c>
      <c r="D101" s="18"/>
      <c r="E101" s="2" t="s">
        <v>10</v>
      </c>
      <c r="F101" t="s">
        <v>122</v>
      </c>
    </row>
    <row r="102" spans="1:7" hidden="1">
      <c r="A102" t="s">
        <v>123</v>
      </c>
      <c r="B102" s="21">
        <f t="shared" si="8"/>
        <v>0</v>
      </c>
      <c r="C102" s="2">
        <f t="shared" si="9"/>
        <v>0</v>
      </c>
      <c r="D102" s="18"/>
      <c r="E102" s="2" t="s">
        <v>10</v>
      </c>
      <c r="F102" t="s">
        <v>124</v>
      </c>
      <c r="G102" t="s">
        <v>125</v>
      </c>
    </row>
    <row r="103" spans="1:7" hidden="1">
      <c r="A103" t="s">
        <v>215</v>
      </c>
      <c r="B103" s="21">
        <f t="shared" si="8"/>
        <v>0</v>
      </c>
      <c r="C103" s="2">
        <f t="shared" si="9"/>
        <v>0</v>
      </c>
      <c r="D103" s="18"/>
      <c r="E103" s="2" t="s">
        <v>10</v>
      </c>
      <c r="F103" t="s">
        <v>216</v>
      </c>
    </row>
    <row r="104" spans="1:7" hidden="1">
      <c r="A104" t="s">
        <v>217</v>
      </c>
      <c r="B104" s="21">
        <f t="shared" si="8"/>
        <v>0</v>
      </c>
      <c r="C104" s="2">
        <f t="shared" si="9"/>
        <v>0</v>
      </c>
      <c r="D104" s="18"/>
      <c r="E104" s="2" t="s">
        <v>10</v>
      </c>
      <c r="F104" t="s">
        <v>218</v>
      </c>
      <c r="G104" t="s">
        <v>219</v>
      </c>
    </row>
    <row r="105" spans="1:7" hidden="1">
      <c r="A105" t="s">
        <v>220</v>
      </c>
      <c r="B105" s="21">
        <f t="shared" si="8"/>
        <v>0</v>
      </c>
      <c r="C105" s="2">
        <f t="shared" si="9"/>
        <v>0</v>
      </c>
      <c r="D105" s="18"/>
      <c r="E105" s="2" t="s">
        <v>10</v>
      </c>
      <c r="F105" t="s">
        <v>221</v>
      </c>
      <c r="G105" t="s">
        <v>222</v>
      </c>
    </row>
    <row r="106" spans="1:7" hidden="1">
      <c r="A106" t="s">
        <v>223</v>
      </c>
      <c r="B106" s="21">
        <f t="shared" si="8"/>
        <v>0</v>
      </c>
      <c r="C106" s="2">
        <f t="shared" si="9"/>
        <v>0</v>
      </c>
      <c r="D106" s="18"/>
      <c r="E106" s="2" t="s">
        <v>10</v>
      </c>
      <c r="F106" t="s">
        <v>224</v>
      </c>
      <c r="G106" t="s">
        <v>225</v>
      </c>
    </row>
    <row r="107" spans="1:7" hidden="1">
      <c r="A107" t="s">
        <v>226</v>
      </c>
      <c r="B107" s="21">
        <f t="shared" si="8"/>
        <v>0</v>
      </c>
      <c r="C107" s="2">
        <f t="shared" si="9"/>
        <v>0</v>
      </c>
      <c r="D107" s="18"/>
      <c r="E107" s="2" t="s">
        <v>10</v>
      </c>
      <c r="F107" t="s">
        <v>227</v>
      </c>
      <c r="G107" t="s">
        <v>228</v>
      </c>
    </row>
    <row r="108" spans="1:7" hidden="1">
      <c r="A108" t="s">
        <v>229</v>
      </c>
      <c r="B108" s="21">
        <f t="shared" si="8"/>
        <v>0</v>
      </c>
      <c r="C108" s="2">
        <f t="shared" si="9"/>
        <v>0</v>
      </c>
      <c r="D108" s="18"/>
      <c r="E108" s="2" t="s">
        <v>10</v>
      </c>
      <c r="F108" t="s">
        <v>230</v>
      </c>
      <c r="G108" t="s">
        <v>231</v>
      </c>
    </row>
    <row r="109" spans="1:7" hidden="1">
      <c r="A109" t="s">
        <v>232</v>
      </c>
      <c r="B109" s="21">
        <f t="shared" si="8"/>
        <v>0</v>
      </c>
      <c r="C109" s="2">
        <f t="shared" si="9"/>
        <v>0</v>
      </c>
      <c r="D109" s="18"/>
      <c r="E109" s="2" t="s">
        <v>10</v>
      </c>
      <c r="F109" t="s">
        <v>233</v>
      </c>
      <c r="G109" t="s">
        <v>234</v>
      </c>
    </row>
    <row r="110" spans="1:7" hidden="1">
      <c r="A110" t="s">
        <v>235</v>
      </c>
      <c r="B110" s="21">
        <f t="shared" si="8"/>
        <v>0</v>
      </c>
      <c r="C110" s="2">
        <f t="shared" si="9"/>
        <v>0</v>
      </c>
      <c r="D110" s="18"/>
      <c r="E110" s="2" t="s">
        <v>10</v>
      </c>
      <c r="F110" t="s">
        <v>236</v>
      </c>
      <c r="G110" t="s">
        <v>237</v>
      </c>
    </row>
    <row r="111" spans="1:7" hidden="1">
      <c r="A111" t="s">
        <v>238</v>
      </c>
      <c r="B111" s="21">
        <f t="shared" si="8"/>
        <v>0</v>
      </c>
      <c r="C111" s="2">
        <f t="shared" si="9"/>
        <v>0</v>
      </c>
      <c r="D111" s="18"/>
      <c r="E111" s="2" t="s">
        <v>10</v>
      </c>
      <c r="F111" t="s">
        <v>239</v>
      </c>
      <c r="G111" t="s">
        <v>240</v>
      </c>
    </row>
    <row r="112" spans="1:7" hidden="1">
      <c r="A112" t="s">
        <v>241</v>
      </c>
      <c r="B112" s="21">
        <f t="shared" si="8"/>
        <v>0</v>
      </c>
      <c r="C112" s="2">
        <f t="shared" si="9"/>
        <v>0</v>
      </c>
      <c r="D112" s="18"/>
      <c r="E112" s="2" t="s">
        <v>10</v>
      </c>
      <c r="F112" t="s">
        <v>242</v>
      </c>
      <c r="G112" t="s">
        <v>243</v>
      </c>
    </row>
    <row r="113" spans="1:7" hidden="1">
      <c r="A113" t="s">
        <v>244</v>
      </c>
      <c r="B113" s="21">
        <f t="shared" si="8"/>
        <v>0</v>
      </c>
      <c r="C113" s="2">
        <f t="shared" si="9"/>
        <v>0</v>
      </c>
      <c r="D113" s="18"/>
      <c r="E113" s="2" t="s">
        <v>10</v>
      </c>
      <c r="F113" t="s">
        <v>245</v>
      </c>
      <c r="G113" t="s">
        <v>246</v>
      </c>
    </row>
    <row r="114" spans="1:7" hidden="1">
      <c r="A114" t="s">
        <v>247</v>
      </c>
      <c r="B114" s="21">
        <f t="shared" si="8"/>
        <v>0</v>
      </c>
      <c r="C114" s="2">
        <f t="shared" si="9"/>
        <v>0</v>
      </c>
      <c r="D114" s="18"/>
      <c r="E114" s="2" t="s">
        <v>10</v>
      </c>
      <c r="F114" t="s">
        <v>248</v>
      </c>
      <c r="G114" t="s">
        <v>249</v>
      </c>
    </row>
    <row r="115" spans="1:7" hidden="1">
      <c r="A115" t="s">
        <v>250</v>
      </c>
      <c r="B115" s="21">
        <f t="shared" si="8"/>
        <v>0</v>
      </c>
      <c r="C115" s="2">
        <f t="shared" si="9"/>
        <v>0</v>
      </c>
      <c r="D115" s="18"/>
      <c r="E115" s="2" t="s">
        <v>10</v>
      </c>
      <c r="F115" t="s">
        <v>251</v>
      </c>
      <c r="G115" t="s">
        <v>252</v>
      </c>
    </row>
    <row r="116" spans="1:7" hidden="1">
      <c r="A116" t="s">
        <v>258</v>
      </c>
      <c r="B116" s="21">
        <f t="shared" si="8"/>
        <v>0</v>
      </c>
      <c r="C116" s="2">
        <f t="shared" si="9"/>
        <v>0</v>
      </c>
      <c r="D116" s="18"/>
      <c r="E116" s="2" t="s">
        <v>10</v>
      </c>
      <c r="F116" t="s">
        <v>259</v>
      </c>
      <c r="G116" t="s">
        <v>260</v>
      </c>
    </row>
    <row r="117" spans="1:7" hidden="1">
      <c r="A117" t="s">
        <v>261</v>
      </c>
      <c r="B117" s="21">
        <f t="shared" si="8"/>
        <v>0</v>
      </c>
      <c r="C117" s="2">
        <f t="shared" si="9"/>
        <v>0</v>
      </c>
      <c r="D117" s="18"/>
      <c r="E117" s="2" t="s">
        <v>10</v>
      </c>
      <c r="F117" t="s">
        <v>262</v>
      </c>
      <c r="G117" t="s">
        <v>263</v>
      </c>
    </row>
    <row r="118" spans="1:7" hidden="1">
      <c r="A118" t="s">
        <v>264</v>
      </c>
      <c r="B118" s="21">
        <f t="shared" si="8"/>
        <v>0</v>
      </c>
      <c r="C118" s="2">
        <f t="shared" si="9"/>
        <v>0</v>
      </c>
      <c r="D118" s="18"/>
      <c r="E118" s="2" t="s">
        <v>10</v>
      </c>
      <c r="F118" t="s">
        <v>265</v>
      </c>
      <c r="G118" t="s">
        <v>266</v>
      </c>
    </row>
    <row r="119" spans="1:7" hidden="1">
      <c r="A119" t="s">
        <v>267</v>
      </c>
      <c r="B119" s="21">
        <f t="shared" si="8"/>
        <v>0</v>
      </c>
      <c r="C119" s="2">
        <f t="shared" si="9"/>
        <v>0</v>
      </c>
      <c r="D119" s="18"/>
      <c r="E119" s="2" t="s">
        <v>10</v>
      </c>
      <c r="F119" t="s">
        <v>268</v>
      </c>
      <c r="G119" t="s">
        <v>269</v>
      </c>
    </row>
    <row r="120" spans="1:7" hidden="1">
      <c r="A120" t="s">
        <v>270</v>
      </c>
      <c r="B120" s="21">
        <f t="shared" si="8"/>
        <v>0</v>
      </c>
      <c r="C120" s="2">
        <f t="shared" si="9"/>
        <v>0</v>
      </c>
      <c r="D120" s="18"/>
      <c r="E120" s="2" t="s">
        <v>10</v>
      </c>
      <c r="F120" t="s">
        <v>271</v>
      </c>
      <c r="G120" t="s">
        <v>272</v>
      </c>
    </row>
    <row r="121" spans="1:7" hidden="1">
      <c r="A121" t="s">
        <v>273</v>
      </c>
      <c r="B121" s="21">
        <f t="shared" si="8"/>
        <v>0</v>
      </c>
      <c r="C121" s="2">
        <f t="shared" si="9"/>
        <v>0</v>
      </c>
      <c r="D121" s="18"/>
      <c r="E121" s="2" t="s">
        <v>10</v>
      </c>
      <c r="F121" t="s">
        <v>274</v>
      </c>
    </row>
    <row r="122" spans="1:7" hidden="1">
      <c r="A122" t="s">
        <v>275</v>
      </c>
      <c r="B122" s="21">
        <f t="shared" si="8"/>
        <v>0</v>
      </c>
      <c r="C122" s="2">
        <f t="shared" si="9"/>
        <v>0</v>
      </c>
      <c r="D122" s="18"/>
      <c r="E122" s="2" t="s">
        <v>10</v>
      </c>
      <c r="F122" t="s">
        <v>276</v>
      </c>
      <c r="G122" t="s">
        <v>277</v>
      </c>
    </row>
    <row r="123" spans="1:7" hidden="1">
      <c r="A123" t="s">
        <v>278</v>
      </c>
      <c r="B123" s="21">
        <f t="shared" si="8"/>
        <v>0</v>
      </c>
      <c r="C123" s="2">
        <f t="shared" si="9"/>
        <v>0</v>
      </c>
      <c r="D123" s="19"/>
      <c r="E123" s="2" t="s">
        <v>10</v>
      </c>
      <c r="F123" t="s">
        <v>279</v>
      </c>
      <c r="G123" t="s">
        <v>280</v>
      </c>
    </row>
    <row r="124" spans="1:7">
      <c r="A124" t="s">
        <v>281</v>
      </c>
      <c r="B124" s="21">
        <f t="shared" si="8"/>
        <v>2457.0086206896553</v>
      </c>
      <c r="C124" s="2">
        <f t="shared" si="9"/>
        <v>393.12137931034488</v>
      </c>
      <c r="D124" s="19">
        <f>33+137+375+1179.9+1125.23</f>
        <v>2850.13</v>
      </c>
      <c r="E124" s="2" t="s">
        <v>10</v>
      </c>
      <c r="F124" t="s">
        <v>282</v>
      </c>
      <c r="G124" t="s">
        <v>283</v>
      </c>
    </row>
    <row r="125" spans="1:7" hidden="1">
      <c r="A125" t="s">
        <v>284</v>
      </c>
      <c r="B125" s="21">
        <f t="shared" si="8"/>
        <v>0</v>
      </c>
      <c r="C125" s="2">
        <f t="shared" si="9"/>
        <v>0</v>
      </c>
      <c r="D125" s="19"/>
      <c r="E125" s="2" t="s">
        <v>10</v>
      </c>
      <c r="F125" t="s">
        <v>285</v>
      </c>
      <c r="G125" t="s">
        <v>286</v>
      </c>
    </row>
    <row r="126" spans="1:7" hidden="1">
      <c r="A126" t="s">
        <v>287</v>
      </c>
      <c r="B126" s="21">
        <f t="shared" si="8"/>
        <v>0</v>
      </c>
      <c r="C126" s="2">
        <f t="shared" si="9"/>
        <v>0</v>
      </c>
      <c r="D126" s="19"/>
      <c r="E126" s="2" t="s">
        <v>10</v>
      </c>
      <c r="F126" t="s">
        <v>288</v>
      </c>
      <c r="G126" t="s">
        <v>289</v>
      </c>
    </row>
    <row r="127" spans="1:7" hidden="1">
      <c r="A127" t="s">
        <v>290</v>
      </c>
      <c r="B127" s="21">
        <f t="shared" si="8"/>
        <v>806.0344827586207</v>
      </c>
      <c r="C127" s="2">
        <f t="shared" si="9"/>
        <v>128.9655172413793</v>
      </c>
      <c r="D127" s="19">
        <v>935</v>
      </c>
      <c r="E127" s="2" t="s">
        <v>10</v>
      </c>
      <c r="F127" t="s">
        <v>291</v>
      </c>
      <c r="G127" t="s">
        <v>292</v>
      </c>
    </row>
    <row r="128" spans="1:7" hidden="1">
      <c r="A128" t="s">
        <v>293</v>
      </c>
      <c r="B128" s="21">
        <f t="shared" si="8"/>
        <v>0</v>
      </c>
      <c r="C128" s="2">
        <f t="shared" si="9"/>
        <v>0</v>
      </c>
      <c r="D128" s="19"/>
      <c r="E128" s="2" t="s">
        <v>10</v>
      </c>
      <c r="F128" t="s">
        <v>294</v>
      </c>
      <c r="G128" t="s">
        <v>295</v>
      </c>
    </row>
    <row r="129" spans="1:7" hidden="1">
      <c r="A129" t="s">
        <v>296</v>
      </c>
      <c r="B129" s="21">
        <f t="shared" si="8"/>
        <v>0</v>
      </c>
      <c r="C129" s="2">
        <f t="shared" si="9"/>
        <v>0</v>
      </c>
      <c r="D129" s="19"/>
      <c r="E129" s="2" t="s">
        <v>10</v>
      </c>
      <c r="F129" t="s">
        <v>297</v>
      </c>
      <c r="G129" t="s">
        <v>298</v>
      </c>
    </row>
    <row r="130" spans="1:7" hidden="1">
      <c r="A130" t="s">
        <v>299</v>
      </c>
      <c r="B130" s="21">
        <f t="shared" si="8"/>
        <v>0</v>
      </c>
      <c r="C130" s="2">
        <f t="shared" si="9"/>
        <v>0</v>
      </c>
      <c r="D130" s="19"/>
      <c r="E130" s="2" t="s">
        <v>10</v>
      </c>
      <c r="F130" t="s">
        <v>300</v>
      </c>
      <c r="G130" t="s">
        <v>301</v>
      </c>
    </row>
    <row r="131" spans="1:7" hidden="1">
      <c r="A131" t="s">
        <v>302</v>
      </c>
      <c r="B131" s="21">
        <f t="shared" si="8"/>
        <v>0</v>
      </c>
      <c r="C131" s="2">
        <f t="shared" si="9"/>
        <v>0</v>
      </c>
      <c r="D131" s="19"/>
      <c r="E131" s="2" t="s">
        <v>10</v>
      </c>
      <c r="F131" t="s">
        <v>303</v>
      </c>
      <c r="G131" t="s">
        <v>304</v>
      </c>
    </row>
    <row r="132" spans="1:7" hidden="1">
      <c r="A132" t="s">
        <v>305</v>
      </c>
      <c r="B132" s="21">
        <f t="shared" si="8"/>
        <v>0</v>
      </c>
      <c r="C132" s="2">
        <f t="shared" si="9"/>
        <v>0</v>
      </c>
      <c r="D132" s="19"/>
      <c r="E132" s="2" t="s">
        <v>10</v>
      </c>
      <c r="F132" t="s">
        <v>306</v>
      </c>
      <c r="G132" t="s">
        <v>307</v>
      </c>
    </row>
    <row r="133" spans="1:7" hidden="1">
      <c r="A133" t="s">
        <v>308</v>
      </c>
      <c r="B133" s="21">
        <f t="shared" si="8"/>
        <v>0</v>
      </c>
      <c r="C133" s="2">
        <f t="shared" si="9"/>
        <v>0</v>
      </c>
      <c r="D133" s="19"/>
      <c r="E133" s="2" t="s">
        <v>10</v>
      </c>
      <c r="F133" t="s">
        <v>309</v>
      </c>
      <c r="G133" t="s">
        <v>310</v>
      </c>
    </row>
    <row r="134" spans="1:7" hidden="1">
      <c r="A134" t="s">
        <v>311</v>
      </c>
      <c r="B134" s="21">
        <f t="shared" si="8"/>
        <v>0</v>
      </c>
      <c r="C134" s="2">
        <f t="shared" si="9"/>
        <v>0</v>
      </c>
      <c r="D134" s="19"/>
      <c r="E134" s="2" t="s">
        <v>10</v>
      </c>
      <c r="F134" t="s">
        <v>312</v>
      </c>
      <c r="G134" t="s">
        <v>313</v>
      </c>
    </row>
    <row r="135" spans="1:7" hidden="1">
      <c r="A135" t="s">
        <v>314</v>
      </c>
      <c r="B135" s="21">
        <f t="shared" si="8"/>
        <v>0</v>
      </c>
      <c r="C135" s="2">
        <f t="shared" si="9"/>
        <v>0</v>
      </c>
      <c r="D135" s="19"/>
      <c r="E135" s="2" t="s">
        <v>10</v>
      </c>
      <c r="F135" t="s">
        <v>315</v>
      </c>
      <c r="G135" t="s">
        <v>316</v>
      </c>
    </row>
    <row r="136" spans="1:7" hidden="1">
      <c r="A136" t="s">
        <v>317</v>
      </c>
      <c r="B136" s="21">
        <f t="shared" si="8"/>
        <v>0</v>
      </c>
      <c r="C136" s="2">
        <f t="shared" si="9"/>
        <v>0</v>
      </c>
      <c r="D136" s="19"/>
      <c r="E136" s="2" t="s">
        <v>10</v>
      </c>
      <c r="F136" t="s">
        <v>318</v>
      </c>
      <c r="G136" t="s">
        <v>319</v>
      </c>
    </row>
    <row r="137" spans="1:7" hidden="1">
      <c r="A137" t="s">
        <v>320</v>
      </c>
      <c r="B137" s="21">
        <f t="shared" si="8"/>
        <v>0</v>
      </c>
      <c r="C137" s="2">
        <f t="shared" si="9"/>
        <v>0</v>
      </c>
      <c r="D137" s="19"/>
      <c r="E137" s="2" t="s">
        <v>10</v>
      </c>
      <c r="F137" t="s">
        <v>321</v>
      </c>
      <c r="G137" t="s">
        <v>322</v>
      </c>
    </row>
    <row r="138" spans="1:7" hidden="1">
      <c r="A138" t="s">
        <v>323</v>
      </c>
      <c r="B138" s="21">
        <f t="shared" si="8"/>
        <v>0</v>
      </c>
      <c r="C138" s="2">
        <f t="shared" si="9"/>
        <v>0</v>
      </c>
      <c r="D138" s="19"/>
      <c r="E138" s="2" t="s">
        <v>10</v>
      </c>
      <c r="F138" t="s">
        <v>324</v>
      </c>
      <c r="G138" t="s">
        <v>325</v>
      </c>
    </row>
    <row r="139" spans="1:7" hidden="1">
      <c r="A139" t="s">
        <v>326</v>
      </c>
      <c r="B139" s="21">
        <f t="shared" si="8"/>
        <v>0</v>
      </c>
      <c r="C139" s="2">
        <f t="shared" si="9"/>
        <v>0</v>
      </c>
      <c r="D139" s="19"/>
      <c r="E139" s="2" t="s">
        <v>10</v>
      </c>
      <c r="F139" t="s">
        <v>327</v>
      </c>
      <c r="G139" t="s">
        <v>328</v>
      </c>
    </row>
    <row r="140" spans="1:7" hidden="1">
      <c r="A140" t="s">
        <v>332</v>
      </c>
      <c r="B140" s="21">
        <f t="shared" si="8"/>
        <v>0</v>
      </c>
      <c r="C140" s="2">
        <f t="shared" si="9"/>
        <v>0</v>
      </c>
      <c r="D140" s="19"/>
      <c r="E140" s="2" t="s">
        <v>10</v>
      </c>
      <c r="F140" t="s">
        <v>333</v>
      </c>
      <c r="G140" t="s">
        <v>334</v>
      </c>
    </row>
    <row r="141" spans="1:7" hidden="1">
      <c r="A141" t="s">
        <v>335</v>
      </c>
      <c r="B141" s="21">
        <f t="shared" si="8"/>
        <v>0</v>
      </c>
      <c r="C141" s="2">
        <f t="shared" si="9"/>
        <v>0</v>
      </c>
      <c r="D141" s="19"/>
      <c r="E141" s="2" t="s">
        <v>10</v>
      </c>
      <c r="F141" t="s">
        <v>336</v>
      </c>
      <c r="G141" t="s">
        <v>337</v>
      </c>
    </row>
    <row r="142" spans="1:7" hidden="1">
      <c r="A142" t="s">
        <v>338</v>
      </c>
      <c r="B142" s="21">
        <f t="shared" si="8"/>
        <v>0</v>
      </c>
      <c r="C142" s="2">
        <f t="shared" si="9"/>
        <v>0</v>
      </c>
      <c r="D142" s="19"/>
      <c r="E142" s="2" t="s">
        <v>10</v>
      </c>
      <c r="F142" t="s">
        <v>339</v>
      </c>
      <c r="G142" t="s">
        <v>340</v>
      </c>
    </row>
    <row r="143" spans="1:7" hidden="1">
      <c r="A143" t="s">
        <v>341</v>
      </c>
      <c r="B143" s="21">
        <f>D143</f>
        <v>0</v>
      </c>
      <c r="C143" s="2"/>
      <c r="D143" s="19"/>
      <c r="E143" s="2" t="s">
        <v>10</v>
      </c>
      <c r="F143" t="s">
        <v>342</v>
      </c>
      <c r="G143" t="s">
        <v>94</v>
      </c>
    </row>
    <row r="144" spans="1:7" hidden="1">
      <c r="A144" t="s">
        <v>341</v>
      </c>
      <c r="B144" s="22">
        <f t="shared" ref="B144:B149" si="10">D144/1.16</f>
        <v>0</v>
      </c>
      <c r="C144" s="12">
        <f t="shared" ref="C144:C149" si="11">B144*0.16</f>
        <v>0</v>
      </c>
      <c r="D144" s="19"/>
      <c r="E144" s="13" t="s">
        <v>10</v>
      </c>
      <c r="F144" t="s">
        <v>342</v>
      </c>
      <c r="G144" t="s">
        <v>343</v>
      </c>
    </row>
    <row r="145" spans="1:7" hidden="1">
      <c r="A145" t="s">
        <v>344</v>
      </c>
      <c r="B145" s="21">
        <f t="shared" si="10"/>
        <v>0</v>
      </c>
      <c r="C145" s="2">
        <f t="shared" si="11"/>
        <v>0</v>
      </c>
      <c r="D145" s="19"/>
      <c r="E145" s="2" t="s">
        <v>10</v>
      </c>
      <c r="F145" t="s">
        <v>345</v>
      </c>
      <c r="G145" t="s">
        <v>346</v>
      </c>
    </row>
    <row r="146" spans="1:7" hidden="1">
      <c r="A146" t="s">
        <v>347</v>
      </c>
      <c r="B146" s="21">
        <f t="shared" si="10"/>
        <v>0</v>
      </c>
      <c r="C146" s="2">
        <f t="shared" si="11"/>
        <v>0</v>
      </c>
      <c r="D146" s="19"/>
      <c r="E146" s="2" t="s">
        <v>13</v>
      </c>
      <c r="F146" t="s">
        <v>348</v>
      </c>
      <c r="G146" t="s">
        <v>349</v>
      </c>
    </row>
    <row r="147" spans="1:7">
      <c r="A147" t="s">
        <v>353</v>
      </c>
      <c r="B147" s="21">
        <f t="shared" si="10"/>
        <v>2250</v>
      </c>
      <c r="C147" s="2">
        <f t="shared" si="11"/>
        <v>360</v>
      </c>
      <c r="D147" s="19">
        <f>2088+522</f>
        <v>2610</v>
      </c>
      <c r="E147" s="2" t="s">
        <v>10</v>
      </c>
      <c r="F147" t="s">
        <v>354</v>
      </c>
      <c r="G147" t="s">
        <v>355</v>
      </c>
    </row>
    <row r="148" spans="1:7" hidden="1">
      <c r="A148" t="s">
        <v>356</v>
      </c>
      <c r="B148" s="21">
        <f t="shared" si="10"/>
        <v>0</v>
      </c>
      <c r="C148" s="2">
        <f t="shared" si="11"/>
        <v>0</v>
      </c>
      <c r="D148" s="19"/>
      <c r="E148" s="2" t="s">
        <v>10</v>
      </c>
      <c r="F148" t="s">
        <v>357</v>
      </c>
      <c r="G148" t="s">
        <v>358</v>
      </c>
    </row>
    <row r="149" spans="1:7" hidden="1">
      <c r="A149" t="s">
        <v>359</v>
      </c>
      <c r="B149" s="21">
        <f t="shared" si="10"/>
        <v>0</v>
      </c>
      <c r="C149" s="2">
        <f t="shared" si="11"/>
        <v>0</v>
      </c>
      <c r="D149" s="19"/>
      <c r="E149" s="2" t="s">
        <v>10</v>
      </c>
      <c r="F149" t="s">
        <v>360</v>
      </c>
      <c r="G149" t="s">
        <v>361</v>
      </c>
    </row>
    <row r="150" spans="1:7" hidden="1">
      <c r="A150" t="s">
        <v>362</v>
      </c>
      <c r="B150" s="21"/>
      <c r="C150" s="2"/>
      <c r="D150" s="19"/>
      <c r="E150" s="2" t="s">
        <v>10</v>
      </c>
      <c r="F150" t="s">
        <v>363</v>
      </c>
      <c r="G150" t="s">
        <v>364</v>
      </c>
    </row>
    <row r="151" spans="1:7" hidden="1">
      <c r="A151" t="s">
        <v>365</v>
      </c>
      <c r="B151" s="21">
        <f t="shared" ref="B151:B187" si="12">D151/1.16</f>
        <v>0</v>
      </c>
      <c r="C151" s="2">
        <f t="shared" ref="C151:C182" si="13">B151*0.16</f>
        <v>0</v>
      </c>
      <c r="D151" s="19"/>
      <c r="E151" s="2" t="s">
        <v>10</v>
      </c>
      <c r="F151" t="s">
        <v>366</v>
      </c>
      <c r="G151" t="s">
        <v>367</v>
      </c>
    </row>
    <row r="152" spans="1:7" hidden="1">
      <c r="A152" t="s">
        <v>368</v>
      </c>
      <c r="B152" s="21">
        <f t="shared" si="12"/>
        <v>0</v>
      </c>
      <c r="C152" s="2">
        <f t="shared" si="13"/>
        <v>0</v>
      </c>
      <c r="D152" s="19"/>
      <c r="E152" s="2" t="s">
        <v>10</v>
      </c>
      <c r="F152" t="s">
        <v>369</v>
      </c>
      <c r="G152" t="s">
        <v>370</v>
      </c>
    </row>
    <row r="153" spans="1:7" hidden="1">
      <c r="A153" t="s">
        <v>371</v>
      </c>
      <c r="B153" s="21">
        <f t="shared" si="12"/>
        <v>0</v>
      </c>
      <c r="C153" s="2">
        <f t="shared" si="13"/>
        <v>0</v>
      </c>
      <c r="D153" s="19"/>
      <c r="E153" s="2" t="s">
        <v>10</v>
      </c>
      <c r="F153" t="s">
        <v>372</v>
      </c>
      <c r="G153" t="s">
        <v>373</v>
      </c>
    </row>
    <row r="154" spans="1:7" hidden="1">
      <c r="A154" t="s">
        <v>374</v>
      </c>
      <c r="B154" s="22">
        <f t="shared" si="12"/>
        <v>0</v>
      </c>
      <c r="C154" s="2">
        <f t="shared" si="13"/>
        <v>0</v>
      </c>
      <c r="D154" s="19"/>
      <c r="E154" s="2" t="s">
        <v>10</v>
      </c>
      <c r="F154" t="s">
        <v>375</v>
      </c>
      <c r="G154" t="s">
        <v>376</v>
      </c>
    </row>
    <row r="155" spans="1:7" hidden="1">
      <c r="A155" t="s">
        <v>377</v>
      </c>
      <c r="B155" s="21">
        <f t="shared" si="12"/>
        <v>0</v>
      </c>
      <c r="C155" s="2">
        <f t="shared" si="13"/>
        <v>0</v>
      </c>
      <c r="D155" s="19"/>
      <c r="E155" s="2" t="s">
        <v>10</v>
      </c>
      <c r="F155" t="s">
        <v>378</v>
      </c>
      <c r="G155" t="s">
        <v>379</v>
      </c>
    </row>
    <row r="156" spans="1:7" hidden="1">
      <c r="A156" t="s">
        <v>380</v>
      </c>
      <c r="B156" s="21">
        <f t="shared" si="12"/>
        <v>0</v>
      </c>
      <c r="C156" s="2">
        <f t="shared" si="13"/>
        <v>0</v>
      </c>
      <c r="D156" s="19"/>
      <c r="E156" s="2" t="s">
        <v>10</v>
      </c>
      <c r="F156" t="s">
        <v>381</v>
      </c>
    </row>
    <row r="157" spans="1:7" hidden="1">
      <c r="A157" t="s">
        <v>382</v>
      </c>
      <c r="B157" s="21">
        <f t="shared" si="12"/>
        <v>0</v>
      </c>
      <c r="C157" s="2">
        <f t="shared" si="13"/>
        <v>0</v>
      </c>
      <c r="D157" s="19"/>
      <c r="E157" s="2" t="s">
        <v>10</v>
      </c>
      <c r="F157" t="s">
        <v>383</v>
      </c>
      <c r="G157" t="s">
        <v>384</v>
      </c>
    </row>
    <row r="158" spans="1:7" hidden="1">
      <c r="A158" t="s">
        <v>385</v>
      </c>
      <c r="B158" s="21">
        <f t="shared" si="12"/>
        <v>0</v>
      </c>
      <c r="C158" s="2">
        <f t="shared" si="13"/>
        <v>0</v>
      </c>
      <c r="D158" s="19"/>
      <c r="E158" s="2" t="s">
        <v>10</v>
      </c>
      <c r="F158" t="s">
        <v>386</v>
      </c>
      <c r="G158" t="s">
        <v>387</v>
      </c>
    </row>
    <row r="159" spans="1:7" hidden="1">
      <c r="A159" t="s">
        <v>388</v>
      </c>
      <c r="B159" s="21">
        <f t="shared" si="12"/>
        <v>0</v>
      </c>
      <c r="C159" s="2">
        <f t="shared" si="13"/>
        <v>0</v>
      </c>
      <c r="D159" s="19"/>
      <c r="E159" s="2" t="s">
        <v>10</v>
      </c>
      <c r="F159" t="s">
        <v>389</v>
      </c>
      <c r="G159" t="s">
        <v>390</v>
      </c>
    </row>
    <row r="160" spans="1:7" hidden="1">
      <c r="A160" t="s">
        <v>391</v>
      </c>
      <c r="B160" s="21">
        <f t="shared" si="12"/>
        <v>0</v>
      </c>
      <c r="C160" s="2">
        <f t="shared" si="13"/>
        <v>0</v>
      </c>
      <c r="D160" s="19"/>
      <c r="E160" s="2" t="s">
        <v>10</v>
      </c>
      <c r="F160" t="s">
        <v>392</v>
      </c>
      <c r="G160" t="s">
        <v>393</v>
      </c>
    </row>
    <row r="161" spans="1:7" hidden="1">
      <c r="A161" t="s">
        <v>394</v>
      </c>
      <c r="B161" s="21">
        <f t="shared" si="12"/>
        <v>0</v>
      </c>
      <c r="C161" s="2">
        <f t="shared" si="13"/>
        <v>0</v>
      </c>
      <c r="D161" s="19"/>
      <c r="E161" s="2" t="s">
        <v>10</v>
      </c>
      <c r="F161" t="s">
        <v>395</v>
      </c>
      <c r="G161" t="s">
        <v>396</v>
      </c>
    </row>
    <row r="162" spans="1:7" hidden="1">
      <c r="A162" t="s">
        <v>400</v>
      </c>
      <c r="B162" s="21">
        <f t="shared" si="12"/>
        <v>0</v>
      </c>
      <c r="C162" s="2">
        <f t="shared" si="13"/>
        <v>0</v>
      </c>
      <c r="D162" s="19"/>
      <c r="E162" s="2" t="s">
        <v>10</v>
      </c>
      <c r="F162" t="s">
        <v>401</v>
      </c>
      <c r="G162" t="s">
        <v>402</v>
      </c>
    </row>
    <row r="163" spans="1:7" hidden="1">
      <c r="A163" t="s">
        <v>403</v>
      </c>
      <c r="B163" s="21">
        <f t="shared" si="12"/>
        <v>0</v>
      </c>
      <c r="C163" s="2">
        <f t="shared" si="13"/>
        <v>0</v>
      </c>
      <c r="D163" s="19"/>
      <c r="E163" s="2" t="s">
        <v>10</v>
      </c>
      <c r="F163" t="s">
        <v>404</v>
      </c>
      <c r="G163" t="s">
        <v>405</v>
      </c>
    </row>
    <row r="164" spans="1:7" hidden="1">
      <c r="A164" t="s">
        <v>406</v>
      </c>
      <c r="B164" s="21">
        <f t="shared" si="12"/>
        <v>0</v>
      </c>
      <c r="C164" s="2">
        <f t="shared" si="13"/>
        <v>0</v>
      </c>
      <c r="D164" s="19"/>
      <c r="E164" s="2" t="s">
        <v>10</v>
      </c>
      <c r="F164" t="s">
        <v>407</v>
      </c>
      <c r="G164" t="s">
        <v>408</v>
      </c>
    </row>
    <row r="165" spans="1:7" hidden="1">
      <c r="A165" t="s">
        <v>409</v>
      </c>
      <c r="B165" s="21">
        <f t="shared" si="12"/>
        <v>0</v>
      </c>
      <c r="C165" s="2">
        <f t="shared" si="13"/>
        <v>0</v>
      </c>
      <c r="D165" s="19"/>
      <c r="E165" s="2" t="s">
        <v>10</v>
      </c>
      <c r="F165" t="s">
        <v>410</v>
      </c>
      <c r="G165" t="s">
        <v>411</v>
      </c>
    </row>
    <row r="166" spans="1:7" hidden="1">
      <c r="A166" t="s">
        <v>412</v>
      </c>
      <c r="B166" s="21">
        <f t="shared" si="12"/>
        <v>0</v>
      </c>
      <c r="C166" s="2">
        <f t="shared" si="13"/>
        <v>0</v>
      </c>
      <c r="D166" s="19"/>
      <c r="E166" s="2" t="s">
        <v>10</v>
      </c>
      <c r="F166" t="s">
        <v>413</v>
      </c>
    </row>
    <row r="167" spans="1:7" hidden="1">
      <c r="A167" t="s">
        <v>414</v>
      </c>
      <c r="B167" s="21">
        <f t="shared" si="12"/>
        <v>0</v>
      </c>
      <c r="C167" s="2">
        <f t="shared" si="13"/>
        <v>0</v>
      </c>
      <c r="D167" s="19"/>
      <c r="E167" s="2" t="s">
        <v>10</v>
      </c>
      <c r="F167" t="s">
        <v>415</v>
      </c>
      <c r="G167" t="s">
        <v>416</v>
      </c>
    </row>
    <row r="168" spans="1:7" hidden="1">
      <c r="A168" t="s">
        <v>417</v>
      </c>
      <c r="B168" s="21">
        <f t="shared" si="12"/>
        <v>0</v>
      </c>
      <c r="C168" s="2">
        <f t="shared" si="13"/>
        <v>0</v>
      </c>
      <c r="D168" s="19"/>
      <c r="E168" s="2" t="s">
        <v>10</v>
      </c>
      <c r="F168" t="s">
        <v>418</v>
      </c>
      <c r="G168" t="s">
        <v>419</v>
      </c>
    </row>
    <row r="169" spans="1:7" hidden="1">
      <c r="A169" t="s">
        <v>420</v>
      </c>
      <c r="B169" s="21">
        <f t="shared" si="12"/>
        <v>0</v>
      </c>
      <c r="C169" s="2">
        <f t="shared" si="13"/>
        <v>0</v>
      </c>
      <c r="D169" s="19"/>
      <c r="E169" s="2" t="s">
        <v>10</v>
      </c>
      <c r="F169" t="s">
        <v>421</v>
      </c>
      <c r="G169" t="s">
        <v>422</v>
      </c>
    </row>
    <row r="170" spans="1:7" hidden="1">
      <c r="A170" t="s">
        <v>423</v>
      </c>
      <c r="B170" s="21">
        <f t="shared" si="12"/>
        <v>0</v>
      </c>
      <c r="C170" s="2">
        <f t="shared" si="13"/>
        <v>0</v>
      </c>
      <c r="D170" s="19"/>
      <c r="E170" s="2" t="s">
        <v>10</v>
      </c>
      <c r="F170" t="s">
        <v>424</v>
      </c>
      <c r="G170" t="s">
        <v>425</v>
      </c>
    </row>
    <row r="171" spans="1:7" hidden="1">
      <c r="A171" t="s">
        <v>426</v>
      </c>
      <c r="B171" s="21">
        <f t="shared" si="12"/>
        <v>0</v>
      </c>
      <c r="C171" s="12">
        <f t="shared" si="13"/>
        <v>0</v>
      </c>
      <c r="D171" s="19"/>
      <c r="E171" s="13" t="s">
        <v>10</v>
      </c>
      <c r="F171" t="s">
        <v>427</v>
      </c>
      <c r="G171" t="s">
        <v>428</v>
      </c>
    </row>
    <row r="172" spans="1:7" hidden="1">
      <c r="A172" t="s">
        <v>429</v>
      </c>
      <c r="B172" s="21">
        <f t="shared" si="12"/>
        <v>0</v>
      </c>
      <c r="C172" s="2">
        <f t="shared" si="13"/>
        <v>0</v>
      </c>
      <c r="D172" s="19"/>
      <c r="E172" s="2" t="s">
        <v>10</v>
      </c>
      <c r="F172" t="s">
        <v>430</v>
      </c>
      <c r="G172" t="s">
        <v>431</v>
      </c>
    </row>
    <row r="173" spans="1:7" hidden="1">
      <c r="A173" t="s">
        <v>432</v>
      </c>
      <c r="B173" s="21">
        <f t="shared" si="12"/>
        <v>0</v>
      </c>
      <c r="C173" s="2">
        <f t="shared" si="13"/>
        <v>0</v>
      </c>
      <c r="D173" s="19"/>
      <c r="E173" s="2" t="s">
        <v>10</v>
      </c>
      <c r="F173" t="s">
        <v>433</v>
      </c>
      <c r="G173" t="s">
        <v>434</v>
      </c>
    </row>
    <row r="174" spans="1:7" hidden="1">
      <c r="A174" t="s">
        <v>435</v>
      </c>
      <c r="B174" s="21">
        <f t="shared" si="12"/>
        <v>0</v>
      </c>
      <c r="C174" s="2">
        <f t="shared" si="13"/>
        <v>0</v>
      </c>
      <c r="D174" s="19"/>
      <c r="E174" s="2" t="s">
        <v>10</v>
      </c>
    </row>
    <row r="175" spans="1:7" hidden="1">
      <c r="A175" t="s">
        <v>436</v>
      </c>
      <c r="B175" s="21">
        <f t="shared" si="12"/>
        <v>0</v>
      </c>
      <c r="C175" s="2">
        <f t="shared" si="13"/>
        <v>0</v>
      </c>
      <c r="D175" s="19"/>
      <c r="E175" s="2" t="s">
        <v>10</v>
      </c>
      <c r="F175" t="s">
        <v>437</v>
      </c>
      <c r="G175" t="s">
        <v>438</v>
      </c>
    </row>
    <row r="176" spans="1:7" hidden="1">
      <c r="A176" t="s">
        <v>439</v>
      </c>
      <c r="B176" s="21">
        <f t="shared" si="12"/>
        <v>0</v>
      </c>
      <c r="C176" s="2">
        <f t="shared" si="13"/>
        <v>0</v>
      </c>
      <c r="D176" s="19"/>
      <c r="E176" s="2" t="s">
        <v>10</v>
      </c>
      <c r="F176" t="s">
        <v>440</v>
      </c>
      <c r="G176" t="s">
        <v>441</v>
      </c>
    </row>
    <row r="177" spans="1:7" hidden="1">
      <c r="A177" t="s">
        <v>445</v>
      </c>
      <c r="B177" s="21">
        <f t="shared" si="12"/>
        <v>0</v>
      </c>
      <c r="C177" s="2">
        <f t="shared" si="13"/>
        <v>0</v>
      </c>
      <c r="D177" s="19"/>
      <c r="E177" s="2" t="s">
        <v>10</v>
      </c>
      <c r="F177" t="s">
        <v>446</v>
      </c>
      <c r="G177" t="s">
        <v>447</v>
      </c>
    </row>
    <row r="178" spans="1:7" hidden="1">
      <c r="A178" t="s">
        <v>448</v>
      </c>
      <c r="B178" s="21">
        <f t="shared" si="12"/>
        <v>0</v>
      </c>
      <c r="C178" s="2">
        <f t="shared" si="13"/>
        <v>0</v>
      </c>
      <c r="D178" s="19"/>
      <c r="E178" s="2" t="s">
        <v>10</v>
      </c>
      <c r="F178" t="s">
        <v>449</v>
      </c>
      <c r="G178" t="s">
        <v>450</v>
      </c>
    </row>
    <row r="179" spans="1:7" hidden="1">
      <c r="A179" t="s">
        <v>451</v>
      </c>
      <c r="B179" s="21">
        <f t="shared" si="12"/>
        <v>0</v>
      </c>
      <c r="C179" s="2">
        <f t="shared" si="13"/>
        <v>0</v>
      </c>
      <c r="D179" s="19"/>
      <c r="E179" s="2" t="s">
        <v>10</v>
      </c>
      <c r="F179" t="s">
        <v>452</v>
      </c>
      <c r="G179" t="s">
        <v>453</v>
      </c>
    </row>
    <row r="180" spans="1:7" hidden="1">
      <c r="A180" t="s">
        <v>454</v>
      </c>
      <c r="B180" s="21">
        <f t="shared" si="12"/>
        <v>0</v>
      </c>
      <c r="C180" s="2">
        <f t="shared" si="13"/>
        <v>0</v>
      </c>
      <c r="D180" s="19"/>
      <c r="E180" s="2" t="s">
        <v>10</v>
      </c>
      <c r="F180" t="s">
        <v>455</v>
      </c>
      <c r="G180" t="s">
        <v>456</v>
      </c>
    </row>
    <row r="181" spans="1:7" hidden="1">
      <c r="A181" t="s">
        <v>457</v>
      </c>
      <c r="B181" s="21">
        <f t="shared" si="12"/>
        <v>0</v>
      </c>
      <c r="C181" s="2">
        <f t="shared" si="13"/>
        <v>0</v>
      </c>
      <c r="D181" s="19"/>
      <c r="E181" s="2" t="s">
        <v>10</v>
      </c>
      <c r="F181" t="s">
        <v>458</v>
      </c>
      <c r="G181" t="s">
        <v>459</v>
      </c>
    </row>
    <row r="182" spans="1:7" hidden="1">
      <c r="A182" t="s">
        <v>460</v>
      </c>
      <c r="B182" s="21">
        <f t="shared" si="12"/>
        <v>0</v>
      </c>
      <c r="C182" s="2">
        <f t="shared" si="13"/>
        <v>0</v>
      </c>
      <c r="D182" s="19"/>
      <c r="E182" s="2" t="s">
        <v>10</v>
      </c>
      <c r="F182" t="s">
        <v>461</v>
      </c>
      <c r="G182" t="s">
        <v>462</v>
      </c>
    </row>
    <row r="183" spans="1:7" hidden="1">
      <c r="A183" t="s">
        <v>463</v>
      </c>
      <c r="B183" s="21">
        <f t="shared" si="12"/>
        <v>0</v>
      </c>
      <c r="C183" s="2">
        <f>+B183*0.16</f>
        <v>0</v>
      </c>
      <c r="D183" s="19"/>
      <c r="E183" s="2" t="s">
        <v>10</v>
      </c>
      <c r="F183" t="s">
        <v>464</v>
      </c>
      <c r="G183" t="s">
        <v>465</v>
      </c>
    </row>
    <row r="184" spans="1:7" hidden="1">
      <c r="A184" t="s">
        <v>466</v>
      </c>
      <c r="B184" s="21">
        <f t="shared" si="12"/>
        <v>0</v>
      </c>
      <c r="C184" s="2">
        <f>B184*0.16</f>
        <v>0</v>
      </c>
      <c r="D184" s="19"/>
      <c r="E184" s="2" t="s">
        <v>10</v>
      </c>
      <c r="F184" t="s">
        <v>467</v>
      </c>
      <c r="G184" t="s">
        <v>468</v>
      </c>
    </row>
    <row r="185" spans="1:7" hidden="1">
      <c r="A185" t="s">
        <v>469</v>
      </c>
      <c r="B185" s="21">
        <f t="shared" si="12"/>
        <v>0</v>
      </c>
      <c r="C185" s="2">
        <f>B185*0.16</f>
        <v>0</v>
      </c>
      <c r="D185" s="19"/>
      <c r="E185" s="2" t="s">
        <v>10</v>
      </c>
      <c r="F185" t="s">
        <v>470</v>
      </c>
      <c r="G185" t="s">
        <v>471</v>
      </c>
    </row>
    <row r="186" spans="1:7" hidden="1">
      <c r="A186" t="s">
        <v>472</v>
      </c>
      <c r="B186" s="21">
        <f t="shared" si="12"/>
        <v>0</v>
      </c>
      <c r="C186" s="2">
        <f>B186*0.16</f>
        <v>0</v>
      </c>
      <c r="D186" s="19"/>
      <c r="E186" s="2" t="s">
        <v>10</v>
      </c>
      <c r="F186" t="s">
        <v>473</v>
      </c>
      <c r="G186" t="s">
        <v>474</v>
      </c>
    </row>
    <row r="187" spans="1:7" hidden="1">
      <c r="A187" t="s">
        <v>475</v>
      </c>
      <c r="B187" s="21">
        <f t="shared" si="12"/>
        <v>0</v>
      </c>
      <c r="C187" s="2">
        <f>B187*0.16</f>
        <v>0</v>
      </c>
      <c r="D187" s="19"/>
      <c r="E187" s="2" t="s">
        <v>10</v>
      </c>
      <c r="F187" t="s">
        <v>476</v>
      </c>
      <c r="G187" t="s">
        <v>477</v>
      </c>
    </row>
    <row r="188" spans="1:7" hidden="1">
      <c r="A188" t="s">
        <v>478</v>
      </c>
      <c r="B188" s="21">
        <f>D188</f>
        <v>0</v>
      </c>
      <c r="C188" s="2"/>
      <c r="D188" s="19"/>
      <c r="E188" s="2" t="s">
        <v>10</v>
      </c>
      <c r="F188" t="s">
        <v>479</v>
      </c>
      <c r="G188" t="s">
        <v>480</v>
      </c>
    </row>
    <row r="189" spans="1:7" hidden="1">
      <c r="A189" t="s">
        <v>481</v>
      </c>
      <c r="B189" s="21">
        <f t="shared" ref="B189:B198" si="14">D189/1.16</f>
        <v>0</v>
      </c>
      <c r="C189" s="2">
        <f t="shared" ref="C189:C198" si="15">B189*0.16</f>
        <v>0</v>
      </c>
      <c r="D189" s="19"/>
      <c r="E189" s="2" t="s">
        <v>482</v>
      </c>
      <c r="F189" t="s">
        <v>483</v>
      </c>
      <c r="G189" t="s">
        <v>484</v>
      </c>
    </row>
    <row r="190" spans="1:7" hidden="1">
      <c r="A190" t="s">
        <v>485</v>
      </c>
      <c r="B190" s="21">
        <f t="shared" si="14"/>
        <v>0</v>
      </c>
      <c r="C190" s="2">
        <f t="shared" si="15"/>
        <v>0</v>
      </c>
      <c r="D190" s="19"/>
      <c r="E190" s="2" t="s">
        <v>10</v>
      </c>
      <c r="F190" t="s">
        <v>486</v>
      </c>
      <c r="G190" t="s">
        <v>487</v>
      </c>
    </row>
    <row r="191" spans="1:7" hidden="1">
      <c r="A191" t="s">
        <v>488</v>
      </c>
      <c r="B191" s="21">
        <f t="shared" si="14"/>
        <v>0</v>
      </c>
      <c r="C191" s="2">
        <f t="shared" si="15"/>
        <v>0</v>
      </c>
      <c r="D191" s="19"/>
      <c r="E191" s="2" t="s">
        <v>10</v>
      </c>
      <c r="F191" t="s">
        <v>489</v>
      </c>
      <c r="G191" t="s">
        <v>490</v>
      </c>
    </row>
    <row r="192" spans="1:7" hidden="1">
      <c r="A192" t="s">
        <v>491</v>
      </c>
      <c r="B192" s="21">
        <f t="shared" si="14"/>
        <v>0</v>
      </c>
      <c r="C192" s="2">
        <f t="shared" si="15"/>
        <v>0</v>
      </c>
      <c r="D192" s="19"/>
      <c r="E192" s="2" t="s">
        <v>10</v>
      </c>
      <c r="F192" t="s">
        <v>492</v>
      </c>
      <c r="G192" t="s">
        <v>493</v>
      </c>
    </row>
    <row r="193" spans="1:8" hidden="1">
      <c r="A193" t="s">
        <v>494</v>
      </c>
      <c r="B193" s="21">
        <f t="shared" si="14"/>
        <v>0</v>
      </c>
      <c r="C193" s="2">
        <f t="shared" si="15"/>
        <v>0</v>
      </c>
      <c r="D193" s="19"/>
      <c r="E193" s="2" t="s">
        <v>10</v>
      </c>
      <c r="F193" t="s">
        <v>495</v>
      </c>
    </row>
    <row r="194" spans="1:8" hidden="1">
      <c r="A194" t="s">
        <v>496</v>
      </c>
      <c r="B194" s="21">
        <f t="shared" si="14"/>
        <v>0</v>
      </c>
      <c r="C194" s="2">
        <f t="shared" si="15"/>
        <v>0</v>
      </c>
      <c r="D194" s="19"/>
      <c r="E194" s="2" t="s">
        <v>10</v>
      </c>
      <c r="F194" t="s">
        <v>497</v>
      </c>
    </row>
    <row r="195" spans="1:8" hidden="1">
      <c r="A195" t="s">
        <v>498</v>
      </c>
      <c r="B195" s="22">
        <f t="shared" si="14"/>
        <v>0</v>
      </c>
      <c r="C195" s="12">
        <f t="shared" si="15"/>
        <v>0</v>
      </c>
      <c r="D195" s="19"/>
      <c r="E195" s="13" t="s">
        <v>10</v>
      </c>
      <c r="F195" t="s">
        <v>499</v>
      </c>
      <c r="G195" t="s">
        <v>500</v>
      </c>
    </row>
    <row r="196" spans="1:8" hidden="1">
      <c r="A196" t="s">
        <v>501</v>
      </c>
      <c r="B196" s="21">
        <f t="shared" si="14"/>
        <v>0</v>
      </c>
      <c r="C196" s="2">
        <f t="shared" si="15"/>
        <v>0</v>
      </c>
      <c r="D196" s="19"/>
      <c r="E196" s="2" t="s">
        <v>10</v>
      </c>
      <c r="F196" t="s">
        <v>502</v>
      </c>
      <c r="G196" t="s">
        <v>503</v>
      </c>
    </row>
    <row r="197" spans="1:8" hidden="1">
      <c r="A197" t="s">
        <v>504</v>
      </c>
      <c r="B197" s="21">
        <f t="shared" si="14"/>
        <v>0</v>
      </c>
      <c r="C197" s="2">
        <f t="shared" si="15"/>
        <v>0</v>
      </c>
      <c r="D197" s="19"/>
      <c r="E197" s="2" t="s">
        <v>10</v>
      </c>
      <c r="F197" t="s">
        <v>505</v>
      </c>
    </row>
    <row r="198" spans="1:8" hidden="1">
      <c r="A198" t="s">
        <v>506</v>
      </c>
      <c r="B198" s="21">
        <f t="shared" si="14"/>
        <v>0</v>
      </c>
      <c r="C198" s="2">
        <f t="shared" si="15"/>
        <v>0</v>
      </c>
      <c r="D198" s="19"/>
      <c r="E198" s="2" t="s">
        <v>10</v>
      </c>
      <c r="F198" t="s">
        <v>507</v>
      </c>
    </row>
    <row r="199" spans="1:8" hidden="1">
      <c r="A199" t="s">
        <v>508</v>
      </c>
      <c r="B199" s="21">
        <f>D199</f>
        <v>0</v>
      </c>
      <c r="C199" s="2"/>
      <c r="D199" s="19"/>
      <c r="E199" s="2" t="s">
        <v>10</v>
      </c>
      <c r="F199" t="s">
        <v>509</v>
      </c>
      <c r="G199" t="s">
        <v>510</v>
      </c>
    </row>
    <row r="200" spans="1:8" hidden="1">
      <c r="A200" t="s">
        <v>511</v>
      </c>
      <c r="B200" s="21">
        <f t="shared" ref="B200:B253" si="16">D200/1.16</f>
        <v>0</v>
      </c>
      <c r="C200" s="2">
        <f>B200*0.16</f>
        <v>0</v>
      </c>
      <c r="D200" s="19"/>
      <c r="E200" s="2" t="s">
        <v>10</v>
      </c>
      <c r="F200" t="s">
        <v>512</v>
      </c>
    </row>
    <row r="201" spans="1:8" hidden="1">
      <c r="A201" t="s">
        <v>513</v>
      </c>
      <c r="B201" s="22">
        <f t="shared" si="16"/>
        <v>0</v>
      </c>
      <c r="C201" s="2">
        <f>B201*0.16</f>
        <v>0</v>
      </c>
      <c r="D201" s="19"/>
      <c r="E201" s="2" t="s">
        <v>10</v>
      </c>
      <c r="F201" t="s">
        <v>514</v>
      </c>
      <c r="G201" t="s">
        <v>515</v>
      </c>
    </row>
    <row r="202" spans="1:8" hidden="1">
      <c r="A202" t="s">
        <v>516</v>
      </c>
      <c r="B202" s="21">
        <f t="shared" si="16"/>
        <v>0</v>
      </c>
      <c r="C202" s="2">
        <f>B202*0.16</f>
        <v>0</v>
      </c>
      <c r="D202" s="19"/>
      <c r="E202" s="2" t="s">
        <v>10</v>
      </c>
      <c r="F202" t="s">
        <v>517</v>
      </c>
      <c r="G202" t="s">
        <v>518</v>
      </c>
    </row>
    <row r="203" spans="1:8" hidden="1">
      <c r="A203" t="s">
        <v>519</v>
      </c>
      <c r="B203" s="22">
        <f t="shared" si="16"/>
        <v>0</v>
      </c>
      <c r="C203" s="2">
        <f>B203*0.16</f>
        <v>0</v>
      </c>
      <c r="D203" s="19"/>
      <c r="E203" s="2" t="s">
        <v>10</v>
      </c>
      <c r="F203" t="s">
        <v>520</v>
      </c>
      <c r="G203" t="s">
        <v>521</v>
      </c>
    </row>
    <row r="204" spans="1:8" hidden="1">
      <c r="A204" t="s">
        <v>522</v>
      </c>
      <c r="B204" s="21">
        <f t="shared" si="16"/>
        <v>0</v>
      </c>
      <c r="C204" s="2">
        <f>+B204*0.16</f>
        <v>0</v>
      </c>
      <c r="D204" s="19"/>
      <c r="E204" s="2" t="s">
        <v>10</v>
      </c>
      <c r="F204" t="s">
        <v>523</v>
      </c>
    </row>
    <row r="205" spans="1:8" hidden="1">
      <c r="A205" t="s">
        <v>524</v>
      </c>
      <c r="B205" s="21">
        <f t="shared" si="16"/>
        <v>0</v>
      </c>
      <c r="C205" s="2">
        <f>+B205*0.16</f>
        <v>0</v>
      </c>
      <c r="D205" s="19"/>
      <c r="E205" s="2" t="s">
        <v>10</v>
      </c>
      <c r="F205" t="s">
        <v>525</v>
      </c>
    </row>
    <row r="206" spans="1:8" hidden="1">
      <c r="A206" t="s">
        <v>526</v>
      </c>
      <c r="B206" s="21">
        <f t="shared" si="16"/>
        <v>0</v>
      </c>
      <c r="C206" s="2">
        <f>+B206*0.16</f>
        <v>0</v>
      </c>
      <c r="D206" s="19"/>
      <c r="E206" s="2" t="s">
        <v>10</v>
      </c>
      <c r="F206" t="s">
        <v>527</v>
      </c>
    </row>
    <row r="207" spans="1:8" hidden="1">
      <c r="A207" t="s">
        <v>528</v>
      </c>
      <c r="B207" s="22">
        <f t="shared" si="16"/>
        <v>0</v>
      </c>
      <c r="C207" s="2">
        <f>B207*0.16</f>
        <v>0</v>
      </c>
      <c r="D207" s="19"/>
      <c r="E207" s="2" t="s">
        <v>10</v>
      </c>
      <c r="F207" t="s">
        <v>529</v>
      </c>
      <c r="G207" t="s">
        <v>530</v>
      </c>
      <c r="H207" t="s">
        <v>94</v>
      </c>
    </row>
    <row r="208" spans="1:8" hidden="1">
      <c r="A208" t="s">
        <v>531</v>
      </c>
      <c r="B208" s="21">
        <f t="shared" si="16"/>
        <v>0</v>
      </c>
      <c r="C208" s="2">
        <f>+B208*0.16</f>
        <v>0</v>
      </c>
      <c r="D208" s="19"/>
      <c r="E208" s="2" t="s">
        <v>10</v>
      </c>
      <c r="F208" t="s">
        <v>532</v>
      </c>
    </row>
    <row r="209" spans="1:7" hidden="1">
      <c r="A209" t="s">
        <v>533</v>
      </c>
      <c r="B209" s="21">
        <f t="shared" si="16"/>
        <v>0</v>
      </c>
      <c r="C209" s="2">
        <f t="shared" ref="C209:C253" si="17">B209*0.16</f>
        <v>0</v>
      </c>
      <c r="D209" s="19"/>
      <c r="E209" s="2" t="s">
        <v>10</v>
      </c>
      <c r="F209" t="s">
        <v>534</v>
      </c>
      <c r="G209" t="s">
        <v>535</v>
      </c>
    </row>
    <row r="210" spans="1:7" hidden="1">
      <c r="A210" t="s">
        <v>536</v>
      </c>
      <c r="B210" s="21">
        <f t="shared" si="16"/>
        <v>0</v>
      </c>
      <c r="C210" s="2">
        <f t="shared" si="17"/>
        <v>0</v>
      </c>
      <c r="D210" s="19"/>
      <c r="E210" s="2" t="s">
        <v>10</v>
      </c>
      <c r="F210" t="s">
        <v>537</v>
      </c>
    </row>
    <row r="211" spans="1:7" hidden="1">
      <c r="A211" t="s">
        <v>538</v>
      </c>
      <c r="B211" s="21">
        <f t="shared" si="16"/>
        <v>0</v>
      </c>
      <c r="C211" s="2">
        <f t="shared" si="17"/>
        <v>0</v>
      </c>
      <c r="D211" s="19"/>
      <c r="E211" s="2" t="s">
        <v>10</v>
      </c>
      <c r="F211" t="s">
        <v>539</v>
      </c>
    </row>
    <row r="212" spans="1:7" hidden="1">
      <c r="A212" t="s">
        <v>540</v>
      </c>
      <c r="B212" s="21">
        <f t="shared" si="16"/>
        <v>0</v>
      </c>
      <c r="C212" s="2">
        <f t="shared" si="17"/>
        <v>0</v>
      </c>
      <c r="D212" s="19"/>
      <c r="E212" s="2" t="s">
        <v>10</v>
      </c>
      <c r="F212" t="s">
        <v>541</v>
      </c>
    </row>
    <row r="213" spans="1:7" hidden="1">
      <c r="A213" t="s">
        <v>542</v>
      </c>
      <c r="B213" s="21">
        <f t="shared" si="16"/>
        <v>0</v>
      </c>
      <c r="C213" s="2">
        <f t="shared" si="17"/>
        <v>0</v>
      </c>
      <c r="D213" s="19"/>
      <c r="E213" s="2" t="s">
        <v>10</v>
      </c>
      <c r="F213" t="s">
        <v>543</v>
      </c>
    </row>
    <row r="214" spans="1:7" hidden="1">
      <c r="A214" t="s">
        <v>544</v>
      </c>
      <c r="B214" s="21">
        <f t="shared" si="16"/>
        <v>0</v>
      </c>
      <c r="C214" s="2">
        <f t="shared" si="17"/>
        <v>0</v>
      </c>
      <c r="D214" s="19"/>
      <c r="E214" s="2" t="s">
        <v>10</v>
      </c>
      <c r="F214" t="s">
        <v>545</v>
      </c>
    </row>
    <row r="215" spans="1:7" hidden="1">
      <c r="A215" t="s">
        <v>546</v>
      </c>
      <c r="B215" s="21">
        <f t="shared" si="16"/>
        <v>0</v>
      </c>
      <c r="C215" s="2">
        <f t="shared" si="17"/>
        <v>0</v>
      </c>
      <c r="D215" s="19"/>
      <c r="E215" s="2" t="s">
        <v>10</v>
      </c>
      <c r="F215" t="s">
        <v>547</v>
      </c>
    </row>
    <row r="216" spans="1:7" hidden="1">
      <c r="A216" t="s">
        <v>548</v>
      </c>
      <c r="B216" s="21">
        <f t="shared" si="16"/>
        <v>0</v>
      </c>
      <c r="C216" s="2">
        <f t="shared" si="17"/>
        <v>0</v>
      </c>
      <c r="D216" s="19"/>
      <c r="E216" s="2" t="s">
        <v>10</v>
      </c>
      <c r="F216" t="s">
        <v>549</v>
      </c>
      <c r="G216" t="s">
        <v>550</v>
      </c>
    </row>
    <row r="217" spans="1:7" hidden="1">
      <c r="A217" t="s">
        <v>551</v>
      </c>
      <c r="B217" s="21">
        <f t="shared" si="16"/>
        <v>0</v>
      </c>
      <c r="C217" s="2">
        <f t="shared" si="17"/>
        <v>0</v>
      </c>
      <c r="D217" s="19"/>
      <c r="E217" s="2" t="s">
        <v>10</v>
      </c>
      <c r="F217" t="s">
        <v>552</v>
      </c>
      <c r="G217" t="s">
        <v>553</v>
      </c>
    </row>
    <row r="218" spans="1:7" hidden="1">
      <c r="A218" t="s">
        <v>554</v>
      </c>
      <c r="B218" s="21">
        <f t="shared" si="16"/>
        <v>0</v>
      </c>
      <c r="C218" s="2">
        <f t="shared" si="17"/>
        <v>0</v>
      </c>
      <c r="D218" s="19"/>
      <c r="E218" s="2" t="s">
        <v>10</v>
      </c>
      <c r="F218" t="s">
        <v>555</v>
      </c>
      <c r="G218" t="s">
        <v>556</v>
      </c>
    </row>
    <row r="219" spans="1:7" hidden="1">
      <c r="A219" t="s">
        <v>557</v>
      </c>
      <c r="B219" s="21">
        <f t="shared" si="16"/>
        <v>0</v>
      </c>
      <c r="C219" s="2">
        <f t="shared" si="17"/>
        <v>0</v>
      </c>
      <c r="D219" s="19"/>
      <c r="E219" s="2" t="s">
        <v>10</v>
      </c>
      <c r="F219" t="s">
        <v>558</v>
      </c>
      <c r="G219" t="s">
        <v>559</v>
      </c>
    </row>
    <row r="220" spans="1:7" hidden="1">
      <c r="A220" t="s">
        <v>560</v>
      </c>
      <c r="B220" s="21">
        <f t="shared" si="16"/>
        <v>0</v>
      </c>
      <c r="C220" s="2">
        <f t="shared" si="17"/>
        <v>0</v>
      </c>
      <c r="D220" s="19"/>
      <c r="E220" s="2" t="s">
        <v>10</v>
      </c>
      <c r="F220" t="s">
        <v>561</v>
      </c>
      <c r="G220" t="s">
        <v>562</v>
      </c>
    </row>
    <row r="221" spans="1:7" hidden="1">
      <c r="A221" t="s">
        <v>565</v>
      </c>
      <c r="B221" s="21">
        <f t="shared" si="16"/>
        <v>0</v>
      </c>
      <c r="C221" s="2">
        <f t="shared" si="17"/>
        <v>0</v>
      </c>
      <c r="D221" s="19"/>
      <c r="E221" s="2" t="s">
        <v>10</v>
      </c>
      <c r="F221" t="s">
        <v>566</v>
      </c>
    </row>
    <row r="222" spans="1:7" hidden="1">
      <c r="A222" t="s">
        <v>567</v>
      </c>
      <c r="B222" s="21">
        <f t="shared" si="16"/>
        <v>0</v>
      </c>
      <c r="C222" s="2">
        <f t="shared" si="17"/>
        <v>0</v>
      </c>
      <c r="D222" s="19"/>
      <c r="E222" s="2" t="s">
        <v>10</v>
      </c>
      <c r="F222" t="s">
        <v>568</v>
      </c>
      <c r="G222" t="s">
        <v>569</v>
      </c>
    </row>
    <row r="223" spans="1:7" hidden="1">
      <c r="A223" t="s">
        <v>570</v>
      </c>
      <c r="B223" s="21">
        <f t="shared" si="16"/>
        <v>0</v>
      </c>
      <c r="C223" s="2">
        <f t="shared" si="17"/>
        <v>0</v>
      </c>
      <c r="D223" s="19"/>
      <c r="E223" s="2" t="s">
        <v>10</v>
      </c>
      <c r="F223" t="s">
        <v>571</v>
      </c>
      <c r="G223" t="s">
        <v>572</v>
      </c>
    </row>
    <row r="224" spans="1:7" hidden="1">
      <c r="A224" t="s">
        <v>576</v>
      </c>
      <c r="B224" s="21">
        <f t="shared" si="16"/>
        <v>0</v>
      </c>
      <c r="C224" s="2">
        <f t="shared" si="17"/>
        <v>0</v>
      </c>
      <c r="D224" s="19"/>
      <c r="E224" s="2" t="s">
        <v>10</v>
      </c>
      <c r="F224" t="s">
        <v>577</v>
      </c>
      <c r="G224" t="s">
        <v>578</v>
      </c>
    </row>
    <row r="225" spans="1:7" hidden="1">
      <c r="A225" t="s">
        <v>579</v>
      </c>
      <c r="B225" s="21">
        <f t="shared" si="16"/>
        <v>0</v>
      </c>
      <c r="C225" s="2">
        <f t="shared" si="17"/>
        <v>0</v>
      </c>
      <c r="D225" s="19"/>
      <c r="E225" s="2" t="s">
        <v>10</v>
      </c>
      <c r="F225" t="s">
        <v>580</v>
      </c>
      <c r="G225" t="s">
        <v>581</v>
      </c>
    </row>
    <row r="226" spans="1:7" hidden="1">
      <c r="A226" t="s">
        <v>582</v>
      </c>
      <c r="B226" s="21">
        <f t="shared" si="16"/>
        <v>0</v>
      </c>
      <c r="C226" s="2">
        <f t="shared" si="17"/>
        <v>0</v>
      </c>
      <c r="D226" s="19"/>
      <c r="E226" s="2" t="s">
        <v>10</v>
      </c>
      <c r="F226" t="s">
        <v>583</v>
      </c>
      <c r="G226" t="s">
        <v>584</v>
      </c>
    </row>
    <row r="227" spans="1:7" hidden="1">
      <c r="A227" t="s">
        <v>585</v>
      </c>
      <c r="B227" s="21">
        <f t="shared" si="16"/>
        <v>0</v>
      </c>
      <c r="C227" s="2">
        <f t="shared" si="17"/>
        <v>0</v>
      </c>
      <c r="D227" s="19"/>
      <c r="E227" s="2" t="s">
        <v>10</v>
      </c>
      <c r="F227" t="s">
        <v>586</v>
      </c>
      <c r="G227" t="s">
        <v>587</v>
      </c>
    </row>
    <row r="228" spans="1:7" hidden="1">
      <c r="A228" t="s">
        <v>588</v>
      </c>
      <c r="B228" s="21">
        <f t="shared" si="16"/>
        <v>0</v>
      </c>
      <c r="C228" s="2">
        <f t="shared" si="17"/>
        <v>0</v>
      </c>
      <c r="D228" s="19"/>
      <c r="E228" s="2" t="s">
        <v>10</v>
      </c>
      <c r="F228" t="s">
        <v>589</v>
      </c>
      <c r="G228" t="s">
        <v>590</v>
      </c>
    </row>
    <row r="229" spans="1:7" hidden="1">
      <c r="A229" t="s">
        <v>591</v>
      </c>
      <c r="B229" s="21">
        <f t="shared" si="16"/>
        <v>0</v>
      </c>
      <c r="C229" s="2">
        <f t="shared" si="17"/>
        <v>0</v>
      </c>
      <c r="D229" s="19"/>
      <c r="E229" s="2" t="s">
        <v>10</v>
      </c>
      <c r="F229" t="s">
        <v>592</v>
      </c>
      <c r="G229" t="s">
        <v>593</v>
      </c>
    </row>
    <row r="230" spans="1:7" hidden="1">
      <c r="A230" t="s">
        <v>594</v>
      </c>
      <c r="B230" s="21">
        <f t="shared" si="16"/>
        <v>0</v>
      </c>
      <c r="C230" s="2">
        <f t="shared" si="17"/>
        <v>0</v>
      </c>
      <c r="D230" s="19"/>
      <c r="E230" s="2" t="s">
        <v>10</v>
      </c>
      <c r="F230" t="s">
        <v>595</v>
      </c>
      <c r="G230" t="s">
        <v>596</v>
      </c>
    </row>
    <row r="231" spans="1:7" hidden="1">
      <c r="A231" t="s">
        <v>597</v>
      </c>
      <c r="B231" s="21">
        <f t="shared" si="16"/>
        <v>0</v>
      </c>
      <c r="C231" s="2">
        <f t="shared" si="17"/>
        <v>0</v>
      </c>
      <c r="D231" s="19"/>
      <c r="E231" s="2" t="s">
        <v>10</v>
      </c>
      <c r="F231" t="s">
        <v>598</v>
      </c>
      <c r="G231" t="s">
        <v>599</v>
      </c>
    </row>
    <row r="232" spans="1:7" hidden="1">
      <c r="A232" t="s">
        <v>600</v>
      </c>
      <c r="B232" s="21">
        <f t="shared" si="16"/>
        <v>0</v>
      </c>
      <c r="C232" s="2">
        <f t="shared" si="17"/>
        <v>0</v>
      </c>
      <c r="D232" s="19"/>
      <c r="E232" s="2" t="s">
        <v>10</v>
      </c>
      <c r="F232" t="s">
        <v>601</v>
      </c>
      <c r="G232" t="s">
        <v>602</v>
      </c>
    </row>
    <row r="233" spans="1:7" hidden="1">
      <c r="A233" t="s">
        <v>603</v>
      </c>
      <c r="B233" s="21">
        <f t="shared" si="16"/>
        <v>0</v>
      </c>
      <c r="C233" s="2">
        <f t="shared" si="17"/>
        <v>0</v>
      </c>
      <c r="D233" s="19"/>
      <c r="E233" s="2" t="s">
        <v>10</v>
      </c>
      <c r="F233" t="s">
        <v>604</v>
      </c>
      <c r="G233" t="s">
        <v>605</v>
      </c>
    </row>
    <row r="234" spans="1:7" hidden="1">
      <c r="A234" t="s">
        <v>606</v>
      </c>
      <c r="B234" s="21">
        <f t="shared" si="16"/>
        <v>0</v>
      </c>
      <c r="C234" s="2">
        <f t="shared" si="17"/>
        <v>0</v>
      </c>
      <c r="D234" s="19"/>
      <c r="E234" s="2" t="s">
        <v>10</v>
      </c>
      <c r="F234" t="s">
        <v>607</v>
      </c>
      <c r="G234" t="s">
        <v>608</v>
      </c>
    </row>
    <row r="235" spans="1:7" hidden="1">
      <c r="A235" t="s">
        <v>610</v>
      </c>
      <c r="B235" s="21">
        <f t="shared" si="16"/>
        <v>0</v>
      </c>
      <c r="C235" s="2">
        <f t="shared" si="17"/>
        <v>0</v>
      </c>
      <c r="D235" s="19"/>
      <c r="E235" s="2" t="s">
        <v>10</v>
      </c>
      <c r="F235" t="s">
        <v>611</v>
      </c>
      <c r="G235" t="s">
        <v>612</v>
      </c>
    </row>
    <row r="236" spans="1:7" hidden="1">
      <c r="A236" t="s">
        <v>613</v>
      </c>
      <c r="B236" s="21">
        <f t="shared" si="16"/>
        <v>0</v>
      </c>
      <c r="C236" s="2">
        <f t="shared" si="17"/>
        <v>0</v>
      </c>
      <c r="D236" s="19"/>
      <c r="E236" s="2" t="s">
        <v>10</v>
      </c>
      <c r="F236" t="s">
        <v>614</v>
      </c>
      <c r="G236" t="s">
        <v>615</v>
      </c>
    </row>
    <row r="237" spans="1:7" hidden="1">
      <c r="A237" t="s">
        <v>616</v>
      </c>
      <c r="B237" s="21">
        <f t="shared" si="16"/>
        <v>0</v>
      </c>
      <c r="C237" s="2">
        <f t="shared" si="17"/>
        <v>0</v>
      </c>
      <c r="D237" s="19"/>
      <c r="E237" s="2" t="s">
        <v>10</v>
      </c>
      <c r="F237" t="s">
        <v>617</v>
      </c>
    </row>
    <row r="238" spans="1:7" hidden="1">
      <c r="A238" t="s">
        <v>618</v>
      </c>
      <c r="B238" s="21">
        <f t="shared" si="16"/>
        <v>0</v>
      </c>
      <c r="C238" s="2">
        <f t="shared" si="17"/>
        <v>0</v>
      </c>
      <c r="D238" s="19"/>
      <c r="E238" s="2" t="s">
        <v>10</v>
      </c>
      <c r="F238" t="s">
        <v>619</v>
      </c>
    </row>
    <row r="239" spans="1:7" hidden="1">
      <c r="A239" t="s">
        <v>620</v>
      </c>
      <c r="B239" s="21">
        <f t="shared" si="16"/>
        <v>0</v>
      </c>
      <c r="C239" s="2">
        <f t="shared" si="17"/>
        <v>0</v>
      </c>
      <c r="D239" s="19"/>
      <c r="E239" s="2" t="s">
        <v>10</v>
      </c>
      <c r="F239" t="s">
        <v>621</v>
      </c>
    </row>
    <row r="240" spans="1:7" hidden="1">
      <c r="A240" t="s">
        <v>622</v>
      </c>
      <c r="B240" s="21">
        <f t="shared" si="16"/>
        <v>0</v>
      </c>
      <c r="C240" s="2">
        <f t="shared" si="17"/>
        <v>0</v>
      </c>
      <c r="D240" s="19"/>
      <c r="E240" s="2" t="s">
        <v>10</v>
      </c>
      <c r="F240" t="s">
        <v>623</v>
      </c>
    </row>
    <row r="241" spans="1:7" hidden="1">
      <c r="A241" t="s">
        <v>624</v>
      </c>
      <c r="B241" s="23">
        <f t="shared" si="16"/>
        <v>0</v>
      </c>
      <c r="C241" s="2">
        <f t="shared" si="17"/>
        <v>0</v>
      </c>
      <c r="D241" s="19"/>
      <c r="E241" s="2" t="s">
        <v>10</v>
      </c>
      <c r="F241" t="s">
        <v>625</v>
      </c>
      <c r="G241" t="s">
        <v>626</v>
      </c>
    </row>
    <row r="242" spans="1:7" hidden="1">
      <c r="A242" t="s">
        <v>627</v>
      </c>
      <c r="B242" s="21">
        <f t="shared" si="16"/>
        <v>0</v>
      </c>
      <c r="C242" s="2">
        <f t="shared" si="17"/>
        <v>0</v>
      </c>
      <c r="D242" s="19"/>
      <c r="E242" s="2" t="s">
        <v>10</v>
      </c>
      <c r="F242" t="s">
        <v>628</v>
      </c>
      <c r="G242" t="s">
        <v>629</v>
      </c>
    </row>
    <row r="243" spans="1:7" hidden="1">
      <c r="A243" t="s">
        <v>630</v>
      </c>
      <c r="B243" s="21">
        <f t="shared" si="16"/>
        <v>0</v>
      </c>
      <c r="C243" s="2">
        <f t="shared" si="17"/>
        <v>0</v>
      </c>
      <c r="D243" s="19"/>
      <c r="E243" s="2" t="s">
        <v>10</v>
      </c>
      <c r="F243" t="s">
        <v>631</v>
      </c>
      <c r="G243" t="s">
        <v>632</v>
      </c>
    </row>
    <row r="244" spans="1:7" hidden="1">
      <c r="A244" t="s">
        <v>633</v>
      </c>
      <c r="B244" s="21">
        <f t="shared" si="16"/>
        <v>0</v>
      </c>
      <c r="C244" s="2">
        <f t="shared" si="17"/>
        <v>0</v>
      </c>
      <c r="D244" s="19"/>
      <c r="E244" s="2" t="s">
        <v>10</v>
      </c>
      <c r="F244" t="s">
        <v>634</v>
      </c>
    </row>
    <row r="245" spans="1:7" hidden="1">
      <c r="A245" t="s">
        <v>635</v>
      </c>
      <c r="B245" s="21">
        <f t="shared" si="16"/>
        <v>0</v>
      </c>
      <c r="C245" s="2">
        <f t="shared" si="17"/>
        <v>0</v>
      </c>
      <c r="D245" s="19"/>
      <c r="E245" s="2" t="s">
        <v>10</v>
      </c>
      <c r="F245" t="s">
        <v>636</v>
      </c>
    </row>
    <row r="246" spans="1:7" hidden="1">
      <c r="A246" t="s">
        <v>637</v>
      </c>
      <c r="B246" s="21">
        <f t="shared" si="16"/>
        <v>0</v>
      </c>
      <c r="C246" s="2">
        <f t="shared" si="17"/>
        <v>0</v>
      </c>
      <c r="D246" s="19"/>
      <c r="E246" s="2" t="s">
        <v>10</v>
      </c>
      <c r="F246" t="s">
        <v>638</v>
      </c>
    </row>
    <row r="247" spans="1:7" hidden="1">
      <c r="A247" t="s">
        <v>641</v>
      </c>
      <c r="B247" s="21">
        <f t="shared" si="16"/>
        <v>0</v>
      </c>
      <c r="C247" s="2">
        <f t="shared" si="17"/>
        <v>0</v>
      </c>
      <c r="D247" s="19"/>
      <c r="E247" s="2" t="s">
        <v>10</v>
      </c>
      <c r="F247" t="s">
        <v>642</v>
      </c>
      <c r="G247" t="s">
        <v>643</v>
      </c>
    </row>
    <row r="248" spans="1:7" hidden="1">
      <c r="A248" t="s">
        <v>644</v>
      </c>
      <c r="B248" s="21">
        <f t="shared" si="16"/>
        <v>0</v>
      </c>
      <c r="C248" s="2">
        <f t="shared" si="17"/>
        <v>0</v>
      </c>
      <c r="D248" s="19"/>
      <c r="E248" s="2" t="s">
        <v>10</v>
      </c>
      <c r="F248" t="s">
        <v>645</v>
      </c>
      <c r="G248" t="s">
        <v>646</v>
      </c>
    </row>
    <row r="249" spans="1:7" hidden="1">
      <c r="A249" t="s">
        <v>647</v>
      </c>
      <c r="B249" s="21">
        <f t="shared" si="16"/>
        <v>0</v>
      </c>
      <c r="C249" s="2">
        <f t="shared" si="17"/>
        <v>0</v>
      </c>
      <c r="D249" s="19"/>
      <c r="E249" s="2" t="s">
        <v>10</v>
      </c>
      <c r="F249" t="s">
        <v>648</v>
      </c>
      <c r="G249" t="s">
        <v>649</v>
      </c>
    </row>
    <row r="250" spans="1:7" hidden="1">
      <c r="A250" t="s">
        <v>650</v>
      </c>
      <c r="B250" s="21">
        <f t="shared" si="16"/>
        <v>0</v>
      </c>
      <c r="C250" s="2">
        <f t="shared" si="17"/>
        <v>0</v>
      </c>
      <c r="D250" s="19"/>
      <c r="E250" s="2" t="s">
        <v>10</v>
      </c>
      <c r="F250" t="s">
        <v>651</v>
      </c>
    </row>
    <row r="251" spans="1:7" hidden="1">
      <c r="A251" t="s">
        <v>652</v>
      </c>
      <c r="B251" s="21">
        <f t="shared" si="16"/>
        <v>0</v>
      </c>
      <c r="C251" s="2">
        <f t="shared" si="17"/>
        <v>0</v>
      </c>
      <c r="D251" s="19"/>
      <c r="E251" s="2" t="s">
        <v>10</v>
      </c>
      <c r="F251" t="s">
        <v>653</v>
      </c>
      <c r="G251" t="s">
        <v>654</v>
      </c>
    </row>
    <row r="252" spans="1:7" hidden="1">
      <c r="A252" t="s">
        <v>655</v>
      </c>
      <c r="B252" s="21">
        <f t="shared" si="16"/>
        <v>0</v>
      </c>
      <c r="C252" s="2">
        <f t="shared" si="17"/>
        <v>0</v>
      </c>
      <c r="D252" s="19"/>
      <c r="E252" s="2" t="s">
        <v>10</v>
      </c>
      <c r="F252" t="s">
        <v>656</v>
      </c>
      <c r="G252" t="s">
        <v>657</v>
      </c>
    </row>
    <row r="253" spans="1:7" hidden="1">
      <c r="A253" t="s">
        <v>658</v>
      </c>
      <c r="B253" s="21">
        <f t="shared" si="16"/>
        <v>0</v>
      </c>
      <c r="C253" s="2">
        <f t="shared" si="17"/>
        <v>0</v>
      </c>
      <c r="D253" s="19"/>
      <c r="E253" s="2" t="s">
        <v>10</v>
      </c>
      <c r="F253" t="s">
        <v>659</v>
      </c>
      <c r="G253" t="s">
        <v>660</v>
      </c>
    </row>
    <row r="254" spans="1:7">
      <c r="A254" t="s">
        <v>1168</v>
      </c>
      <c r="B254" s="21">
        <f>D254</f>
        <v>1612.85</v>
      </c>
      <c r="C254" s="2">
        <v>0</v>
      </c>
      <c r="D254" s="19">
        <f>568+1044.85</f>
        <v>1612.85</v>
      </c>
      <c r="E254" s="2" t="s">
        <v>10</v>
      </c>
      <c r="F254" t="s">
        <v>662</v>
      </c>
      <c r="G254" t="s">
        <v>94</v>
      </c>
    </row>
    <row r="255" spans="1:7" hidden="1">
      <c r="A255" t="s">
        <v>663</v>
      </c>
      <c r="B255" s="10">
        <f t="shared" ref="B255:B276" si="18">D255/1.16</f>
        <v>0</v>
      </c>
      <c r="C255" s="2">
        <f t="shared" ref="C255:C276" si="19">B255*0.16</f>
        <v>0</v>
      </c>
      <c r="E255" s="2" t="s">
        <v>10</v>
      </c>
      <c r="F255" t="s">
        <v>664</v>
      </c>
      <c r="G255" t="s">
        <v>665</v>
      </c>
    </row>
    <row r="256" spans="1:7" hidden="1">
      <c r="A256" t="s">
        <v>666</v>
      </c>
      <c r="B256" s="10">
        <f t="shared" si="18"/>
        <v>0</v>
      </c>
      <c r="C256" s="2">
        <f t="shared" si="19"/>
        <v>0</v>
      </c>
      <c r="E256" s="2" t="s">
        <v>10</v>
      </c>
      <c r="F256" t="s">
        <v>667</v>
      </c>
      <c r="G256" t="s">
        <v>668</v>
      </c>
    </row>
    <row r="257" spans="1:7" hidden="1">
      <c r="A257" t="s">
        <v>661</v>
      </c>
      <c r="B257" s="10">
        <f t="shared" si="18"/>
        <v>0</v>
      </c>
      <c r="C257" s="2">
        <f t="shared" si="19"/>
        <v>0</v>
      </c>
      <c r="E257" s="2" t="s">
        <v>10</v>
      </c>
      <c r="F257" t="s">
        <v>662</v>
      </c>
      <c r="G257" t="s">
        <v>669</v>
      </c>
    </row>
    <row r="258" spans="1:7" hidden="1">
      <c r="A258" t="s">
        <v>670</v>
      </c>
      <c r="B258" s="10">
        <f t="shared" si="18"/>
        <v>0</v>
      </c>
      <c r="C258" s="2">
        <f t="shared" si="19"/>
        <v>0</v>
      </c>
      <c r="E258" s="2" t="s">
        <v>10</v>
      </c>
      <c r="F258" t="s">
        <v>671</v>
      </c>
      <c r="G258" t="s">
        <v>672</v>
      </c>
    </row>
    <row r="259" spans="1:7" hidden="1">
      <c r="A259" t="s">
        <v>673</v>
      </c>
      <c r="B259" s="10">
        <f t="shared" si="18"/>
        <v>0</v>
      </c>
      <c r="C259" s="2">
        <f t="shared" si="19"/>
        <v>0</v>
      </c>
      <c r="E259" s="2" t="s">
        <v>10</v>
      </c>
      <c r="F259" t="s">
        <v>674</v>
      </c>
      <c r="G259" t="s">
        <v>675</v>
      </c>
    </row>
    <row r="260" spans="1:7" hidden="1">
      <c r="A260" t="s">
        <v>676</v>
      </c>
      <c r="B260" s="10">
        <f t="shared" si="18"/>
        <v>0</v>
      </c>
      <c r="C260" s="2">
        <f t="shared" si="19"/>
        <v>0</v>
      </c>
      <c r="E260" s="2" t="s">
        <v>10</v>
      </c>
      <c r="F260" t="s">
        <v>677</v>
      </c>
      <c r="G260" t="s">
        <v>678</v>
      </c>
    </row>
    <row r="261" spans="1:7" hidden="1">
      <c r="A261" t="s">
        <v>679</v>
      </c>
      <c r="B261" s="10">
        <f t="shared" si="18"/>
        <v>0</v>
      </c>
      <c r="C261" s="2">
        <f t="shared" si="19"/>
        <v>0</v>
      </c>
      <c r="E261" s="2" t="s">
        <v>10</v>
      </c>
      <c r="F261" t="s">
        <v>680</v>
      </c>
      <c r="G261" t="s">
        <v>681</v>
      </c>
    </row>
    <row r="262" spans="1:7" hidden="1">
      <c r="A262" t="s">
        <v>682</v>
      </c>
      <c r="B262" s="10">
        <f t="shared" si="18"/>
        <v>0</v>
      </c>
      <c r="C262" s="2">
        <f t="shared" si="19"/>
        <v>0</v>
      </c>
      <c r="E262" s="2" t="s">
        <v>10</v>
      </c>
      <c r="F262" t="s">
        <v>683</v>
      </c>
      <c r="G262" t="s">
        <v>684</v>
      </c>
    </row>
    <row r="263" spans="1:7" hidden="1">
      <c r="A263" t="s">
        <v>685</v>
      </c>
      <c r="B263" s="10">
        <f t="shared" si="18"/>
        <v>0</v>
      </c>
      <c r="C263" s="2">
        <f t="shared" si="19"/>
        <v>0</v>
      </c>
      <c r="E263" s="2" t="s">
        <v>10</v>
      </c>
      <c r="F263" t="s">
        <v>686</v>
      </c>
      <c r="G263" t="s">
        <v>687</v>
      </c>
    </row>
    <row r="264" spans="1:7" hidden="1">
      <c r="A264" t="s">
        <v>688</v>
      </c>
      <c r="B264" s="10">
        <f t="shared" si="18"/>
        <v>0</v>
      </c>
      <c r="C264" s="2">
        <f t="shared" si="19"/>
        <v>0</v>
      </c>
      <c r="E264" s="2" t="s">
        <v>10</v>
      </c>
      <c r="F264" t="s">
        <v>689</v>
      </c>
      <c r="G264" t="s">
        <v>690</v>
      </c>
    </row>
    <row r="265" spans="1:7" hidden="1">
      <c r="A265" t="s">
        <v>691</v>
      </c>
      <c r="B265" s="10">
        <f t="shared" si="18"/>
        <v>0</v>
      </c>
      <c r="C265" s="2">
        <f t="shared" si="19"/>
        <v>0</v>
      </c>
      <c r="E265" s="2" t="s">
        <v>10</v>
      </c>
      <c r="F265" t="s">
        <v>692</v>
      </c>
      <c r="G265" t="s">
        <v>693</v>
      </c>
    </row>
    <row r="266" spans="1:7" hidden="1">
      <c r="A266" t="s">
        <v>694</v>
      </c>
      <c r="B266" s="10">
        <f t="shared" si="18"/>
        <v>0</v>
      </c>
      <c r="C266" s="2">
        <f t="shared" si="19"/>
        <v>0</v>
      </c>
      <c r="E266" s="2" t="s">
        <v>10</v>
      </c>
      <c r="F266" t="s">
        <v>695</v>
      </c>
      <c r="G266" t="s">
        <v>490</v>
      </c>
    </row>
    <row r="267" spans="1:7" hidden="1">
      <c r="A267" t="s">
        <v>696</v>
      </c>
      <c r="B267" s="10">
        <f t="shared" si="18"/>
        <v>0</v>
      </c>
      <c r="C267" s="2">
        <f t="shared" si="19"/>
        <v>0</v>
      </c>
      <c r="E267" s="2" t="s">
        <v>10</v>
      </c>
      <c r="F267" t="s">
        <v>697</v>
      </c>
      <c r="G267" t="s">
        <v>698</v>
      </c>
    </row>
    <row r="268" spans="1:7" hidden="1">
      <c r="A268" t="s">
        <v>699</v>
      </c>
      <c r="B268" s="10">
        <f t="shared" si="18"/>
        <v>0</v>
      </c>
      <c r="C268" s="2">
        <f t="shared" si="19"/>
        <v>0</v>
      </c>
      <c r="E268" s="2" t="s">
        <v>10</v>
      </c>
      <c r="F268" t="s">
        <v>700</v>
      </c>
      <c r="G268" t="s">
        <v>701</v>
      </c>
    </row>
    <row r="269" spans="1:7" hidden="1">
      <c r="A269" t="s">
        <v>702</v>
      </c>
      <c r="B269" s="10">
        <f t="shared" si="18"/>
        <v>0</v>
      </c>
      <c r="C269" s="2">
        <f t="shared" si="19"/>
        <v>0</v>
      </c>
      <c r="E269" s="2" t="s">
        <v>10</v>
      </c>
      <c r="F269" t="s">
        <v>703</v>
      </c>
      <c r="G269" t="s">
        <v>704</v>
      </c>
    </row>
    <row r="270" spans="1:7" hidden="1">
      <c r="A270" t="s">
        <v>705</v>
      </c>
      <c r="B270" s="10">
        <f t="shared" si="18"/>
        <v>0</v>
      </c>
      <c r="C270" s="2">
        <f t="shared" si="19"/>
        <v>0</v>
      </c>
      <c r="E270" s="2" t="s">
        <v>10</v>
      </c>
      <c r="F270" t="s">
        <v>706</v>
      </c>
      <c r="G270" t="s">
        <v>707</v>
      </c>
    </row>
    <row r="271" spans="1:7" hidden="1">
      <c r="A271" t="s">
        <v>708</v>
      </c>
      <c r="B271" s="10">
        <f t="shared" si="18"/>
        <v>0</v>
      </c>
      <c r="C271" s="2">
        <f t="shared" si="19"/>
        <v>0</v>
      </c>
      <c r="E271" s="2" t="s">
        <v>10</v>
      </c>
      <c r="F271" t="s">
        <v>709</v>
      </c>
      <c r="G271" t="s">
        <v>710</v>
      </c>
    </row>
    <row r="272" spans="1:7" hidden="1">
      <c r="A272" t="s">
        <v>711</v>
      </c>
      <c r="B272" s="10">
        <f t="shared" si="18"/>
        <v>0</v>
      </c>
      <c r="C272" s="2">
        <f t="shared" si="19"/>
        <v>0</v>
      </c>
      <c r="E272" s="2" t="s">
        <v>10</v>
      </c>
      <c r="F272" t="s">
        <v>712</v>
      </c>
      <c r="G272" t="s">
        <v>713</v>
      </c>
    </row>
    <row r="273" spans="1:7" hidden="1">
      <c r="A273" t="s">
        <v>714</v>
      </c>
      <c r="B273" s="10">
        <f t="shared" si="18"/>
        <v>0</v>
      </c>
      <c r="C273" s="2">
        <f t="shared" si="19"/>
        <v>0</v>
      </c>
      <c r="E273" s="2" t="s">
        <v>10</v>
      </c>
      <c r="F273" t="s">
        <v>715</v>
      </c>
      <c r="G273" t="s">
        <v>716</v>
      </c>
    </row>
    <row r="274" spans="1:7" hidden="1">
      <c r="A274" t="s">
        <v>717</v>
      </c>
      <c r="B274" s="10">
        <f t="shared" si="18"/>
        <v>0</v>
      </c>
      <c r="C274" s="2">
        <f t="shared" si="19"/>
        <v>0</v>
      </c>
      <c r="E274" s="2" t="s">
        <v>10</v>
      </c>
      <c r="F274" t="s">
        <v>718</v>
      </c>
      <c r="G274" t="s">
        <v>719</v>
      </c>
    </row>
    <row r="275" spans="1:7" hidden="1">
      <c r="A275" t="s">
        <v>720</v>
      </c>
      <c r="B275" s="10">
        <f t="shared" si="18"/>
        <v>0</v>
      </c>
      <c r="C275" s="2">
        <f t="shared" si="19"/>
        <v>0</v>
      </c>
      <c r="E275" s="2" t="s">
        <v>10</v>
      </c>
      <c r="F275" t="s">
        <v>721</v>
      </c>
      <c r="G275" t="s">
        <v>722</v>
      </c>
    </row>
    <row r="276" spans="1:7" hidden="1">
      <c r="A276" t="s">
        <v>723</v>
      </c>
      <c r="B276" s="10">
        <f t="shared" si="18"/>
        <v>0</v>
      </c>
      <c r="C276" s="2">
        <f t="shared" si="19"/>
        <v>0</v>
      </c>
      <c r="E276" s="2" t="s">
        <v>10</v>
      </c>
      <c r="F276" t="s">
        <v>724</v>
      </c>
      <c r="G276" t="s">
        <v>725</v>
      </c>
    </row>
    <row r="277" spans="1:7" hidden="1">
      <c r="A277" t="s">
        <v>726</v>
      </c>
      <c r="B277" s="10">
        <f>D277</f>
        <v>0</v>
      </c>
      <c r="C277" s="2"/>
      <c r="E277" s="2" t="s">
        <v>10</v>
      </c>
      <c r="F277" t="s">
        <v>727</v>
      </c>
      <c r="G277" t="s">
        <v>728</v>
      </c>
    </row>
    <row r="278" spans="1:7" hidden="1">
      <c r="A278" t="s">
        <v>729</v>
      </c>
      <c r="B278" s="10">
        <f t="shared" ref="B278:B290" si="20">D278/1.16</f>
        <v>0</v>
      </c>
      <c r="C278" s="2">
        <f t="shared" ref="C278:C290" si="21">B278*0.16</f>
        <v>0</v>
      </c>
      <c r="E278" s="2" t="s">
        <v>10</v>
      </c>
      <c r="F278" t="s">
        <v>730</v>
      </c>
      <c r="G278" t="s">
        <v>731</v>
      </c>
    </row>
    <row r="279" spans="1:7" hidden="1">
      <c r="A279" t="s">
        <v>732</v>
      </c>
      <c r="B279" s="10">
        <f t="shared" si="20"/>
        <v>0</v>
      </c>
      <c r="C279" s="2">
        <f t="shared" si="21"/>
        <v>0</v>
      </c>
      <c r="E279" s="2" t="s">
        <v>10</v>
      </c>
      <c r="F279" t="s">
        <v>733</v>
      </c>
      <c r="G279" t="s">
        <v>734</v>
      </c>
    </row>
    <row r="280" spans="1:7" hidden="1">
      <c r="A280" t="s">
        <v>735</v>
      </c>
      <c r="B280" s="10">
        <f t="shared" si="20"/>
        <v>0</v>
      </c>
      <c r="C280" s="2">
        <f t="shared" si="21"/>
        <v>0</v>
      </c>
      <c r="E280" s="2" t="s">
        <v>10</v>
      </c>
      <c r="F280" t="s">
        <v>736</v>
      </c>
      <c r="G280" t="s">
        <v>737</v>
      </c>
    </row>
    <row r="281" spans="1:7" hidden="1">
      <c r="A281" t="s">
        <v>738</v>
      </c>
      <c r="B281" s="10">
        <f t="shared" si="20"/>
        <v>0</v>
      </c>
      <c r="C281" s="2">
        <f t="shared" si="21"/>
        <v>0</v>
      </c>
      <c r="E281" s="2" t="s">
        <v>10</v>
      </c>
      <c r="F281" t="s">
        <v>739</v>
      </c>
      <c r="G281" t="s">
        <v>740</v>
      </c>
    </row>
    <row r="282" spans="1:7" hidden="1">
      <c r="A282" t="s">
        <v>741</v>
      </c>
      <c r="B282" s="10">
        <f t="shared" si="20"/>
        <v>0</v>
      </c>
      <c r="C282" s="2">
        <f t="shared" si="21"/>
        <v>0</v>
      </c>
      <c r="E282" s="2" t="s">
        <v>10</v>
      </c>
      <c r="F282" t="s">
        <v>742</v>
      </c>
      <c r="G282" t="s">
        <v>743</v>
      </c>
    </row>
    <row r="283" spans="1:7" hidden="1">
      <c r="A283" t="s">
        <v>744</v>
      </c>
      <c r="B283" s="10">
        <f t="shared" si="20"/>
        <v>0</v>
      </c>
      <c r="C283" s="2">
        <f t="shared" si="21"/>
        <v>0</v>
      </c>
      <c r="E283" s="2" t="s">
        <v>10</v>
      </c>
      <c r="F283" t="s">
        <v>745</v>
      </c>
      <c r="G283" t="s">
        <v>746</v>
      </c>
    </row>
    <row r="284" spans="1:7" hidden="1">
      <c r="A284" t="s">
        <v>747</v>
      </c>
      <c r="B284" s="10">
        <f t="shared" si="20"/>
        <v>0</v>
      </c>
      <c r="C284" s="2">
        <f t="shared" si="21"/>
        <v>0</v>
      </c>
      <c r="E284" s="2" t="s">
        <v>10</v>
      </c>
      <c r="F284" t="s">
        <v>748</v>
      </c>
      <c r="G284" t="s">
        <v>225</v>
      </c>
    </row>
    <row r="285" spans="1:7" hidden="1">
      <c r="A285" t="s">
        <v>749</v>
      </c>
      <c r="B285" s="10">
        <f t="shared" si="20"/>
        <v>0</v>
      </c>
      <c r="C285" s="2">
        <f t="shared" si="21"/>
        <v>0</v>
      </c>
      <c r="E285" s="2" t="s">
        <v>10</v>
      </c>
      <c r="F285" t="s">
        <v>750</v>
      </c>
      <c r="G285" t="s">
        <v>751</v>
      </c>
    </row>
    <row r="286" spans="1:7" hidden="1">
      <c r="A286" t="s">
        <v>752</v>
      </c>
      <c r="B286" s="10">
        <f t="shared" si="20"/>
        <v>0</v>
      </c>
      <c r="C286" s="2">
        <f t="shared" si="21"/>
        <v>0</v>
      </c>
      <c r="E286" s="2" t="s">
        <v>10</v>
      </c>
      <c r="F286" t="s">
        <v>753</v>
      </c>
      <c r="G286" t="s">
        <v>754</v>
      </c>
    </row>
    <row r="287" spans="1:7" hidden="1">
      <c r="A287" t="s">
        <v>755</v>
      </c>
      <c r="B287" s="10">
        <f t="shared" si="20"/>
        <v>0</v>
      </c>
      <c r="C287" s="2">
        <f t="shared" si="21"/>
        <v>0</v>
      </c>
      <c r="E287" s="2" t="s">
        <v>10</v>
      </c>
      <c r="F287" t="s">
        <v>756</v>
      </c>
      <c r="G287" t="s">
        <v>757</v>
      </c>
    </row>
    <row r="288" spans="1:7" hidden="1">
      <c r="A288" t="s">
        <v>758</v>
      </c>
      <c r="B288" s="10">
        <f t="shared" si="20"/>
        <v>0</v>
      </c>
      <c r="C288" s="2">
        <f t="shared" si="21"/>
        <v>0</v>
      </c>
      <c r="E288" s="2" t="s">
        <v>10</v>
      </c>
      <c r="F288" t="s">
        <v>759</v>
      </c>
      <c r="G288" t="s">
        <v>760</v>
      </c>
    </row>
    <row r="289" spans="1:7" hidden="1">
      <c r="A289" t="s">
        <v>761</v>
      </c>
      <c r="B289" s="10">
        <f t="shared" si="20"/>
        <v>0</v>
      </c>
      <c r="C289" s="2">
        <f t="shared" si="21"/>
        <v>0</v>
      </c>
      <c r="E289" s="2" t="s">
        <v>10</v>
      </c>
      <c r="F289" t="s">
        <v>762</v>
      </c>
      <c r="G289" t="s">
        <v>763</v>
      </c>
    </row>
    <row r="290" spans="1:7" hidden="1">
      <c r="A290" t="s">
        <v>764</v>
      </c>
      <c r="B290" s="10">
        <f t="shared" si="20"/>
        <v>0</v>
      </c>
      <c r="C290" s="2">
        <f t="shared" si="21"/>
        <v>0</v>
      </c>
      <c r="E290" s="2" t="s">
        <v>10</v>
      </c>
      <c r="F290" t="s">
        <v>765</v>
      </c>
      <c r="G290" t="s">
        <v>766</v>
      </c>
    </row>
    <row r="291" spans="1:7" hidden="1">
      <c r="A291" t="s">
        <v>767</v>
      </c>
      <c r="B291" s="10">
        <f>D291</f>
        <v>0</v>
      </c>
      <c r="C291" s="2"/>
      <c r="E291" s="2" t="s">
        <v>10</v>
      </c>
      <c r="F291" t="s">
        <v>768</v>
      </c>
      <c r="G291" t="s">
        <v>769</v>
      </c>
    </row>
    <row r="292" spans="1:7" hidden="1">
      <c r="A292" t="s">
        <v>770</v>
      </c>
      <c r="B292" s="10">
        <f t="shared" ref="B292:B347" si="22">D292/1.16</f>
        <v>0</v>
      </c>
      <c r="C292" s="2">
        <f t="shared" ref="C292:C347" si="23">B292*0.16</f>
        <v>0</v>
      </c>
      <c r="E292" s="2" t="s">
        <v>10</v>
      </c>
      <c r="F292" t="s">
        <v>771</v>
      </c>
      <c r="G292" t="s">
        <v>772</v>
      </c>
    </row>
    <row r="293" spans="1:7" hidden="1">
      <c r="A293" t="s">
        <v>773</v>
      </c>
      <c r="B293" s="10">
        <f t="shared" si="22"/>
        <v>0</v>
      </c>
      <c r="C293" s="2">
        <f t="shared" si="23"/>
        <v>0</v>
      </c>
      <c r="E293" s="2" t="s">
        <v>10</v>
      </c>
      <c r="F293" t="s">
        <v>774</v>
      </c>
      <c r="G293" t="s">
        <v>775</v>
      </c>
    </row>
    <row r="294" spans="1:7" hidden="1">
      <c r="A294" t="s">
        <v>776</v>
      </c>
      <c r="B294" s="10">
        <f t="shared" si="22"/>
        <v>0</v>
      </c>
      <c r="C294" s="2">
        <f t="shared" si="23"/>
        <v>0</v>
      </c>
      <c r="E294" s="2" t="s">
        <v>10</v>
      </c>
      <c r="F294" t="s">
        <v>777</v>
      </c>
      <c r="G294" t="s">
        <v>778</v>
      </c>
    </row>
    <row r="295" spans="1:7" hidden="1">
      <c r="A295" t="s">
        <v>779</v>
      </c>
      <c r="B295" s="10">
        <f t="shared" si="22"/>
        <v>0</v>
      </c>
      <c r="C295" s="2">
        <f t="shared" si="23"/>
        <v>0</v>
      </c>
      <c r="E295" s="2" t="s">
        <v>10</v>
      </c>
      <c r="F295" t="s">
        <v>780</v>
      </c>
      <c r="G295" t="s">
        <v>781</v>
      </c>
    </row>
    <row r="296" spans="1:7" hidden="1">
      <c r="A296" t="s">
        <v>782</v>
      </c>
      <c r="B296" s="10">
        <f t="shared" si="22"/>
        <v>0</v>
      </c>
      <c r="C296" s="2">
        <f t="shared" si="23"/>
        <v>0</v>
      </c>
      <c r="E296" s="2" t="s">
        <v>10</v>
      </c>
      <c r="F296" t="s">
        <v>783</v>
      </c>
      <c r="G296" t="s">
        <v>784</v>
      </c>
    </row>
    <row r="297" spans="1:7" hidden="1">
      <c r="A297" t="s">
        <v>785</v>
      </c>
      <c r="B297" s="10">
        <f t="shared" si="22"/>
        <v>0</v>
      </c>
      <c r="C297" s="2">
        <f t="shared" si="23"/>
        <v>0</v>
      </c>
      <c r="E297" s="2" t="s">
        <v>10</v>
      </c>
      <c r="F297" t="s">
        <v>786</v>
      </c>
      <c r="G297" t="s">
        <v>787</v>
      </c>
    </row>
    <row r="298" spans="1:7" hidden="1">
      <c r="A298" t="s">
        <v>788</v>
      </c>
      <c r="B298" s="10">
        <f t="shared" si="22"/>
        <v>0</v>
      </c>
      <c r="C298" s="2">
        <f t="shared" si="23"/>
        <v>0</v>
      </c>
      <c r="E298" s="2" t="s">
        <v>10</v>
      </c>
      <c r="F298" t="s">
        <v>789</v>
      </c>
      <c r="G298" t="s">
        <v>790</v>
      </c>
    </row>
    <row r="299" spans="1:7" hidden="1">
      <c r="A299" t="s">
        <v>791</v>
      </c>
      <c r="B299" s="10">
        <f t="shared" si="22"/>
        <v>0</v>
      </c>
      <c r="C299" s="2">
        <f t="shared" si="23"/>
        <v>0</v>
      </c>
      <c r="E299" s="2" t="s">
        <v>10</v>
      </c>
      <c r="F299" t="s">
        <v>792</v>
      </c>
      <c r="G299" t="s">
        <v>793</v>
      </c>
    </row>
    <row r="300" spans="1:7" hidden="1">
      <c r="A300" t="s">
        <v>794</v>
      </c>
      <c r="B300" s="10">
        <f t="shared" si="22"/>
        <v>0</v>
      </c>
      <c r="C300" s="2">
        <f t="shared" si="23"/>
        <v>0</v>
      </c>
      <c r="E300" s="2" t="s">
        <v>10</v>
      </c>
      <c r="F300" t="s">
        <v>795</v>
      </c>
      <c r="G300" t="s">
        <v>796</v>
      </c>
    </row>
    <row r="301" spans="1:7" hidden="1">
      <c r="A301" t="s">
        <v>797</v>
      </c>
      <c r="B301" s="10">
        <f t="shared" si="22"/>
        <v>0</v>
      </c>
      <c r="C301" s="2">
        <f t="shared" si="23"/>
        <v>0</v>
      </c>
      <c r="E301" s="2" t="s">
        <v>10</v>
      </c>
      <c r="F301" t="s">
        <v>798</v>
      </c>
      <c r="G301" t="s">
        <v>799</v>
      </c>
    </row>
    <row r="302" spans="1:7" hidden="1">
      <c r="A302" t="s">
        <v>800</v>
      </c>
      <c r="B302" s="10">
        <f t="shared" si="22"/>
        <v>0</v>
      </c>
      <c r="C302" s="2">
        <f t="shared" si="23"/>
        <v>0</v>
      </c>
      <c r="E302" s="2" t="s">
        <v>10</v>
      </c>
      <c r="F302" t="s">
        <v>801</v>
      </c>
      <c r="G302" t="s">
        <v>802</v>
      </c>
    </row>
    <row r="303" spans="1:7" hidden="1">
      <c r="A303" t="s">
        <v>806</v>
      </c>
      <c r="B303" s="10">
        <f t="shared" si="22"/>
        <v>0</v>
      </c>
      <c r="C303" s="2">
        <f t="shared" si="23"/>
        <v>0</v>
      </c>
      <c r="E303" s="2" t="s">
        <v>10</v>
      </c>
      <c r="F303" t="s">
        <v>807</v>
      </c>
      <c r="G303" t="s">
        <v>808</v>
      </c>
    </row>
    <row r="304" spans="1:7" hidden="1">
      <c r="A304" t="s">
        <v>809</v>
      </c>
      <c r="B304" s="10">
        <f t="shared" si="22"/>
        <v>0</v>
      </c>
      <c r="C304" s="2">
        <f t="shared" si="23"/>
        <v>0</v>
      </c>
      <c r="E304" s="2" t="s">
        <v>10</v>
      </c>
      <c r="F304" t="s">
        <v>810</v>
      </c>
      <c r="G304" t="s">
        <v>811</v>
      </c>
    </row>
    <row r="305" spans="1:7" hidden="1">
      <c r="A305" t="s">
        <v>812</v>
      </c>
      <c r="B305" s="10">
        <f t="shared" si="22"/>
        <v>0</v>
      </c>
      <c r="C305" s="2">
        <f t="shared" si="23"/>
        <v>0</v>
      </c>
      <c r="E305" s="2" t="s">
        <v>10</v>
      </c>
      <c r="F305" t="s">
        <v>813</v>
      </c>
      <c r="G305" t="s">
        <v>814</v>
      </c>
    </row>
    <row r="306" spans="1:7" hidden="1">
      <c r="A306" t="s">
        <v>815</v>
      </c>
      <c r="B306" s="10">
        <f t="shared" si="22"/>
        <v>0</v>
      </c>
      <c r="C306" s="2">
        <f t="shared" si="23"/>
        <v>0</v>
      </c>
      <c r="E306" s="2" t="s">
        <v>10</v>
      </c>
      <c r="F306" t="s">
        <v>816</v>
      </c>
      <c r="G306" t="s">
        <v>817</v>
      </c>
    </row>
    <row r="307" spans="1:7" hidden="1">
      <c r="A307" t="s">
        <v>818</v>
      </c>
      <c r="B307" s="10">
        <f t="shared" si="22"/>
        <v>0</v>
      </c>
      <c r="C307" s="2">
        <f t="shared" si="23"/>
        <v>0</v>
      </c>
      <c r="E307" s="2" t="s">
        <v>10</v>
      </c>
      <c r="F307" t="s">
        <v>819</v>
      </c>
      <c r="G307" t="s">
        <v>820</v>
      </c>
    </row>
    <row r="308" spans="1:7" hidden="1">
      <c r="A308" t="s">
        <v>821</v>
      </c>
      <c r="B308" s="10">
        <f t="shared" si="22"/>
        <v>0</v>
      </c>
      <c r="C308" s="2">
        <f t="shared" si="23"/>
        <v>0</v>
      </c>
      <c r="E308" s="2" t="s">
        <v>10</v>
      </c>
      <c r="F308" t="s">
        <v>822</v>
      </c>
      <c r="G308" t="s">
        <v>823</v>
      </c>
    </row>
    <row r="309" spans="1:7" hidden="1">
      <c r="A309" t="s">
        <v>824</v>
      </c>
      <c r="B309" s="10">
        <f t="shared" si="22"/>
        <v>0</v>
      </c>
      <c r="C309" s="2">
        <f t="shared" si="23"/>
        <v>0</v>
      </c>
      <c r="E309" s="2" t="s">
        <v>10</v>
      </c>
      <c r="F309" t="s">
        <v>825</v>
      </c>
      <c r="G309" t="s">
        <v>826</v>
      </c>
    </row>
    <row r="310" spans="1:7" hidden="1">
      <c r="A310" t="s">
        <v>827</v>
      </c>
      <c r="B310" s="10">
        <f t="shared" si="22"/>
        <v>0</v>
      </c>
      <c r="C310" s="2">
        <f t="shared" si="23"/>
        <v>0</v>
      </c>
      <c r="E310" s="2" t="s">
        <v>10</v>
      </c>
      <c r="F310" t="s">
        <v>828</v>
      </c>
      <c r="G310" t="s">
        <v>829</v>
      </c>
    </row>
    <row r="311" spans="1:7" hidden="1">
      <c r="A311" t="s">
        <v>830</v>
      </c>
      <c r="B311" s="10">
        <f t="shared" si="22"/>
        <v>0</v>
      </c>
      <c r="C311" s="2">
        <f t="shared" si="23"/>
        <v>0</v>
      </c>
      <c r="E311" s="2" t="s">
        <v>10</v>
      </c>
      <c r="F311" t="s">
        <v>831</v>
      </c>
      <c r="G311" t="s">
        <v>832</v>
      </c>
    </row>
    <row r="312" spans="1:7" hidden="1">
      <c r="A312" t="s">
        <v>833</v>
      </c>
      <c r="B312" s="10">
        <f t="shared" si="22"/>
        <v>0</v>
      </c>
      <c r="C312" s="2">
        <f t="shared" si="23"/>
        <v>0</v>
      </c>
      <c r="E312" s="2" t="s">
        <v>10</v>
      </c>
      <c r="F312" t="s">
        <v>834</v>
      </c>
      <c r="G312" t="s">
        <v>835</v>
      </c>
    </row>
    <row r="313" spans="1:7" hidden="1">
      <c r="A313" t="s">
        <v>836</v>
      </c>
      <c r="B313" s="10">
        <f t="shared" si="22"/>
        <v>0</v>
      </c>
      <c r="C313" s="2">
        <f t="shared" si="23"/>
        <v>0</v>
      </c>
      <c r="E313" s="2" t="s">
        <v>10</v>
      </c>
      <c r="F313" t="s">
        <v>837</v>
      </c>
      <c r="G313" t="s">
        <v>838</v>
      </c>
    </row>
    <row r="314" spans="1:7" hidden="1">
      <c r="A314" t="s">
        <v>839</v>
      </c>
      <c r="B314" s="10">
        <f t="shared" si="22"/>
        <v>0</v>
      </c>
      <c r="C314" s="2">
        <f t="shared" si="23"/>
        <v>0</v>
      </c>
      <c r="E314" s="2" t="s">
        <v>10</v>
      </c>
      <c r="F314" t="s">
        <v>840</v>
      </c>
      <c r="G314" t="s">
        <v>841</v>
      </c>
    </row>
    <row r="315" spans="1:7" hidden="1">
      <c r="A315" t="s">
        <v>842</v>
      </c>
      <c r="B315" s="10">
        <f t="shared" si="22"/>
        <v>0</v>
      </c>
      <c r="C315" s="2">
        <f t="shared" si="23"/>
        <v>0</v>
      </c>
      <c r="E315" s="2" t="s">
        <v>10</v>
      </c>
      <c r="F315" t="s">
        <v>843</v>
      </c>
      <c r="G315" t="s">
        <v>844</v>
      </c>
    </row>
    <row r="316" spans="1:7" hidden="1">
      <c r="A316" t="s">
        <v>845</v>
      </c>
      <c r="B316" s="10">
        <f t="shared" si="22"/>
        <v>0</v>
      </c>
      <c r="C316" s="2">
        <f t="shared" si="23"/>
        <v>0</v>
      </c>
      <c r="E316" s="2" t="s">
        <v>10</v>
      </c>
      <c r="F316" t="s">
        <v>846</v>
      </c>
      <c r="G316" t="s">
        <v>847</v>
      </c>
    </row>
    <row r="317" spans="1:7" hidden="1">
      <c r="A317" t="s">
        <v>848</v>
      </c>
      <c r="B317" s="10">
        <f t="shared" si="22"/>
        <v>0</v>
      </c>
      <c r="C317" s="2">
        <f t="shared" si="23"/>
        <v>0</v>
      </c>
      <c r="E317" s="2" t="s">
        <v>10</v>
      </c>
      <c r="F317" t="s">
        <v>849</v>
      </c>
      <c r="G317" t="s">
        <v>850</v>
      </c>
    </row>
    <row r="318" spans="1:7" hidden="1">
      <c r="A318" t="s">
        <v>851</v>
      </c>
      <c r="B318" s="10">
        <f t="shared" si="22"/>
        <v>0</v>
      </c>
      <c r="C318" s="2">
        <f t="shared" si="23"/>
        <v>0</v>
      </c>
      <c r="E318" s="2" t="s">
        <v>10</v>
      </c>
      <c r="F318" t="s">
        <v>852</v>
      </c>
      <c r="G318" t="s">
        <v>853</v>
      </c>
    </row>
    <row r="319" spans="1:7" hidden="1">
      <c r="A319" t="s">
        <v>854</v>
      </c>
      <c r="B319" s="10">
        <f t="shared" si="22"/>
        <v>0</v>
      </c>
      <c r="C319" s="2">
        <f t="shared" si="23"/>
        <v>0</v>
      </c>
      <c r="E319" s="2" t="s">
        <v>10</v>
      </c>
      <c r="F319" t="s">
        <v>855</v>
      </c>
      <c r="G319" t="s">
        <v>856</v>
      </c>
    </row>
    <row r="320" spans="1:7" hidden="1">
      <c r="A320" t="s">
        <v>857</v>
      </c>
      <c r="B320" s="10">
        <f t="shared" si="22"/>
        <v>0</v>
      </c>
      <c r="C320" s="2">
        <f t="shared" si="23"/>
        <v>0</v>
      </c>
      <c r="E320" s="2" t="s">
        <v>10</v>
      </c>
      <c r="F320" t="s">
        <v>858</v>
      </c>
      <c r="G320" t="s">
        <v>859</v>
      </c>
    </row>
    <row r="321" spans="1:7" hidden="1">
      <c r="A321" t="s">
        <v>860</v>
      </c>
      <c r="B321" s="10">
        <f t="shared" si="22"/>
        <v>0</v>
      </c>
      <c r="C321" s="2">
        <f t="shared" si="23"/>
        <v>0</v>
      </c>
      <c r="E321" s="2" t="s">
        <v>10</v>
      </c>
      <c r="F321" t="s">
        <v>861</v>
      </c>
      <c r="G321" t="s">
        <v>862</v>
      </c>
    </row>
    <row r="322" spans="1:7" hidden="1">
      <c r="A322" t="s">
        <v>863</v>
      </c>
      <c r="B322" s="10">
        <f t="shared" si="22"/>
        <v>0</v>
      </c>
      <c r="C322" s="2">
        <f t="shared" si="23"/>
        <v>0</v>
      </c>
      <c r="E322" s="2" t="s">
        <v>10</v>
      </c>
      <c r="F322" t="s">
        <v>864</v>
      </c>
      <c r="G322" t="s">
        <v>865</v>
      </c>
    </row>
    <row r="323" spans="1:7" hidden="1">
      <c r="A323" t="s">
        <v>866</v>
      </c>
      <c r="B323" s="10">
        <f t="shared" si="22"/>
        <v>0</v>
      </c>
      <c r="C323" s="2">
        <f t="shared" si="23"/>
        <v>0</v>
      </c>
      <c r="E323" s="2" t="s">
        <v>10</v>
      </c>
      <c r="F323" t="s">
        <v>867</v>
      </c>
      <c r="G323" t="s">
        <v>868</v>
      </c>
    </row>
    <row r="324" spans="1:7" hidden="1">
      <c r="A324" t="s">
        <v>869</v>
      </c>
      <c r="B324" s="10">
        <f t="shared" si="22"/>
        <v>0</v>
      </c>
      <c r="C324" s="2">
        <f t="shared" si="23"/>
        <v>0</v>
      </c>
      <c r="E324" s="2" t="s">
        <v>10</v>
      </c>
      <c r="F324" t="s">
        <v>870</v>
      </c>
      <c r="G324" t="s">
        <v>871</v>
      </c>
    </row>
    <row r="325" spans="1:7" hidden="1">
      <c r="A325" t="s">
        <v>872</v>
      </c>
      <c r="B325" s="10">
        <f t="shared" si="22"/>
        <v>0</v>
      </c>
      <c r="C325" s="2">
        <f t="shared" si="23"/>
        <v>0</v>
      </c>
      <c r="E325" s="2" t="s">
        <v>10</v>
      </c>
      <c r="F325" t="s">
        <v>873</v>
      </c>
      <c r="G325" t="s">
        <v>874</v>
      </c>
    </row>
    <row r="326" spans="1:7" hidden="1">
      <c r="A326" t="s">
        <v>875</v>
      </c>
      <c r="B326" s="10">
        <f t="shared" si="22"/>
        <v>0</v>
      </c>
      <c r="C326" s="2">
        <f t="shared" si="23"/>
        <v>0</v>
      </c>
      <c r="E326" s="2" t="s">
        <v>10</v>
      </c>
      <c r="F326" t="s">
        <v>876</v>
      </c>
      <c r="G326" t="s">
        <v>877</v>
      </c>
    </row>
    <row r="327" spans="1:7" hidden="1">
      <c r="A327" t="s">
        <v>878</v>
      </c>
      <c r="B327" s="10">
        <f t="shared" si="22"/>
        <v>0</v>
      </c>
      <c r="C327" s="2">
        <f t="shared" si="23"/>
        <v>0</v>
      </c>
      <c r="E327" s="2" t="s">
        <v>10</v>
      </c>
      <c r="F327" t="s">
        <v>879</v>
      </c>
      <c r="G327" t="s">
        <v>880</v>
      </c>
    </row>
    <row r="328" spans="1:7" hidden="1">
      <c r="A328" t="s">
        <v>881</v>
      </c>
      <c r="B328" s="10">
        <f t="shared" si="22"/>
        <v>0</v>
      </c>
      <c r="C328" s="2">
        <f t="shared" si="23"/>
        <v>0</v>
      </c>
      <c r="E328" s="2" t="s">
        <v>10</v>
      </c>
      <c r="F328" t="s">
        <v>882</v>
      </c>
      <c r="G328" t="s">
        <v>883</v>
      </c>
    </row>
    <row r="329" spans="1:7" hidden="1">
      <c r="A329" t="s">
        <v>884</v>
      </c>
      <c r="B329" s="10">
        <f t="shared" si="22"/>
        <v>0</v>
      </c>
      <c r="C329" s="2">
        <f t="shared" si="23"/>
        <v>0</v>
      </c>
      <c r="E329" s="2" t="s">
        <v>10</v>
      </c>
      <c r="F329" t="s">
        <v>885</v>
      </c>
      <c r="G329" t="s">
        <v>886</v>
      </c>
    </row>
    <row r="330" spans="1:7" hidden="1">
      <c r="A330" t="s">
        <v>887</v>
      </c>
      <c r="B330" s="10">
        <f t="shared" si="22"/>
        <v>0</v>
      </c>
      <c r="C330" s="2">
        <f t="shared" si="23"/>
        <v>0</v>
      </c>
      <c r="E330" s="2" t="s">
        <v>10</v>
      </c>
      <c r="F330" t="s">
        <v>888</v>
      </c>
      <c r="G330" t="s">
        <v>889</v>
      </c>
    </row>
    <row r="331" spans="1:7" hidden="1">
      <c r="A331" t="s">
        <v>890</v>
      </c>
      <c r="B331" s="10">
        <f t="shared" si="22"/>
        <v>0</v>
      </c>
      <c r="C331" s="2">
        <f t="shared" si="23"/>
        <v>0</v>
      </c>
      <c r="E331" s="2" t="s">
        <v>10</v>
      </c>
      <c r="F331" t="s">
        <v>891</v>
      </c>
      <c r="G331" t="s">
        <v>892</v>
      </c>
    </row>
    <row r="332" spans="1:7" hidden="1">
      <c r="A332" t="s">
        <v>893</v>
      </c>
      <c r="B332" s="10">
        <f t="shared" si="22"/>
        <v>0</v>
      </c>
      <c r="C332" s="2">
        <f t="shared" si="23"/>
        <v>0</v>
      </c>
      <c r="E332" s="2" t="s">
        <v>10</v>
      </c>
      <c r="F332" t="s">
        <v>894</v>
      </c>
      <c r="G332" t="s">
        <v>895</v>
      </c>
    </row>
    <row r="333" spans="1:7" hidden="1">
      <c r="A333" t="s">
        <v>896</v>
      </c>
      <c r="B333" s="10">
        <f t="shared" si="22"/>
        <v>0</v>
      </c>
      <c r="C333" s="2">
        <f t="shared" si="23"/>
        <v>0</v>
      </c>
      <c r="E333" s="2" t="s">
        <v>10</v>
      </c>
      <c r="F333" t="s">
        <v>897</v>
      </c>
      <c r="G333" t="s">
        <v>898</v>
      </c>
    </row>
    <row r="334" spans="1:7" hidden="1">
      <c r="A334" t="s">
        <v>899</v>
      </c>
      <c r="B334" s="10">
        <f t="shared" si="22"/>
        <v>0</v>
      </c>
      <c r="C334" s="2">
        <f t="shared" si="23"/>
        <v>0</v>
      </c>
      <c r="E334" s="2" t="s">
        <v>10</v>
      </c>
      <c r="F334" t="s">
        <v>900</v>
      </c>
      <c r="G334" t="s">
        <v>901</v>
      </c>
    </row>
    <row r="335" spans="1:7" hidden="1">
      <c r="A335" t="s">
        <v>902</v>
      </c>
      <c r="B335" s="10">
        <f t="shared" si="22"/>
        <v>0</v>
      </c>
      <c r="C335" s="2">
        <f t="shared" si="23"/>
        <v>0</v>
      </c>
      <c r="E335" s="2" t="s">
        <v>10</v>
      </c>
      <c r="F335" t="s">
        <v>903</v>
      </c>
      <c r="G335" t="s">
        <v>904</v>
      </c>
    </row>
    <row r="336" spans="1:7" hidden="1">
      <c r="A336" t="s">
        <v>905</v>
      </c>
      <c r="B336" s="10">
        <f t="shared" si="22"/>
        <v>0</v>
      </c>
      <c r="C336" s="2">
        <f t="shared" si="23"/>
        <v>0</v>
      </c>
      <c r="E336" s="2" t="s">
        <v>10</v>
      </c>
      <c r="F336" t="s">
        <v>906</v>
      </c>
      <c r="G336" t="s">
        <v>225</v>
      </c>
    </row>
    <row r="337" spans="1:7" hidden="1">
      <c r="A337" t="s">
        <v>907</v>
      </c>
      <c r="B337" s="10">
        <f t="shared" si="22"/>
        <v>0</v>
      </c>
      <c r="C337" s="2">
        <f t="shared" si="23"/>
        <v>0</v>
      </c>
      <c r="E337" s="2" t="s">
        <v>10</v>
      </c>
      <c r="F337" t="s">
        <v>908</v>
      </c>
      <c r="G337" t="s">
        <v>909</v>
      </c>
    </row>
    <row r="338" spans="1:7" hidden="1">
      <c r="A338" t="s">
        <v>910</v>
      </c>
      <c r="B338" s="10">
        <f t="shared" si="22"/>
        <v>0</v>
      </c>
      <c r="C338" s="2">
        <f t="shared" si="23"/>
        <v>0</v>
      </c>
      <c r="E338" s="2" t="s">
        <v>10</v>
      </c>
      <c r="F338" t="s">
        <v>911</v>
      </c>
      <c r="G338" t="s">
        <v>225</v>
      </c>
    </row>
    <row r="339" spans="1:7" hidden="1">
      <c r="A339" t="s">
        <v>912</v>
      </c>
      <c r="B339" s="10">
        <f t="shared" si="22"/>
        <v>0</v>
      </c>
      <c r="C339" s="2">
        <f t="shared" si="23"/>
        <v>0</v>
      </c>
      <c r="E339" s="2" t="s">
        <v>10</v>
      </c>
      <c r="F339" t="s">
        <v>913</v>
      </c>
      <c r="G339" t="s">
        <v>914</v>
      </c>
    </row>
    <row r="340" spans="1:7" hidden="1">
      <c r="A340" t="s">
        <v>915</v>
      </c>
      <c r="B340" s="10">
        <f t="shared" si="22"/>
        <v>0</v>
      </c>
      <c r="C340" s="2">
        <f t="shared" si="23"/>
        <v>0</v>
      </c>
      <c r="E340" s="2" t="s">
        <v>10</v>
      </c>
      <c r="F340" t="s">
        <v>916</v>
      </c>
      <c r="G340" t="s">
        <v>917</v>
      </c>
    </row>
    <row r="341" spans="1:7" hidden="1">
      <c r="A341" t="s">
        <v>918</v>
      </c>
      <c r="B341" s="10">
        <f t="shared" si="22"/>
        <v>0</v>
      </c>
      <c r="C341" s="2">
        <f t="shared" si="23"/>
        <v>0</v>
      </c>
      <c r="E341" s="2" t="s">
        <v>10</v>
      </c>
      <c r="F341" t="s">
        <v>919</v>
      </c>
      <c r="G341" t="s">
        <v>920</v>
      </c>
    </row>
    <row r="342" spans="1:7" hidden="1">
      <c r="A342" t="s">
        <v>921</v>
      </c>
      <c r="B342" s="10">
        <f t="shared" si="22"/>
        <v>0</v>
      </c>
      <c r="C342" s="2">
        <f t="shared" si="23"/>
        <v>0</v>
      </c>
      <c r="E342" s="2" t="s">
        <v>10</v>
      </c>
      <c r="F342" t="s">
        <v>922</v>
      </c>
      <c r="G342" t="s">
        <v>923</v>
      </c>
    </row>
    <row r="343" spans="1:7" hidden="1">
      <c r="A343" t="s">
        <v>924</v>
      </c>
      <c r="B343" s="10">
        <f t="shared" si="22"/>
        <v>0</v>
      </c>
      <c r="C343" s="2">
        <f t="shared" si="23"/>
        <v>0</v>
      </c>
      <c r="E343" s="2" t="s">
        <v>10</v>
      </c>
      <c r="F343" t="s">
        <v>925</v>
      </c>
      <c r="G343" t="s">
        <v>926</v>
      </c>
    </row>
    <row r="344" spans="1:7" hidden="1">
      <c r="A344" t="s">
        <v>927</v>
      </c>
      <c r="B344" s="10">
        <f t="shared" si="22"/>
        <v>0</v>
      </c>
      <c r="C344" s="2">
        <f t="shared" si="23"/>
        <v>0</v>
      </c>
      <c r="E344" s="2" t="s">
        <v>10</v>
      </c>
      <c r="F344" t="s">
        <v>928</v>
      </c>
      <c r="G344" t="s">
        <v>929</v>
      </c>
    </row>
    <row r="345" spans="1:7" hidden="1">
      <c r="A345" t="s">
        <v>930</v>
      </c>
      <c r="B345" s="10">
        <f t="shared" si="22"/>
        <v>0</v>
      </c>
      <c r="C345" s="2">
        <f t="shared" si="23"/>
        <v>0</v>
      </c>
      <c r="E345" s="2" t="s">
        <v>10</v>
      </c>
      <c r="F345" t="s">
        <v>931</v>
      </c>
      <c r="G345" t="s">
        <v>932</v>
      </c>
    </row>
    <row r="346" spans="1:7" hidden="1">
      <c r="A346" t="s">
        <v>936</v>
      </c>
      <c r="B346" s="10">
        <f t="shared" si="22"/>
        <v>0</v>
      </c>
      <c r="C346" s="12">
        <f t="shared" si="23"/>
        <v>0</v>
      </c>
      <c r="E346" s="13" t="s">
        <v>10</v>
      </c>
      <c r="F346" t="s">
        <v>937</v>
      </c>
      <c r="G346" t="s">
        <v>938</v>
      </c>
    </row>
    <row r="347" spans="1:7" hidden="1">
      <c r="A347" t="s">
        <v>939</v>
      </c>
      <c r="B347" s="10">
        <f t="shared" si="22"/>
        <v>0</v>
      </c>
      <c r="C347" s="2">
        <f t="shared" si="23"/>
        <v>0</v>
      </c>
      <c r="E347" s="2" t="s">
        <v>10</v>
      </c>
      <c r="F347" t="s">
        <v>940</v>
      </c>
      <c r="G347" t="s">
        <v>941</v>
      </c>
    </row>
    <row r="348" spans="1:7" hidden="1">
      <c r="A348" t="s">
        <v>942</v>
      </c>
      <c r="B348" s="10">
        <f>D348</f>
        <v>0</v>
      </c>
      <c r="C348" s="2"/>
      <c r="E348" s="2" t="s">
        <v>10</v>
      </c>
      <c r="F348" t="s">
        <v>943</v>
      </c>
      <c r="G348" t="s">
        <v>94</v>
      </c>
    </row>
    <row r="349" spans="1:7" hidden="1">
      <c r="A349" t="s">
        <v>944</v>
      </c>
      <c r="B349" s="10">
        <f t="shared" ref="B349:B366" si="24">D349/1.16</f>
        <v>0</v>
      </c>
      <c r="C349" s="2">
        <f t="shared" ref="C349:C366" si="25">B349*0.16</f>
        <v>0</v>
      </c>
      <c r="E349" s="2" t="s">
        <v>10</v>
      </c>
      <c r="F349" t="s">
        <v>945</v>
      </c>
      <c r="G349" t="s">
        <v>946</v>
      </c>
    </row>
    <row r="350" spans="1:7" hidden="1">
      <c r="A350" t="s">
        <v>947</v>
      </c>
      <c r="B350" s="10">
        <f t="shared" si="24"/>
        <v>0</v>
      </c>
      <c r="C350" s="2">
        <f t="shared" si="25"/>
        <v>0</v>
      </c>
      <c r="E350" s="2" t="s">
        <v>10</v>
      </c>
      <c r="F350" t="s">
        <v>948</v>
      </c>
      <c r="G350" t="s">
        <v>949</v>
      </c>
    </row>
    <row r="351" spans="1:7" hidden="1">
      <c r="A351" t="s">
        <v>950</v>
      </c>
      <c r="B351" s="10">
        <f t="shared" si="24"/>
        <v>0</v>
      </c>
      <c r="C351" s="2">
        <f t="shared" si="25"/>
        <v>0</v>
      </c>
      <c r="E351" s="2" t="s">
        <v>10</v>
      </c>
      <c r="F351" t="s">
        <v>951</v>
      </c>
      <c r="G351" t="s">
        <v>952</v>
      </c>
    </row>
    <row r="352" spans="1:7" hidden="1">
      <c r="A352" t="s">
        <v>953</v>
      </c>
      <c r="B352" s="10">
        <f t="shared" si="24"/>
        <v>0</v>
      </c>
      <c r="C352" s="2">
        <f t="shared" si="25"/>
        <v>0</v>
      </c>
      <c r="E352" s="2" t="s">
        <v>10</v>
      </c>
      <c r="F352" t="s">
        <v>954</v>
      </c>
      <c r="G352" t="s">
        <v>955</v>
      </c>
    </row>
    <row r="353" spans="1:7" hidden="1">
      <c r="A353" t="s">
        <v>956</v>
      </c>
      <c r="B353" s="10">
        <f t="shared" si="24"/>
        <v>0</v>
      </c>
      <c r="C353" s="2">
        <f t="shared" si="25"/>
        <v>0</v>
      </c>
      <c r="E353" s="2" t="s">
        <v>10</v>
      </c>
      <c r="F353" t="s">
        <v>957</v>
      </c>
      <c r="G353" t="s">
        <v>958</v>
      </c>
    </row>
    <row r="354" spans="1:7" hidden="1">
      <c r="A354" t="s">
        <v>959</v>
      </c>
      <c r="B354" s="10">
        <f t="shared" si="24"/>
        <v>0</v>
      </c>
      <c r="C354" s="2">
        <f t="shared" si="25"/>
        <v>0</v>
      </c>
      <c r="E354" s="2" t="s">
        <v>10</v>
      </c>
      <c r="F354" t="s">
        <v>960</v>
      </c>
      <c r="G354" t="s">
        <v>961</v>
      </c>
    </row>
    <row r="355" spans="1:7" hidden="1">
      <c r="A355" t="s">
        <v>962</v>
      </c>
      <c r="B355" s="10">
        <f t="shared" si="24"/>
        <v>0</v>
      </c>
      <c r="C355" s="2">
        <f t="shared" si="25"/>
        <v>0</v>
      </c>
      <c r="E355" s="2" t="s">
        <v>10</v>
      </c>
      <c r="F355" t="s">
        <v>963</v>
      </c>
      <c r="G355" t="s">
        <v>964</v>
      </c>
    </row>
    <row r="356" spans="1:7" hidden="1">
      <c r="A356" t="s">
        <v>965</v>
      </c>
      <c r="B356" s="10">
        <f t="shared" si="24"/>
        <v>0</v>
      </c>
      <c r="C356" s="2">
        <f t="shared" si="25"/>
        <v>0</v>
      </c>
      <c r="E356" s="2" t="s">
        <v>10</v>
      </c>
      <c r="F356" t="s">
        <v>966</v>
      </c>
      <c r="G356" t="s">
        <v>967</v>
      </c>
    </row>
    <row r="357" spans="1:7" hidden="1">
      <c r="A357" t="s">
        <v>968</v>
      </c>
      <c r="B357" s="10">
        <f t="shared" si="24"/>
        <v>0</v>
      </c>
      <c r="C357" s="2">
        <f t="shared" si="25"/>
        <v>0</v>
      </c>
      <c r="E357" s="2" t="s">
        <v>10</v>
      </c>
      <c r="F357" t="s">
        <v>969</v>
      </c>
      <c r="G357" t="s">
        <v>970</v>
      </c>
    </row>
    <row r="358" spans="1:7" hidden="1">
      <c r="A358" t="s">
        <v>971</v>
      </c>
      <c r="B358" s="10">
        <f t="shared" si="24"/>
        <v>0</v>
      </c>
      <c r="C358" s="2">
        <f t="shared" si="25"/>
        <v>0</v>
      </c>
      <c r="D358" s="15"/>
      <c r="E358" s="2" t="s">
        <v>10</v>
      </c>
      <c r="F358" t="s">
        <v>972</v>
      </c>
      <c r="G358" t="s">
        <v>973</v>
      </c>
    </row>
    <row r="359" spans="1:7" hidden="1">
      <c r="A359" t="s">
        <v>974</v>
      </c>
      <c r="B359" s="10">
        <f t="shared" si="24"/>
        <v>0</v>
      </c>
      <c r="C359" s="2">
        <f t="shared" si="25"/>
        <v>0</v>
      </c>
      <c r="D359" s="15"/>
      <c r="E359" s="2" t="s">
        <v>10</v>
      </c>
      <c r="F359" t="s">
        <v>975</v>
      </c>
      <c r="G359" t="s">
        <v>976</v>
      </c>
    </row>
    <row r="360" spans="1:7" hidden="1">
      <c r="A360" t="s">
        <v>977</v>
      </c>
      <c r="B360" s="10">
        <f t="shared" si="24"/>
        <v>0</v>
      </c>
      <c r="C360" s="2">
        <f t="shared" si="25"/>
        <v>0</v>
      </c>
      <c r="D360" s="15"/>
      <c r="E360" s="2" t="s">
        <v>10</v>
      </c>
      <c r="F360" t="s">
        <v>978</v>
      </c>
      <c r="G360" t="s">
        <v>979</v>
      </c>
    </row>
    <row r="361" spans="1:7" hidden="1">
      <c r="A361" t="s">
        <v>980</v>
      </c>
      <c r="B361" s="10">
        <f t="shared" si="24"/>
        <v>0</v>
      </c>
      <c r="C361" s="2">
        <f t="shared" si="25"/>
        <v>0</v>
      </c>
      <c r="D361" s="15"/>
      <c r="E361" s="2" t="s">
        <v>10</v>
      </c>
      <c r="F361" t="s">
        <v>981</v>
      </c>
      <c r="G361" t="s">
        <v>982</v>
      </c>
    </row>
    <row r="362" spans="1:7" hidden="1">
      <c r="A362" t="s">
        <v>983</v>
      </c>
      <c r="B362" s="10">
        <f t="shared" si="24"/>
        <v>0</v>
      </c>
      <c r="C362" s="2">
        <f t="shared" si="25"/>
        <v>0</v>
      </c>
      <c r="D362" s="15"/>
      <c r="E362" s="2" t="s">
        <v>10</v>
      </c>
      <c r="F362" t="s">
        <v>984</v>
      </c>
      <c r="G362" t="s">
        <v>985</v>
      </c>
    </row>
    <row r="363" spans="1:7" hidden="1">
      <c r="A363" t="s">
        <v>986</v>
      </c>
      <c r="B363" s="10">
        <f t="shared" si="24"/>
        <v>0</v>
      </c>
      <c r="C363" s="2">
        <f t="shared" si="25"/>
        <v>0</v>
      </c>
      <c r="D363" s="15"/>
      <c r="E363" s="2" t="s">
        <v>10</v>
      </c>
      <c r="F363" t="s">
        <v>987</v>
      </c>
      <c r="G363" t="s">
        <v>988</v>
      </c>
    </row>
    <row r="364" spans="1:7" hidden="1">
      <c r="A364" t="s">
        <v>989</v>
      </c>
      <c r="B364" s="10">
        <f t="shared" si="24"/>
        <v>0</v>
      </c>
      <c r="C364" s="2">
        <f t="shared" si="25"/>
        <v>0</v>
      </c>
      <c r="E364" s="2" t="s">
        <v>10</v>
      </c>
      <c r="F364" t="s">
        <v>990</v>
      </c>
      <c r="G364" t="s">
        <v>991</v>
      </c>
    </row>
    <row r="365" spans="1:7" hidden="1">
      <c r="A365" t="s">
        <v>992</v>
      </c>
      <c r="B365" s="10">
        <f t="shared" si="24"/>
        <v>0</v>
      </c>
      <c r="C365" s="2">
        <f t="shared" si="25"/>
        <v>0</v>
      </c>
      <c r="E365" s="2" t="s">
        <v>10</v>
      </c>
      <c r="F365" t="s">
        <v>993</v>
      </c>
      <c r="G365" t="s">
        <v>994</v>
      </c>
    </row>
    <row r="366" spans="1:7" hidden="1">
      <c r="A366" t="s">
        <v>995</v>
      </c>
      <c r="B366" s="10">
        <f t="shared" si="24"/>
        <v>0</v>
      </c>
      <c r="C366" s="2">
        <f t="shared" si="25"/>
        <v>0</v>
      </c>
      <c r="E366" s="2" t="s">
        <v>10</v>
      </c>
      <c r="F366" t="s">
        <v>996</v>
      </c>
      <c r="G366" t="s">
        <v>997</v>
      </c>
    </row>
    <row r="367" spans="1:7" hidden="1">
      <c r="A367" t="s">
        <v>132</v>
      </c>
      <c r="B367" s="10">
        <f>D367</f>
        <v>0</v>
      </c>
      <c r="C367" s="2"/>
      <c r="E367" s="2" t="s">
        <v>10</v>
      </c>
      <c r="F367" t="s">
        <v>998</v>
      </c>
      <c r="G367" t="s">
        <v>134</v>
      </c>
    </row>
    <row r="368" spans="1:7" hidden="1">
      <c r="A368" t="s">
        <v>999</v>
      </c>
      <c r="B368" s="10">
        <f t="shared" ref="B368:B417" si="26">D368/1.16</f>
        <v>0</v>
      </c>
      <c r="C368" s="2">
        <f t="shared" ref="C368:C417" si="27">B368*0.16</f>
        <v>0</v>
      </c>
      <c r="E368" s="2" t="s">
        <v>10</v>
      </c>
      <c r="F368" t="s">
        <v>1000</v>
      </c>
      <c r="G368" t="s">
        <v>1001</v>
      </c>
    </row>
    <row r="369" spans="1:7" hidden="1">
      <c r="A369" t="s">
        <v>1002</v>
      </c>
      <c r="B369" s="10">
        <f t="shared" si="26"/>
        <v>0</v>
      </c>
      <c r="C369" s="2">
        <f t="shared" si="27"/>
        <v>0</v>
      </c>
      <c r="E369" s="2" t="s">
        <v>10</v>
      </c>
      <c r="F369" t="s">
        <v>1003</v>
      </c>
      <c r="G369" t="s">
        <v>1004</v>
      </c>
    </row>
    <row r="370" spans="1:7" hidden="1">
      <c r="A370" t="s">
        <v>1005</v>
      </c>
      <c r="B370" s="10">
        <f t="shared" si="26"/>
        <v>0</v>
      </c>
      <c r="C370" s="2">
        <f t="shared" si="27"/>
        <v>0</v>
      </c>
      <c r="E370" s="2" t="s">
        <v>10</v>
      </c>
      <c r="F370" t="s">
        <v>1006</v>
      </c>
      <c r="G370" t="s">
        <v>1007</v>
      </c>
    </row>
    <row r="371" spans="1:7" hidden="1">
      <c r="A371" t="s">
        <v>1008</v>
      </c>
      <c r="B371" s="10">
        <f t="shared" si="26"/>
        <v>0</v>
      </c>
      <c r="C371" s="2">
        <f t="shared" si="27"/>
        <v>0</v>
      </c>
      <c r="E371" s="2" t="s">
        <v>10</v>
      </c>
      <c r="F371" t="s">
        <v>1009</v>
      </c>
      <c r="G371" t="s">
        <v>1010</v>
      </c>
    </row>
    <row r="372" spans="1:7" hidden="1">
      <c r="A372" t="s">
        <v>1014</v>
      </c>
      <c r="B372" s="10">
        <f t="shared" si="26"/>
        <v>0</v>
      </c>
      <c r="C372" s="2">
        <f t="shared" si="27"/>
        <v>0</v>
      </c>
      <c r="E372" s="2" t="s">
        <v>10</v>
      </c>
      <c r="F372" t="s">
        <v>1015</v>
      </c>
      <c r="G372" t="s">
        <v>1016</v>
      </c>
    </row>
    <row r="373" spans="1:7" hidden="1">
      <c r="A373" t="s">
        <v>1017</v>
      </c>
      <c r="B373" s="10">
        <f t="shared" si="26"/>
        <v>0</v>
      </c>
      <c r="C373" s="2">
        <f t="shared" si="27"/>
        <v>0</v>
      </c>
      <c r="E373" s="2" t="s">
        <v>10</v>
      </c>
      <c r="F373" t="s">
        <v>1018</v>
      </c>
      <c r="G373" t="s">
        <v>1019</v>
      </c>
    </row>
    <row r="374" spans="1:7" hidden="1">
      <c r="A374" t="s">
        <v>1020</v>
      </c>
      <c r="B374" s="10">
        <f t="shared" si="26"/>
        <v>0</v>
      </c>
      <c r="C374" s="2">
        <f t="shared" si="27"/>
        <v>0</v>
      </c>
      <c r="E374" s="2" t="s">
        <v>10</v>
      </c>
      <c r="F374" t="s">
        <v>1021</v>
      </c>
      <c r="G374" t="s">
        <v>1022</v>
      </c>
    </row>
    <row r="375" spans="1:7" hidden="1">
      <c r="A375" t="s">
        <v>1023</v>
      </c>
      <c r="B375" s="10">
        <f t="shared" si="26"/>
        <v>0</v>
      </c>
      <c r="C375" s="2">
        <f t="shared" si="27"/>
        <v>0</v>
      </c>
      <c r="E375" s="2" t="s">
        <v>10</v>
      </c>
      <c r="F375" t="s">
        <v>1024</v>
      </c>
      <c r="G375" t="s">
        <v>1025</v>
      </c>
    </row>
    <row r="376" spans="1:7" hidden="1">
      <c r="A376" t="s">
        <v>1026</v>
      </c>
      <c r="B376" s="10">
        <f t="shared" si="26"/>
        <v>0</v>
      </c>
      <c r="C376" s="2">
        <f t="shared" si="27"/>
        <v>0</v>
      </c>
      <c r="E376" s="2" t="s">
        <v>10</v>
      </c>
      <c r="F376" t="s">
        <v>1027</v>
      </c>
      <c r="G376" t="s">
        <v>1028</v>
      </c>
    </row>
    <row r="377" spans="1:7" hidden="1">
      <c r="A377" t="s">
        <v>1029</v>
      </c>
      <c r="B377" s="10">
        <f t="shared" si="26"/>
        <v>0</v>
      </c>
      <c r="C377" s="2">
        <f t="shared" si="27"/>
        <v>0</v>
      </c>
      <c r="E377" s="2" t="s">
        <v>10</v>
      </c>
      <c r="F377" t="s">
        <v>1030</v>
      </c>
      <c r="G377" t="s">
        <v>1031</v>
      </c>
    </row>
    <row r="378" spans="1:7" hidden="1">
      <c r="A378" t="s">
        <v>1032</v>
      </c>
      <c r="B378" s="10">
        <f t="shared" si="26"/>
        <v>0</v>
      </c>
      <c r="C378" s="2">
        <f t="shared" si="27"/>
        <v>0</v>
      </c>
      <c r="E378" s="2" t="s">
        <v>10</v>
      </c>
      <c r="F378" t="s">
        <v>1033</v>
      </c>
      <c r="G378" t="s">
        <v>1034</v>
      </c>
    </row>
    <row r="379" spans="1:7" hidden="1">
      <c r="A379" s="16" t="s">
        <v>1035</v>
      </c>
      <c r="B379" s="10">
        <f t="shared" si="26"/>
        <v>0</v>
      </c>
      <c r="C379" s="2">
        <f t="shared" si="27"/>
        <v>0</v>
      </c>
      <c r="E379" s="2" t="s">
        <v>10</v>
      </c>
      <c r="F379" t="s">
        <v>1036</v>
      </c>
      <c r="G379" t="s">
        <v>1037</v>
      </c>
    </row>
    <row r="380" spans="1:7" hidden="1">
      <c r="A380" t="s">
        <v>1038</v>
      </c>
      <c r="B380" s="10">
        <f t="shared" si="26"/>
        <v>0</v>
      </c>
      <c r="C380" s="12">
        <f t="shared" si="27"/>
        <v>0</v>
      </c>
      <c r="E380" s="13" t="s">
        <v>10</v>
      </c>
      <c r="F380" t="s">
        <v>1039</v>
      </c>
      <c r="G380" t="s">
        <v>1040</v>
      </c>
    </row>
    <row r="381" spans="1:7" hidden="1">
      <c r="A381" t="s">
        <v>1041</v>
      </c>
      <c r="B381" s="10">
        <f t="shared" si="26"/>
        <v>0</v>
      </c>
      <c r="C381" s="2">
        <f t="shared" si="27"/>
        <v>0</v>
      </c>
      <c r="E381" s="2" t="s">
        <v>10</v>
      </c>
      <c r="F381" t="s">
        <v>1042</v>
      </c>
      <c r="G381" t="s">
        <v>1043</v>
      </c>
    </row>
    <row r="382" spans="1:7" hidden="1">
      <c r="A382" t="s">
        <v>1044</v>
      </c>
      <c r="B382" s="10">
        <f t="shared" si="26"/>
        <v>0</v>
      </c>
      <c r="C382" s="2">
        <f t="shared" si="27"/>
        <v>0</v>
      </c>
      <c r="E382" s="2" t="s">
        <v>10</v>
      </c>
      <c r="F382" t="s">
        <v>1045</v>
      </c>
      <c r="G382" t="s">
        <v>1046</v>
      </c>
    </row>
    <row r="383" spans="1:7" hidden="1">
      <c r="A383" t="s">
        <v>1047</v>
      </c>
      <c r="B383" s="10">
        <f t="shared" si="26"/>
        <v>0</v>
      </c>
      <c r="C383" s="2">
        <f t="shared" si="27"/>
        <v>0</v>
      </c>
      <c r="E383" s="2" t="s">
        <v>10</v>
      </c>
      <c r="F383" t="s">
        <v>1048</v>
      </c>
      <c r="G383" t="s">
        <v>1049</v>
      </c>
    </row>
    <row r="384" spans="1:7" hidden="1">
      <c r="A384" t="s">
        <v>1050</v>
      </c>
      <c r="B384" s="10">
        <f t="shared" si="26"/>
        <v>0</v>
      </c>
      <c r="C384" s="2">
        <f t="shared" si="27"/>
        <v>0</v>
      </c>
      <c r="E384" s="2" t="s">
        <v>10</v>
      </c>
      <c r="F384" t="s">
        <v>1051</v>
      </c>
      <c r="G384" t="s">
        <v>1052</v>
      </c>
    </row>
    <row r="385" spans="1:7" hidden="1">
      <c r="A385" t="s">
        <v>1053</v>
      </c>
      <c r="B385" s="10">
        <f t="shared" si="26"/>
        <v>0</v>
      </c>
      <c r="C385" s="12">
        <f t="shared" si="27"/>
        <v>0</v>
      </c>
      <c r="E385" s="13" t="s">
        <v>10</v>
      </c>
      <c r="F385" t="s">
        <v>1054</v>
      </c>
      <c r="G385" t="s">
        <v>1055</v>
      </c>
    </row>
    <row r="386" spans="1:7" hidden="1">
      <c r="A386" t="s">
        <v>1056</v>
      </c>
      <c r="B386" s="10">
        <f t="shared" si="26"/>
        <v>0</v>
      </c>
      <c r="C386" s="2">
        <f t="shared" si="27"/>
        <v>0</v>
      </c>
      <c r="E386" s="2" t="s">
        <v>10</v>
      </c>
      <c r="F386" t="s">
        <v>1057</v>
      </c>
      <c r="G386" t="s">
        <v>1058</v>
      </c>
    </row>
    <row r="387" spans="1:7" hidden="1">
      <c r="A387" t="s">
        <v>1059</v>
      </c>
      <c r="B387" s="10">
        <f t="shared" si="26"/>
        <v>0</v>
      </c>
      <c r="C387" s="2">
        <f t="shared" si="27"/>
        <v>0</v>
      </c>
      <c r="E387" s="2" t="s">
        <v>10</v>
      </c>
      <c r="F387" t="s">
        <v>1060</v>
      </c>
      <c r="G387" t="s">
        <v>1061</v>
      </c>
    </row>
    <row r="388" spans="1:7" hidden="1">
      <c r="A388" t="s">
        <v>341</v>
      </c>
      <c r="B388" s="10">
        <f t="shared" si="26"/>
        <v>0</v>
      </c>
      <c r="C388" s="2">
        <f t="shared" si="27"/>
        <v>0</v>
      </c>
      <c r="E388" s="2" t="s">
        <v>10</v>
      </c>
      <c r="F388" t="str">
        <f>F387</f>
        <v>Estación de servicio satélite, SA de Cv</v>
      </c>
      <c r="G388" t="s">
        <v>343</v>
      </c>
    </row>
    <row r="389" spans="1:7" hidden="1">
      <c r="A389" t="s">
        <v>1062</v>
      </c>
      <c r="B389" s="10">
        <f t="shared" si="26"/>
        <v>0</v>
      </c>
      <c r="C389" s="12">
        <f t="shared" si="27"/>
        <v>0</v>
      </c>
      <c r="E389" s="13" t="s">
        <v>10</v>
      </c>
      <c r="F389" t="s">
        <v>1063</v>
      </c>
      <c r="G389" t="s">
        <v>1064</v>
      </c>
    </row>
    <row r="390" spans="1:7" hidden="1">
      <c r="A390" t="s">
        <v>1065</v>
      </c>
      <c r="B390" s="10">
        <f t="shared" si="26"/>
        <v>0</v>
      </c>
      <c r="C390" s="2">
        <f t="shared" si="27"/>
        <v>0</v>
      </c>
      <c r="E390" s="2" t="s">
        <v>10</v>
      </c>
      <c r="F390" t="s">
        <v>1066</v>
      </c>
      <c r="G390" t="s">
        <v>1067</v>
      </c>
    </row>
    <row r="391" spans="1:7" hidden="1">
      <c r="A391" t="s">
        <v>1068</v>
      </c>
      <c r="B391" s="10">
        <f t="shared" si="26"/>
        <v>0</v>
      </c>
      <c r="C391" s="12">
        <f t="shared" si="27"/>
        <v>0</v>
      </c>
      <c r="E391" s="13" t="s">
        <v>10</v>
      </c>
      <c r="F391" t="s">
        <v>1069</v>
      </c>
      <c r="G391" t="s">
        <v>1070</v>
      </c>
    </row>
    <row r="392" spans="1:7" hidden="1">
      <c r="A392" t="s">
        <v>1071</v>
      </c>
      <c r="B392" s="10">
        <f t="shared" si="26"/>
        <v>0</v>
      </c>
      <c r="C392" s="2">
        <f t="shared" si="27"/>
        <v>0</v>
      </c>
      <c r="E392" s="13" t="s">
        <v>10</v>
      </c>
      <c r="F392" t="s">
        <v>1072</v>
      </c>
      <c r="G392" t="s">
        <v>1073</v>
      </c>
    </row>
    <row r="393" spans="1:7" hidden="1">
      <c r="A393" t="s">
        <v>1074</v>
      </c>
      <c r="B393" s="10">
        <f t="shared" si="26"/>
        <v>0</v>
      </c>
      <c r="C393" s="2">
        <f t="shared" si="27"/>
        <v>0</v>
      </c>
      <c r="E393" s="2" t="s">
        <v>10</v>
      </c>
      <c r="F393" t="s">
        <v>1075</v>
      </c>
      <c r="G393" t="s">
        <v>1076</v>
      </c>
    </row>
    <row r="394" spans="1:7" hidden="1">
      <c r="A394" t="s">
        <v>1077</v>
      </c>
      <c r="B394" s="10">
        <f t="shared" si="26"/>
        <v>0</v>
      </c>
      <c r="C394" s="2">
        <f t="shared" si="27"/>
        <v>0</v>
      </c>
      <c r="E394" s="2" t="s">
        <v>10</v>
      </c>
      <c r="F394" t="s">
        <v>1078</v>
      </c>
      <c r="G394" t="s">
        <v>1079</v>
      </c>
    </row>
    <row r="395" spans="1:7" hidden="1">
      <c r="A395" t="s">
        <v>560</v>
      </c>
      <c r="B395" s="10">
        <f t="shared" si="26"/>
        <v>0</v>
      </c>
      <c r="C395" s="2">
        <f t="shared" si="27"/>
        <v>0</v>
      </c>
      <c r="E395" s="2" t="s">
        <v>10</v>
      </c>
      <c r="F395" t="s">
        <v>1080</v>
      </c>
      <c r="G395" t="s">
        <v>1081</v>
      </c>
    </row>
    <row r="396" spans="1:7" hidden="1">
      <c r="A396" t="s">
        <v>1082</v>
      </c>
      <c r="B396" s="10">
        <f t="shared" si="26"/>
        <v>0</v>
      </c>
      <c r="C396" s="2">
        <f t="shared" si="27"/>
        <v>0</v>
      </c>
      <c r="E396" s="2" t="s">
        <v>10</v>
      </c>
      <c r="F396" t="s">
        <v>1083</v>
      </c>
      <c r="G396" t="s">
        <v>1084</v>
      </c>
    </row>
    <row r="397" spans="1:7" hidden="1">
      <c r="A397" t="s">
        <v>1085</v>
      </c>
      <c r="B397" s="10">
        <f t="shared" si="26"/>
        <v>0</v>
      </c>
      <c r="C397" s="12">
        <f t="shared" si="27"/>
        <v>0</v>
      </c>
      <c r="E397" s="13" t="s">
        <v>10</v>
      </c>
      <c r="F397" t="s">
        <v>1086</v>
      </c>
      <c r="G397" t="s">
        <v>1087</v>
      </c>
    </row>
    <row r="398" spans="1:7" hidden="1">
      <c r="A398" t="s">
        <v>1088</v>
      </c>
      <c r="B398" s="10">
        <f t="shared" si="26"/>
        <v>0</v>
      </c>
      <c r="C398" s="2">
        <f t="shared" si="27"/>
        <v>0</v>
      </c>
      <c r="E398" s="2" t="s">
        <v>10</v>
      </c>
      <c r="F398" t="s">
        <v>1089</v>
      </c>
      <c r="G398" t="s">
        <v>1090</v>
      </c>
    </row>
    <row r="399" spans="1:7" hidden="1">
      <c r="A399" t="s">
        <v>1091</v>
      </c>
      <c r="B399" s="10">
        <f t="shared" si="26"/>
        <v>0</v>
      </c>
      <c r="C399" s="2">
        <f t="shared" si="27"/>
        <v>0</v>
      </c>
      <c r="E399" s="2" t="s">
        <v>10</v>
      </c>
      <c r="F399" t="s">
        <v>1092</v>
      </c>
      <c r="G399" t="s">
        <v>1093</v>
      </c>
    </row>
    <row r="400" spans="1:7" hidden="1">
      <c r="A400" t="s">
        <v>1094</v>
      </c>
      <c r="B400" s="10">
        <f t="shared" si="26"/>
        <v>0</v>
      </c>
      <c r="C400" s="2">
        <f t="shared" si="27"/>
        <v>0</v>
      </c>
      <c r="E400" s="2" t="s">
        <v>10</v>
      </c>
      <c r="F400" t="s">
        <v>1095</v>
      </c>
      <c r="G400" t="s">
        <v>1096</v>
      </c>
    </row>
    <row r="401" spans="1:7" hidden="1">
      <c r="A401" t="s">
        <v>1097</v>
      </c>
      <c r="B401" s="10">
        <f t="shared" si="26"/>
        <v>0</v>
      </c>
      <c r="C401" s="12">
        <f t="shared" si="27"/>
        <v>0</v>
      </c>
      <c r="E401" s="13" t="s">
        <v>10</v>
      </c>
      <c r="F401" t="s">
        <v>1098</v>
      </c>
      <c r="G401" t="s">
        <v>1099</v>
      </c>
    </row>
    <row r="402" spans="1:7" hidden="1">
      <c r="A402" t="s">
        <v>1100</v>
      </c>
      <c r="B402" s="10">
        <f t="shared" si="26"/>
        <v>0</v>
      </c>
      <c r="C402" s="12">
        <f t="shared" si="27"/>
        <v>0</v>
      </c>
      <c r="E402" s="13" t="s">
        <v>10</v>
      </c>
      <c r="F402" t="s">
        <v>1101</v>
      </c>
      <c r="G402" t="s">
        <v>1049</v>
      </c>
    </row>
    <row r="403" spans="1:7" hidden="1">
      <c r="A403" t="s">
        <v>1102</v>
      </c>
      <c r="B403" s="10">
        <f t="shared" si="26"/>
        <v>0</v>
      </c>
      <c r="C403" s="2">
        <f t="shared" si="27"/>
        <v>0</v>
      </c>
      <c r="E403" s="2" t="s">
        <v>10</v>
      </c>
      <c r="F403" t="s">
        <v>1103</v>
      </c>
      <c r="G403" t="s">
        <v>1104</v>
      </c>
    </row>
    <row r="404" spans="1:7" hidden="1">
      <c r="A404" t="s">
        <v>1105</v>
      </c>
      <c r="B404" s="10">
        <f t="shared" si="26"/>
        <v>0</v>
      </c>
      <c r="C404" s="2">
        <f t="shared" si="27"/>
        <v>0</v>
      </c>
      <c r="E404" s="2" t="s">
        <v>10</v>
      </c>
      <c r="F404" t="s">
        <v>1106</v>
      </c>
      <c r="G404" t="s">
        <v>1107</v>
      </c>
    </row>
    <row r="405" spans="1:7" hidden="1">
      <c r="A405" t="s">
        <v>1108</v>
      </c>
      <c r="B405" s="10">
        <f t="shared" si="26"/>
        <v>0</v>
      </c>
      <c r="C405" s="2">
        <f t="shared" si="27"/>
        <v>0</v>
      </c>
      <c r="E405" s="2" t="s">
        <v>10</v>
      </c>
      <c r="F405" t="s">
        <v>1109</v>
      </c>
      <c r="G405" t="s">
        <v>1110</v>
      </c>
    </row>
    <row r="406" spans="1:7" hidden="1">
      <c r="A406" t="s">
        <v>942</v>
      </c>
      <c r="B406" s="10">
        <f t="shared" si="26"/>
        <v>0</v>
      </c>
      <c r="C406" s="2">
        <f t="shared" si="27"/>
        <v>0</v>
      </c>
      <c r="E406" s="2" t="s">
        <v>10</v>
      </c>
      <c r="F406" t="s">
        <v>943</v>
      </c>
      <c r="G406" t="s">
        <v>1111</v>
      </c>
    </row>
    <row r="407" spans="1:7" hidden="1">
      <c r="A407" t="s">
        <v>1112</v>
      </c>
      <c r="B407" s="10">
        <f t="shared" si="26"/>
        <v>0</v>
      </c>
      <c r="C407" s="2">
        <f t="shared" si="27"/>
        <v>0</v>
      </c>
      <c r="E407" s="2" t="s">
        <v>10</v>
      </c>
      <c r="F407" t="s">
        <v>1113</v>
      </c>
      <c r="G407" t="s">
        <v>1114</v>
      </c>
    </row>
    <row r="408" spans="1:7" hidden="1">
      <c r="A408" t="s">
        <v>1115</v>
      </c>
      <c r="B408" s="10">
        <f t="shared" si="26"/>
        <v>0</v>
      </c>
      <c r="C408" s="2">
        <f t="shared" si="27"/>
        <v>0</v>
      </c>
      <c r="E408" s="2" t="s">
        <v>10</v>
      </c>
      <c r="F408" t="s">
        <v>1116</v>
      </c>
      <c r="G408" t="s">
        <v>1117</v>
      </c>
    </row>
    <row r="409" spans="1:7" hidden="1">
      <c r="A409" t="s">
        <v>1118</v>
      </c>
      <c r="B409" s="10">
        <f t="shared" si="26"/>
        <v>0</v>
      </c>
      <c r="C409" s="2">
        <f t="shared" si="27"/>
        <v>0</v>
      </c>
      <c r="E409" s="2" t="s">
        <v>10</v>
      </c>
      <c r="F409" t="s">
        <v>1119</v>
      </c>
      <c r="G409" t="s">
        <v>1120</v>
      </c>
    </row>
    <row r="410" spans="1:7" hidden="1">
      <c r="A410" t="s">
        <v>1121</v>
      </c>
      <c r="B410" s="10">
        <f t="shared" si="26"/>
        <v>0</v>
      </c>
      <c r="C410" s="2">
        <f t="shared" si="27"/>
        <v>0</v>
      </c>
      <c r="E410" s="2" t="s">
        <v>10</v>
      </c>
      <c r="F410" t="s">
        <v>1122</v>
      </c>
      <c r="G410" t="s">
        <v>1123</v>
      </c>
    </row>
    <row r="411" spans="1:7" hidden="1">
      <c r="A411" t="s">
        <v>362</v>
      </c>
      <c r="B411" s="10">
        <f t="shared" si="26"/>
        <v>0</v>
      </c>
      <c r="C411" s="2">
        <f t="shared" si="27"/>
        <v>0</v>
      </c>
      <c r="E411" s="2" t="s">
        <v>10</v>
      </c>
      <c r="F411" t="s">
        <v>363</v>
      </c>
      <c r="G411" t="s">
        <v>364</v>
      </c>
    </row>
    <row r="412" spans="1:7" hidden="1">
      <c r="A412" t="s">
        <v>1124</v>
      </c>
      <c r="B412" s="10">
        <f t="shared" si="26"/>
        <v>0</v>
      </c>
      <c r="C412" s="2">
        <f t="shared" si="27"/>
        <v>0</v>
      </c>
      <c r="E412" s="2" t="s">
        <v>10</v>
      </c>
      <c r="F412" t="s">
        <v>1125</v>
      </c>
      <c r="G412" t="s">
        <v>1126</v>
      </c>
    </row>
    <row r="413" spans="1:7" hidden="1">
      <c r="A413" t="s">
        <v>1127</v>
      </c>
      <c r="B413" s="10">
        <f t="shared" si="26"/>
        <v>0</v>
      </c>
      <c r="C413" s="2">
        <f t="shared" si="27"/>
        <v>0</v>
      </c>
      <c r="E413" s="2" t="s">
        <v>10</v>
      </c>
      <c r="F413" t="s">
        <v>1128</v>
      </c>
    </row>
    <row r="414" spans="1:7" hidden="1">
      <c r="A414" t="s">
        <v>1129</v>
      </c>
      <c r="B414" s="10">
        <f t="shared" si="26"/>
        <v>0</v>
      </c>
      <c r="C414" s="2">
        <f t="shared" si="27"/>
        <v>0</v>
      </c>
      <c r="E414" s="2" t="s">
        <v>10</v>
      </c>
      <c r="F414" t="s">
        <v>1130</v>
      </c>
      <c r="G414" t="s">
        <v>1131</v>
      </c>
    </row>
    <row r="415" spans="1:7" hidden="1">
      <c r="A415" t="s">
        <v>1132</v>
      </c>
      <c r="B415" s="10">
        <f t="shared" si="26"/>
        <v>0</v>
      </c>
      <c r="C415" s="2">
        <f t="shared" si="27"/>
        <v>0</v>
      </c>
      <c r="E415" s="2" t="s">
        <v>10</v>
      </c>
      <c r="F415" t="s">
        <v>1133</v>
      </c>
    </row>
    <row r="416" spans="1:7" hidden="1">
      <c r="A416" t="s">
        <v>154</v>
      </c>
      <c r="B416" s="10">
        <f t="shared" si="26"/>
        <v>0</v>
      </c>
      <c r="C416" s="2">
        <f t="shared" si="27"/>
        <v>0</v>
      </c>
      <c r="E416" s="2" t="s">
        <v>10</v>
      </c>
      <c r="F416" t="s">
        <v>155</v>
      </c>
    </row>
    <row r="417" spans="1:8" hidden="1">
      <c r="A417" t="s">
        <v>1134</v>
      </c>
      <c r="B417" s="10">
        <f t="shared" si="26"/>
        <v>0</v>
      </c>
      <c r="C417" s="2">
        <f t="shared" si="27"/>
        <v>0</v>
      </c>
      <c r="E417" s="2" t="s">
        <v>10</v>
      </c>
      <c r="F417" t="s">
        <v>1135</v>
      </c>
    </row>
    <row r="418" spans="1:8" hidden="1">
      <c r="A418" t="s">
        <v>66</v>
      </c>
      <c r="B418" s="10">
        <f>D418</f>
        <v>0</v>
      </c>
      <c r="C418" s="2"/>
      <c r="E418" s="2" t="s">
        <v>10</v>
      </c>
      <c r="F418" t="s">
        <v>67</v>
      </c>
      <c r="G418" t="s">
        <v>94</v>
      </c>
    </row>
    <row r="419" spans="1:8" hidden="1">
      <c r="A419" t="s">
        <v>1136</v>
      </c>
      <c r="B419" s="10">
        <f>D419/1.16</f>
        <v>0</v>
      </c>
      <c r="C419" s="2">
        <f>B419*0.16</f>
        <v>0</v>
      </c>
      <c r="D419" s="11"/>
      <c r="E419" s="2" t="s">
        <v>10</v>
      </c>
      <c r="F419" t="s">
        <v>1137</v>
      </c>
      <c r="G419" t="s">
        <v>1138</v>
      </c>
    </row>
    <row r="420" spans="1:8" hidden="1">
      <c r="A420" t="s">
        <v>1163</v>
      </c>
      <c r="B420" s="10">
        <f>D420/1.16</f>
        <v>1150.8620689655172</v>
      </c>
      <c r="C420" s="2">
        <f>B420*0.16</f>
        <v>184.13793103448276</v>
      </c>
      <c r="D420" s="11">
        <v>1335</v>
      </c>
      <c r="E420" s="2" t="s">
        <v>10</v>
      </c>
      <c r="F420" t="s">
        <v>1164</v>
      </c>
    </row>
    <row r="421" spans="1:8" hidden="1">
      <c r="A421" t="s">
        <v>1165</v>
      </c>
      <c r="B421" s="10">
        <f>D421/1.16</f>
        <v>448.27586206896552</v>
      </c>
      <c r="C421" s="2">
        <f>B421*0.16</f>
        <v>71.724137931034491</v>
      </c>
      <c r="D421" s="11">
        <v>520</v>
      </c>
      <c r="E421" s="2" t="s">
        <v>10</v>
      </c>
      <c r="F421" t="s">
        <v>1166</v>
      </c>
    </row>
    <row r="422" spans="1:8">
      <c r="B422" s="10"/>
      <c r="C422" s="2"/>
      <c r="D422" s="11"/>
    </row>
    <row r="423" spans="1:8">
      <c r="B423" s="10"/>
      <c r="C423" s="2"/>
      <c r="D423" s="11"/>
    </row>
    <row r="424" spans="1:8">
      <c r="A424" t="s">
        <v>1139</v>
      </c>
      <c r="B424" s="10"/>
      <c r="C424" s="2"/>
    </row>
    <row r="425" spans="1:8">
      <c r="A425" t="s">
        <v>1140</v>
      </c>
      <c r="B425" s="10">
        <f t="shared" ref="B425" si="28">D425/1.16</f>
        <v>7054.7500000000009</v>
      </c>
      <c r="C425" s="2">
        <v>0</v>
      </c>
      <c r="D425" s="2">
        <f>D17+D22+D23+D31+D33+D34+D38+D69+D127+D421+D11+D420+D13</f>
        <v>8183.51</v>
      </c>
    </row>
    <row r="426" spans="1:8" s="3" customFormat="1">
      <c r="B426" s="17">
        <f>SUM(B8:B425)-B425</f>
        <v>71867.908965517243</v>
      </c>
      <c r="C426" s="17">
        <f>SUM(C8:C425)-C425</f>
        <v>11000.211034482758</v>
      </c>
      <c r="D426" s="17">
        <f>SUM(D8:D425)-D425</f>
        <v>82868.12000000001</v>
      </c>
      <c r="E426" s="13"/>
    </row>
    <row r="427" spans="1:8" s="2" customFormat="1">
      <c r="A427" t="s">
        <v>1141</v>
      </c>
      <c r="B427" s="10"/>
      <c r="C427" s="2">
        <v>0</v>
      </c>
      <c r="F427"/>
      <c r="G427"/>
      <c r="H427"/>
    </row>
  </sheetData>
  <pageMargins left="0.7" right="0.7" top="0.75" bottom="0.75" header="0.3" footer="0.3"/>
  <pageSetup paperSize="9" scale="68" orientation="landscape" r:id="rId1"/>
  <colBreaks count="1" manualBreakCount="1">
    <brk id="6" max="4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D61"/>
  <sheetViews>
    <sheetView tabSelected="1" topLeftCell="A4" workbookViewId="0">
      <selection activeCell="B7" sqref="B7"/>
    </sheetView>
  </sheetViews>
  <sheetFormatPr baseColWidth="10" defaultRowHeight="15"/>
  <cols>
    <col min="1" max="1" width="20.28515625" customWidth="1"/>
    <col min="2" max="2" width="65.42578125" customWidth="1"/>
    <col min="3" max="3" width="72.140625" customWidth="1"/>
    <col min="4" max="4" width="46.42578125" bestFit="1" customWidth="1"/>
  </cols>
  <sheetData>
    <row r="2" spans="1:4" ht="18.75">
      <c r="A2" s="1" t="s">
        <v>0</v>
      </c>
      <c r="B2" s="3"/>
    </row>
    <row r="4" spans="1:4">
      <c r="A4" s="3"/>
      <c r="B4" s="3" t="s">
        <v>1174</v>
      </c>
    </row>
    <row r="7" spans="1:4">
      <c r="A7" s="4" t="s">
        <v>1219</v>
      </c>
      <c r="B7" s="4" t="s">
        <v>7</v>
      </c>
      <c r="C7" s="4" t="s">
        <v>8</v>
      </c>
      <c r="D7" s="4" t="s">
        <v>1204</v>
      </c>
    </row>
    <row r="8" spans="1:4">
      <c r="A8" t="s">
        <v>12</v>
      </c>
      <c r="B8" t="s">
        <v>14</v>
      </c>
      <c r="C8" t="s">
        <v>15</v>
      </c>
      <c r="D8" s="24" t="s">
        <v>1175</v>
      </c>
    </row>
    <row r="9" spans="1:4">
      <c r="A9" t="s">
        <v>49</v>
      </c>
      <c r="B9" t="s">
        <v>50</v>
      </c>
      <c r="C9" t="s">
        <v>1173</v>
      </c>
      <c r="D9" s="24" t="s">
        <v>1176</v>
      </c>
    </row>
    <row r="10" spans="1:4">
      <c r="A10" t="s">
        <v>442</v>
      </c>
      <c r="B10" t="s">
        <v>443</v>
      </c>
      <c r="C10" t="s">
        <v>444</v>
      </c>
      <c r="D10" s="24" t="s">
        <v>1177</v>
      </c>
    </row>
    <row r="11" spans="1:4">
      <c r="A11" t="s">
        <v>86</v>
      </c>
      <c r="B11" t="s">
        <v>87</v>
      </c>
      <c r="C11" t="s">
        <v>88</v>
      </c>
      <c r="D11" s="24" t="s">
        <v>1178</v>
      </c>
    </row>
    <row r="12" spans="1:4">
      <c r="A12" t="s">
        <v>78</v>
      </c>
      <c r="B12" t="s">
        <v>79</v>
      </c>
      <c r="C12" t="s">
        <v>80</v>
      </c>
      <c r="D12" s="25" t="s">
        <v>1218</v>
      </c>
    </row>
    <row r="13" spans="1:4">
      <c r="A13" t="s">
        <v>83</v>
      </c>
      <c r="B13" t="s">
        <v>84</v>
      </c>
      <c r="C13" t="s">
        <v>85</v>
      </c>
      <c r="D13" s="24">
        <v>38270284</v>
      </c>
    </row>
    <row r="14" spans="1:4">
      <c r="A14" t="s">
        <v>1167</v>
      </c>
      <c r="B14" t="s">
        <v>254</v>
      </c>
      <c r="C14" t="s">
        <v>609</v>
      </c>
      <c r="D14" s="25" t="s">
        <v>1205</v>
      </c>
    </row>
    <row r="15" spans="1:4">
      <c r="A15" t="s">
        <v>933</v>
      </c>
      <c r="B15" t="s">
        <v>934</v>
      </c>
      <c r="C15" t="s">
        <v>935</v>
      </c>
      <c r="D15" s="25" t="s">
        <v>1179</v>
      </c>
    </row>
    <row r="16" spans="1:4">
      <c r="A16" t="s">
        <v>110</v>
      </c>
      <c r="B16" t="s">
        <v>111</v>
      </c>
      <c r="C16" t="s">
        <v>112</v>
      </c>
      <c r="D16" s="25" t="s">
        <v>1180</v>
      </c>
    </row>
    <row r="17" spans="1:4">
      <c r="A17" t="s">
        <v>63</v>
      </c>
      <c r="B17" t="s">
        <v>64</v>
      </c>
      <c r="C17" t="s">
        <v>65</v>
      </c>
      <c r="D17" s="25">
        <v>36537145</v>
      </c>
    </row>
    <row r="18" spans="1:4">
      <c r="A18" t="s">
        <v>95</v>
      </c>
      <c r="B18" t="s">
        <v>96</v>
      </c>
      <c r="C18" t="s">
        <v>97</v>
      </c>
      <c r="D18" s="25" t="s">
        <v>1181</v>
      </c>
    </row>
    <row r="19" spans="1:4">
      <c r="A19" t="s">
        <v>132</v>
      </c>
      <c r="B19" t="s">
        <v>133</v>
      </c>
      <c r="C19" t="s">
        <v>134</v>
      </c>
      <c r="D19" s="25" t="s">
        <v>1206</v>
      </c>
    </row>
    <row r="20" spans="1:4">
      <c r="A20" t="s">
        <v>1170</v>
      </c>
      <c r="B20" t="s">
        <v>256</v>
      </c>
      <c r="C20" t="s">
        <v>1203</v>
      </c>
      <c r="D20" s="25" t="s">
        <v>1202</v>
      </c>
    </row>
    <row r="21" spans="1:4">
      <c r="A21" t="s">
        <v>156</v>
      </c>
      <c r="B21" t="s">
        <v>157</v>
      </c>
      <c r="C21" t="s">
        <v>158</v>
      </c>
      <c r="D21" s="25" t="s">
        <v>1182</v>
      </c>
    </row>
    <row r="22" spans="1:4">
      <c r="A22" t="s">
        <v>118</v>
      </c>
      <c r="B22" t="s">
        <v>119</v>
      </c>
      <c r="C22" t="s">
        <v>120</v>
      </c>
      <c r="D22" s="25" t="s">
        <v>1183</v>
      </c>
    </row>
    <row r="23" spans="1:4">
      <c r="A23" t="s">
        <v>115</v>
      </c>
      <c r="B23" t="s">
        <v>116</v>
      </c>
      <c r="C23" t="s">
        <v>117</v>
      </c>
      <c r="D23" s="25" t="s">
        <v>1184</v>
      </c>
    </row>
    <row r="24" spans="1:4">
      <c r="A24" t="s">
        <v>135</v>
      </c>
      <c r="B24" t="s">
        <v>136</v>
      </c>
      <c r="C24" t="s">
        <v>137</v>
      </c>
      <c r="D24" s="25" t="s">
        <v>1207</v>
      </c>
    </row>
    <row r="25" spans="1:4">
      <c r="A25" t="s">
        <v>46</v>
      </c>
      <c r="B25" t="s">
        <v>47</v>
      </c>
      <c r="C25" t="s">
        <v>48</v>
      </c>
      <c r="D25" s="25" t="s">
        <v>1208</v>
      </c>
    </row>
    <row r="26" spans="1:4">
      <c r="A26" t="s">
        <v>22</v>
      </c>
      <c r="B26" t="s">
        <v>23</v>
      </c>
      <c r="C26" t="s">
        <v>24</v>
      </c>
      <c r="D26" s="25" t="s">
        <v>1209</v>
      </c>
    </row>
    <row r="27" spans="1:4" ht="15.75" customHeight="1">
      <c r="A27" t="s">
        <v>25</v>
      </c>
      <c r="B27" t="s">
        <v>26</v>
      </c>
      <c r="C27" t="s">
        <v>27</v>
      </c>
      <c r="D27" s="25">
        <v>30307110</v>
      </c>
    </row>
    <row r="28" spans="1:4">
      <c r="A28" t="s">
        <v>28</v>
      </c>
      <c r="B28" t="s">
        <v>29</v>
      </c>
      <c r="C28" t="s">
        <v>30</v>
      </c>
      <c r="D28" s="25">
        <v>15936582</v>
      </c>
    </row>
    <row r="29" spans="1:4">
      <c r="A29" t="s">
        <v>31</v>
      </c>
      <c r="B29" t="s">
        <v>32</v>
      </c>
      <c r="C29" t="s">
        <v>33</v>
      </c>
      <c r="D29" s="25">
        <v>38266396</v>
      </c>
    </row>
    <row r="30" spans="1:4">
      <c r="A30" t="s">
        <v>34</v>
      </c>
      <c r="B30" t="s">
        <v>35</v>
      </c>
      <c r="C30" t="s">
        <v>36</v>
      </c>
      <c r="D30" s="25" t="s">
        <v>1185</v>
      </c>
    </row>
    <row r="31" spans="1:4">
      <c r="A31" t="s">
        <v>1169</v>
      </c>
      <c r="B31" t="s">
        <v>38</v>
      </c>
      <c r="C31" t="s">
        <v>39</v>
      </c>
      <c r="D31" s="25" t="s">
        <v>1186</v>
      </c>
    </row>
    <row r="32" spans="1:4">
      <c r="A32" t="s">
        <v>40</v>
      </c>
      <c r="B32" t="s">
        <v>41</v>
      </c>
      <c r="C32" t="s">
        <v>42</v>
      </c>
      <c r="D32" s="25" t="s">
        <v>1187</v>
      </c>
    </row>
    <row r="33" spans="1:4">
      <c r="A33" t="s">
        <v>101</v>
      </c>
      <c r="B33" t="s">
        <v>102</v>
      </c>
      <c r="C33" t="s">
        <v>103</v>
      </c>
      <c r="D33" s="25" t="s">
        <v>1188</v>
      </c>
    </row>
    <row r="34" spans="1:4">
      <c r="A34" t="s">
        <v>107</v>
      </c>
      <c r="B34" t="s">
        <v>108</v>
      </c>
      <c r="C34" t="s">
        <v>109</v>
      </c>
      <c r="D34" s="25" t="s">
        <v>1210</v>
      </c>
    </row>
    <row r="35" spans="1:4">
      <c r="A35" t="s">
        <v>223</v>
      </c>
      <c r="B35" t="s">
        <v>224</v>
      </c>
      <c r="C35" t="s">
        <v>225</v>
      </c>
      <c r="D35" s="25" t="s">
        <v>1211</v>
      </c>
    </row>
    <row r="36" spans="1:4">
      <c r="A36" t="s">
        <v>244</v>
      </c>
      <c r="B36" t="s">
        <v>245</v>
      </c>
      <c r="C36" t="s">
        <v>246</v>
      </c>
      <c r="D36" s="25" t="s">
        <v>1212</v>
      </c>
    </row>
    <row r="37" spans="1:4">
      <c r="A37" t="s">
        <v>247</v>
      </c>
      <c r="B37" t="s">
        <v>248</v>
      </c>
      <c r="C37" t="s">
        <v>249</v>
      </c>
      <c r="D37" s="25" t="s">
        <v>1189</v>
      </c>
    </row>
    <row r="38" spans="1:4">
      <c r="A38" t="s">
        <v>287</v>
      </c>
      <c r="B38" t="s">
        <v>1190</v>
      </c>
      <c r="C38" t="s">
        <v>289</v>
      </c>
      <c r="D38" s="25" t="s">
        <v>1191</v>
      </c>
    </row>
    <row r="39" spans="1:4">
      <c r="A39" t="s">
        <v>302</v>
      </c>
      <c r="B39" t="s">
        <v>303</v>
      </c>
      <c r="C39" t="s">
        <v>304</v>
      </c>
      <c r="D39" s="25" t="s">
        <v>1192</v>
      </c>
    </row>
    <row r="40" spans="1:4">
      <c r="A40" t="s">
        <v>308</v>
      </c>
      <c r="B40" t="s">
        <v>309</v>
      </c>
      <c r="C40" t="s">
        <v>310</v>
      </c>
      <c r="D40" s="25" t="s">
        <v>1193</v>
      </c>
    </row>
    <row r="41" spans="1:4">
      <c r="A41" t="s">
        <v>311</v>
      </c>
      <c r="B41" t="s">
        <v>312</v>
      </c>
      <c r="C41" t="s">
        <v>313</v>
      </c>
      <c r="D41" s="25" t="s">
        <v>1215</v>
      </c>
    </row>
    <row r="42" spans="1:4">
      <c r="A42" t="s">
        <v>341</v>
      </c>
      <c r="B42" t="s">
        <v>342</v>
      </c>
      <c r="C42" t="s">
        <v>343</v>
      </c>
      <c r="D42" s="25" t="s">
        <v>1213</v>
      </c>
    </row>
    <row r="43" spans="1:4">
      <c r="A43" t="s">
        <v>344</v>
      </c>
      <c r="B43" t="s">
        <v>345</v>
      </c>
      <c r="C43" t="s">
        <v>346</v>
      </c>
      <c r="D43" s="25" t="s">
        <v>1214</v>
      </c>
    </row>
    <row r="44" spans="1:4">
      <c r="A44" t="s">
        <v>353</v>
      </c>
      <c r="B44" t="s">
        <v>354</v>
      </c>
      <c r="C44" t="s">
        <v>355</v>
      </c>
      <c r="D44" s="25">
        <v>36179867</v>
      </c>
    </row>
    <row r="45" spans="1:4">
      <c r="A45" t="s">
        <v>385</v>
      </c>
      <c r="B45" t="s">
        <v>386</v>
      </c>
      <c r="C45" t="s">
        <v>387</v>
      </c>
      <c r="D45" s="25">
        <v>31241293</v>
      </c>
    </row>
    <row r="46" spans="1:4">
      <c r="A46" t="s">
        <v>394</v>
      </c>
      <c r="B46" t="s">
        <v>395</v>
      </c>
      <c r="C46" t="s">
        <v>396</v>
      </c>
      <c r="D46" s="25" t="s">
        <v>1194</v>
      </c>
    </row>
    <row r="47" spans="1:4">
      <c r="A47" t="s">
        <v>406</v>
      </c>
      <c r="B47" t="s">
        <v>407</v>
      </c>
      <c r="C47" t="s">
        <v>408</v>
      </c>
      <c r="D47" s="25" t="s">
        <v>1195</v>
      </c>
    </row>
    <row r="48" spans="1:4">
      <c r="A48" t="s">
        <v>432</v>
      </c>
      <c r="B48" t="s">
        <v>433</v>
      </c>
      <c r="C48" t="s">
        <v>434</v>
      </c>
      <c r="D48" s="25" t="s">
        <v>1196</v>
      </c>
    </row>
    <row r="49" spans="1:4">
      <c r="A49" t="s">
        <v>436</v>
      </c>
      <c r="B49" t="s">
        <v>437</v>
      </c>
      <c r="C49" t="s">
        <v>438</v>
      </c>
      <c r="D49" s="25" t="s">
        <v>1197</v>
      </c>
    </row>
    <row r="50" spans="1:4">
      <c r="A50" t="s">
        <v>478</v>
      </c>
      <c r="B50" t="s">
        <v>479</v>
      </c>
      <c r="C50" t="s">
        <v>480</v>
      </c>
      <c r="D50" s="25" t="s">
        <v>1198</v>
      </c>
    </row>
    <row r="51" spans="1:4">
      <c r="A51" t="s">
        <v>485</v>
      </c>
      <c r="B51" t="s">
        <v>486</v>
      </c>
      <c r="C51" t="s">
        <v>487</v>
      </c>
      <c r="D51" s="25" t="s">
        <v>1199</v>
      </c>
    </row>
    <row r="52" spans="1:4">
      <c r="A52" t="s">
        <v>488</v>
      </c>
      <c r="B52" t="s">
        <v>489</v>
      </c>
      <c r="C52" t="s">
        <v>490</v>
      </c>
      <c r="D52" s="25">
        <v>33441488</v>
      </c>
    </row>
    <row r="53" spans="1:4">
      <c r="A53" t="s">
        <v>661</v>
      </c>
      <c r="B53" t="s">
        <v>662</v>
      </c>
      <c r="C53" t="s">
        <v>669</v>
      </c>
      <c r="D53" s="25" t="s">
        <v>1216</v>
      </c>
    </row>
    <row r="54" spans="1:4">
      <c r="A54" t="s">
        <v>747</v>
      </c>
      <c r="B54" t="s">
        <v>748</v>
      </c>
      <c r="C54" t="s">
        <v>225</v>
      </c>
      <c r="D54" s="25" t="s">
        <v>1217</v>
      </c>
    </row>
    <row r="55" spans="1:4">
      <c r="A55" t="s">
        <v>1171</v>
      </c>
      <c r="B55" t="s">
        <v>1172</v>
      </c>
      <c r="C55" t="s">
        <v>1201</v>
      </c>
      <c r="D55" s="25" t="s">
        <v>1200</v>
      </c>
    </row>
    <row r="58" spans="1:4">
      <c r="A58" t="s">
        <v>1139</v>
      </c>
    </row>
    <row r="60" spans="1:4" s="3" customFormat="1"/>
    <row r="61" spans="1:4" s="2" customFormat="1">
      <c r="A61"/>
      <c r="B61"/>
      <c r="C61"/>
      <c r="D6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Febrero</vt:lpstr>
      <vt:lpstr>Abril</vt:lpstr>
      <vt:lpstr>Mayo</vt:lpstr>
      <vt:lpstr>Enero!Área_de_impresión</vt:lpstr>
      <vt:lpstr>Febrero!Área_de_impresión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</dc:creator>
  <cp:lastModifiedBy>CAMEJAL</cp:lastModifiedBy>
  <cp:lastPrinted>2015-06-02T15:01:01Z</cp:lastPrinted>
  <dcterms:created xsi:type="dcterms:W3CDTF">2015-02-05T18:25:31Z</dcterms:created>
  <dcterms:modified xsi:type="dcterms:W3CDTF">2015-08-13T20:06:38Z</dcterms:modified>
</cp:coreProperties>
</file>