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155" activeTab="5"/>
  </bookViews>
  <sheets>
    <sheet name="NOVIEMBRE2015" sheetId="1" r:id="rId1"/>
    <sheet name="DICIEMBRE2015" sheetId="2" r:id="rId2"/>
    <sheet name="ENERO2016" sheetId="3" r:id="rId3"/>
    <sheet name="FEB_16" sheetId="4" r:id="rId4"/>
    <sheet name="MARZO2016" sheetId="5" r:id="rId5"/>
    <sheet name="ABRIL2016" sheetId="6" r:id="rId6"/>
  </sheets>
  <definedNames>
    <definedName name="_xlnm.Print_Area" localSheetId="5">ABRIL2016!$A$1:$K$9</definedName>
    <definedName name="_xlnm.Print_Area" localSheetId="1">DICIEMBRE2015!$A$1:$K$12</definedName>
    <definedName name="_xlnm.Print_Area" localSheetId="2">ENERO2016!$A$1:$K$31</definedName>
    <definedName name="_xlnm.Print_Area" localSheetId="3">FEB_16!$A$1:$K$12</definedName>
    <definedName name="_xlnm.Print_Area" localSheetId="4">MARZO2016!$A$1:$K$14</definedName>
  </definedNames>
  <calcPr calcId="152511"/>
</workbook>
</file>

<file path=xl/calcChain.xml><?xml version="1.0" encoding="utf-8"?>
<calcChain xmlns="http://schemas.openxmlformats.org/spreadsheetml/2006/main">
  <c r="M8" i="6" l="1"/>
  <c r="M9" i="6" l="1"/>
  <c r="M7" i="6"/>
  <c r="I10" i="5" l="1"/>
  <c r="M10" i="5" s="1"/>
  <c r="M11" i="5"/>
  <c r="M12" i="5"/>
  <c r="M13" i="5"/>
  <c r="M14" i="5"/>
  <c r="M9" i="5" l="1"/>
  <c r="M8" i="5"/>
  <c r="M7" i="5"/>
  <c r="H12" i="4"/>
  <c r="M12" i="4" s="1"/>
  <c r="I12" i="4"/>
  <c r="M8" i="4"/>
  <c r="M9" i="4"/>
  <c r="M10" i="4"/>
  <c r="M11" i="4"/>
  <c r="M7" i="4"/>
  <c r="L31" i="3" l="1"/>
  <c r="L30" i="3"/>
  <c r="L26" i="3"/>
  <c r="L25" i="3"/>
  <c r="L24" i="3"/>
  <c r="H10" i="2" l="1"/>
  <c r="I10" i="2"/>
  <c r="L7" i="2"/>
  <c r="L12" i="2" l="1"/>
  <c r="L11" i="2"/>
  <c r="L10" i="2"/>
  <c r="L9" i="2"/>
  <c r="L8" i="2"/>
  <c r="L15" i="1" l="1"/>
  <c r="H12" i="1"/>
  <c r="G12" i="1"/>
  <c r="L12" i="1" s="1"/>
  <c r="H11" i="1"/>
  <c r="G11" i="1"/>
  <c r="L11" i="1" s="1"/>
  <c r="I10" i="1"/>
  <c r="L10" i="1" s="1"/>
  <c r="L9" i="1"/>
  <c r="L13" i="1"/>
  <c r="L14" i="1"/>
  <c r="L16" i="1"/>
  <c r="L17" i="1"/>
  <c r="L18" i="1"/>
  <c r="I8" i="1"/>
  <c r="L8" i="1" s="1"/>
  <c r="L7" i="1"/>
</calcChain>
</file>

<file path=xl/sharedStrings.xml><?xml version="1.0" encoding="utf-8"?>
<sst xmlns="http://schemas.openxmlformats.org/spreadsheetml/2006/main" count="422" uniqueCount="181">
  <si>
    <t>Nombre de quien realizó el viaje</t>
  </si>
  <si>
    <t>Puesto de quien realizó el viaje</t>
  </si>
  <si>
    <t>Origen, fecha y hora de salida</t>
  </si>
  <si>
    <t>Destino, fecha y hora de regreso</t>
  </si>
  <si>
    <t>Costos</t>
  </si>
  <si>
    <t>Gasolina</t>
  </si>
  <si>
    <t>Peaje</t>
  </si>
  <si>
    <t>Alimentos</t>
  </si>
  <si>
    <t>Hospedaje</t>
  </si>
  <si>
    <t>Resultados obtenidos</t>
  </si>
  <si>
    <t>Agenda de actividades</t>
  </si>
  <si>
    <t>VIAJES OFICIALES. "PLANTEL TEPATITLAN". NOVIEMBRE DE 2015</t>
  </si>
  <si>
    <t>RIGOBERTO GUTIERREZ PEREZ</t>
  </si>
  <si>
    <t>DOCENTE</t>
  </si>
  <si>
    <t>INICIA 9:30 CONCURSO , APLICACIÓN Y EVALUACION CIERRE DE EVENTO 14:30 HRS</t>
  </si>
  <si>
    <t xml:space="preserve">PARTICIPAR Y APOYAR EN LA EVALUACION </t>
  </si>
  <si>
    <t>JAIRO FERNANDEZ MOLINA</t>
  </si>
  <si>
    <t>SUBDIRECTOR TECNICO</t>
  </si>
  <si>
    <t>TEPATITLAN. 6/11/15.7:30 HRS.</t>
  </si>
  <si>
    <t>GUADALAJARA. 6/11/15. 15:00 HRS.</t>
  </si>
  <si>
    <t>TEPATITLAN. 10/11/15.19:00 HRS.</t>
  </si>
  <si>
    <t>PUEBLA. 15/11/15. 5:00 HRS</t>
  </si>
  <si>
    <t>PARTICIPACION Y EXPOSICION DEL GRUPO</t>
  </si>
  <si>
    <t>EVELIA BRAMBILA SANTANA</t>
  </si>
  <si>
    <t>ARACELI NAVARRO GOMEZ</t>
  </si>
  <si>
    <t>GUADALAJARA. 20/11/15. 15:00 HRS.</t>
  </si>
  <si>
    <t>TEPATITLAN. 20/11/15. 7:30 HRS.</t>
  </si>
  <si>
    <t>CONCURSO SPELLING BEE</t>
  </si>
  <si>
    <t>PARTICIPACION EN EL CONCURSO DE 2 ALUMNAS</t>
  </si>
  <si>
    <t>VERONICA MARTIN PAEZ</t>
  </si>
  <si>
    <t>GUADALAJARA. 21/112015. 15:00 HRS.</t>
  </si>
  <si>
    <t>CURSO TALLER DE HUMANIDADES</t>
  </si>
  <si>
    <t xml:space="preserve">PARTICIPAR EN EL CURSO TALLER </t>
  </si>
  <si>
    <t>HUMBERTO GUTIERREZ MARTINEZ</t>
  </si>
  <si>
    <t>MARTIN HERNANDEZ NAVARRO</t>
  </si>
  <si>
    <t>DIRECTOR DEL PLANTEL</t>
  </si>
  <si>
    <t>TEPATITLAN. 19/11/15. 8:00 HRS.</t>
  </si>
  <si>
    <t>GUADALAJARA. 19/11/15. 18:30 HRS.</t>
  </si>
  <si>
    <t>REUNION DE DIRECTORES</t>
  </si>
  <si>
    <t>REUNION DE DIRECTORES DE PLANTELES, REVISION DE TODOS LOS DEPARTAMENTOS</t>
  </si>
  <si>
    <t>DIA 12 INAUGURACION COPA DE CIENCIA 2015 Y EXPOSICION, DIA 14 PREMIACION Y REGRESO EN LA MADRUGADA</t>
  </si>
  <si>
    <t>DIA 12 INAUGURACION COPA DE CIENCIA 2015 Y EXPOSICION, DIA 14 PREMIACION Y REGRESO EN LA MADRUGADA PARA LLEGAR EL DIA 15/NOV/15</t>
  </si>
  <si>
    <t>AARON GUSTAVO HERNANDEZ HERNANDEZ</t>
  </si>
  <si>
    <t>TEPATITLAN. 27/11/15. 8:00 HRS.</t>
  </si>
  <si>
    <t>PUERTO VALLARTA. 30/11/15. 12:00 HRS.</t>
  </si>
  <si>
    <t>APOYO TECNICO DEL PROCESO DE EVALUACION DEL DESEMPEÑOÑ DOCENTE EMS.</t>
  </si>
  <si>
    <t>APOYO TECNICO</t>
  </si>
  <si>
    <t>CARLOS ALBERTO GARCIA GOMEZ</t>
  </si>
  <si>
    <t>JEFE DE OFICINA</t>
  </si>
  <si>
    <t>TEPATITLAN. 25/11/15. 13:00 HRS.</t>
  </si>
  <si>
    <t>GUADALAJARA. 25/11/15. 15:00 HRS.</t>
  </si>
  <si>
    <t>RECIBIR INSTRUMENTOS PARA LA EVALUACION PRE-PLANEA</t>
  </si>
  <si>
    <t>RECIBIR PRUEBAS</t>
  </si>
  <si>
    <t>VIAJES OFICIALES. "PLANTEL TEPATITLAN". DICIEMBRE DE 2015</t>
  </si>
  <si>
    <t>EVELIA ADRIANA PEREZ CABRERA</t>
  </si>
  <si>
    <t xml:space="preserve">JEFE DE OFICINA </t>
  </si>
  <si>
    <t>TEPATITLAN. 02/12/15. 8:30 HRS.</t>
  </si>
  <si>
    <t>GUADALAJARA. 02/12/15.13:00 HRS.</t>
  </si>
  <si>
    <t>ENTREGA DE CIERRE NOV/15. RECIBIR TARJETAS DE DESPENSA</t>
  </si>
  <si>
    <t>RECIBIR LAS TARJETAS DE DESPENSA 2015 DE DOCENTES Y ADMINISTRATIVOS</t>
  </si>
  <si>
    <t>TRASLADO A DOCENTE PARA ENTREVISTA EN LA SEP JALISCO</t>
  </si>
  <si>
    <t>GUADALAJARA. 03/12/15.17:00 HRS.</t>
  </si>
  <si>
    <t>TEPATITLAN. 03/12/15. 12:30 HRS.</t>
  </si>
  <si>
    <t>ANA RUTH M. RUVALCABA ARGüELLES</t>
  </si>
  <si>
    <t xml:space="preserve"> ENTREVISTA EN LA SEP JALISCO</t>
  </si>
  <si>
    <t>ENTREVISTA EN LA SECRETARIA DE EDUCACION DEL ESTADO DE JALISCO Y LA UNESCO</t>
  </si>
  <si>
    <t>SANDRA ALICIA RAMIREZ QUIHUIS</t>
  </si>
  <si>
    <t>TEPATITLAN. 10/12/15.8:00 HRS.</t>
  </si>
  <si>
    <t>GUADALAJARA. 11/12/15. 18:00 HRS.</t>
  </si>
  <si>
    <t>MUY SATISFACTORIO LA APLICACIÓN DE LOS TEMAS VISTOS</t>
  </si>
  <si>
    <t>DIPLOMADO IGUALDAD DE GENERO Y PRVENSION DE VIOLENCIA EN EMS, ACTIVIDADES DE CIERRE, CONFERENCIAS, INTERCAMBIO DE EXPERIENCIAS</t>
  </si>
  <si>
    <t>HILDA BERENICE SANCHES RETOLAZA</t>
  </si>
  <si>
    <t>COORDINADORA ACADEMICA</t>
  </si>
  <si>
    <t>TEPATITLAN. 08/12/15.8:00 HRS.</t>
  </si>
  <si>
    <t>GUADALAJARA. 08/12/15. 14:00 HRS.</t>
  </si>
  <si>
    <t>AVANCES Y ACUERDOS SOBRE PROPUESTAS DE LA DGPROFECIONES SOBRE LOS NIVELES DE FORMACION DE CARRERAS</t>
  </si>
  <si>
    <t>REUNION ORDINARIA DE CIFRHS, EN LA CARRERA DE ENFERMERIA GENRAL. REGISTRO DE ASISTENCIA, BIENVENIDA A LA REUNION, PALABRAS DE LOS ANFRITIONES</t>
  </si>
  <si>
    <t xml:space="preserve">TRASLADO DE LA DOCENTE RUTH EN TIEMPO </t>
  </si>
  <si>
    <t>MA. GRISELDA SANJUANA JIMENEZ CHAVEZ</t>
  </si>
  <si>
    <t>TEPATITLAN 20/01/16 8:00 HRS.</t>
  </si>
  <si>
    <t>GUADALAJARA 20/01/16 17:00 HRS.</t>
  </si>
  <si>
    <t>CURSOS DE CAPACITACION. INGLES</t>
  </si>
  <si>
    <t>ASISTENCIA AL CURSO</t>
  </si>
  <si>
    <t>EDGAR ALEJANDERO REYNA ANVARRO</t>
  </si>
  <si>
    <t>TEPATITLAN 21/01/16 8:00 HRS.</t>
  </si>
  <si>
    <t>GUADALAJARA 23/01/16 17:00 HRS.</t>
  </si>
  <si>
    <t>CURSOS DE CAPACITACIÓN. ANALISIS Y COMPRENSION DE TEXTOS</t>
  </si>
  <si>
    <t>RECIBIR CAPACITACION DEL CURSO ANALISIS Y COMPRENSIO</t>
  </si>
  <si>
    <t>RAUL EDUARDO HERNANDEZ SALDIERNA</t>
  </si>
  <si>
    <t>TEPATITLAN 28/01/16 8:00 HRS.</t>
  </si>
  <si>
    <t>GUADALAJARA 29/01/16 17:00 HRS.</t>
  </si>
  <si>
    <t>CURSOS DE CAPACITACIÓN METODO ELI. CONOCIMIENTO Y APLIACACION DEL METODO ELI</t>
  </si>
  <si>
    <t>ENTREGA DE PLANEACION EN CURSO DE FISICA I</t>
  </si>
  <si>
    <t>TEPATITLAN 25/01/16 8:00 HRS.</t>
  </si>
  <si>
    <t>GUADALAJARA 25/01/16 17:00 HRS.</t>
  </si>
  <si>
    <t>INAUGURACION DE ACADEMIAS ESTATALES 2016.</t>
  </si>
  <si>
    <t>INAUGURACION  DE ACADEMIAS ESTATALES Y REUNION DE DIRECTORES</t>
  </si>
  <si>
    <t>MIGUEL ANGEL LOPEZ NAVARRO</t>
  </si>
  <si>
    <t>GUADALAJARA 27/01/16 17:00 HRS.</t>
  </si>
  <si>
    <t xml:space="preserve"> ACADEMIAS ESTATALES ENERO 2016.</t>
  </si>
  <si>
    <t>JOSE VALLADOLID AYALA</t>
  </si>
  <si>
    <t>SE LOGRO CONOCER Y PRACTICAR ESTRATEGIAS DIDACTICAS</t>
  </si>
  <si>
    <t>RENATO GPE. PRECIADO HERNANDEZ</t>
  </si>
  <si>
    <t>IVAN ROSAS VILLA</t>
  </si>
  <si>
    <t>JUAN FRANCISCO GONZALEZGONZALEZ</t>
  </si>
  <si>
    <t>ROCIO GABRIELA MARTINEZ RUELAS</t>
  </si>
  <si>
    <t>MARIA GUADALUPE JIMENEZ CABRERA</t>
  </si>
  <si>
    <t>ALMA ROSA MATEO HERNANDEZ</t>
  </si>
  <si>
    <t>ALEJANDRO FLORES MARES</t>
  </si>
  <si>
    <t>OSCAR MUÑOZ ROMERO</t>
  </si>
  <si>
    <t>ALEJANDRA CASTELLANOS RAMIREZ</t>
  </si>
  <si>
    <t>FLOR GPE.LOPEZ SAINZ</t>
  </si>
  <si>
    <t>TEPATITLAN 20/01/16 7:00 HRS</t>
  </si>
  <si>
    <t>GUADALAJARA 22/01/16 17:00 HRS</t>
  </si>
  <si>
    <t>CURSOS DE CAPACITACION</t>
  </si>
  <si>
    <t>CPACITACION DEL CURSO DE FILOSOFIA</t>
  </si>
  <si>
    <t>PEDRO CHAVARIN RODRIGUEZ</t>
  </si>
  <si>
    <t>JOSE DE JESUS GUTIERREZ MERCADO</t>
  </si>
  <si>
    <t>SE DIERON HERRAMIENTAS PARA IMPARTIR LA ASIGNATURA</t>
  </si>
  <si>
    <t>SATISFACTORIO YA QUE NOS DIERON HERRAMIENTAS PARA IMPARTIR LA ASIGNATURA</t>
  </si>
  <si>
    <t xml:space="preserve"> ACADEMIAS ESTATALES ENERO 2016</t>
  </si>
  <si>
    <t>VIAJES OFICIALES. "PLANTEL TEPATITLAN". ENERO DE 2016</t>
  </si>
  <si>
    <t>BRENDA BIANEY ANAYA GONZALEZ</t>
  </si>
  <si>
    <t>ANALISTA ESPECIALIZADA</t>
  </si>
  <si>
    <t>COORDINADOR ACADEMICO</t>
  </si>
  <si>
    <t>VIAJES OFICIALES. "PLANTEL TEPATITLAN". FEBRERO DE 2016</t>
  </si>
  <si>
    <t>MARTHA IBARRA D ELA TORRE</t>
  </si>
  <si>
    <t>LABORATORISTA</t>
  </si>
  <si>
    <t>TEPATITLAN, 22/02/16, 9:00 HRS.</t>
  </si>
  <si>
    <t>GUADALAJARA, 22/02/16. 17:00 HRS</t>
  </si>
  <si>
    <t>RECIBIR ASESORIA PARA ESCULTURA</t>
  </si>
  <si>
    <t>RECIBIR ASESORIA PARA PARTICIPAR EN EL XVIII FESTIVAL NACIONAL DE ARTE Y CULTURA, RECIBINEOD LA PARTICIPANTE Y SUS ASESORA UN TALLER POR UNA PERSONA EXTERNA AL COLEGIO</t>
  </si>
  <si>
    <t>MIGUEL ANGEL GONZALEZ DE LA TORRE</t>
  </si>
  <si>
    <t>TEPATITLAN, 25/02/16, 8:30 HRS.</t>
  </si>
  <si>
    <t>GUADALAJARA, 26/02/16. 18:00 HRS</t>
  </si>
  <si>
    <t>TALLER DE SPORT TAPE</t>
  </si>
  <si>
    <t>4 DOCENTES PARTICIPANTES EN EL BOSQUE DE LA PRIMAVERA</t>
  </si>
  <si>
    <t>TEPATITLAN, 24/02/16, 8:30 HRS.</t>
  </si>
  <si>
    <t>GUADALAJARA, 24/02/16. 18:00 HRS</t>
  </si>
  <si>
    <t>REVISION DE PRUEBA PLANEA, NUEVOINGRESO, RED EMPRENDEDORES, FILTROS SANITARIOS, CONVOCATORIA PROMOCION DIRECTORES, CONVOCATORIA DOCENTES, REFERENCIACION DEL NIVEL INGLES A ALUMNOS DE 6 SEM</t>
  </si>
  <si>
    <t>FLOR GPE. LOPEZ SAINZ</t>
  </si>
  <si>
    <t>TEPATITLAN, 25/02/16,12:00 HRS.</t>
  </si>
  <si>
    <t>SAN IGNACIO, 25/02/16. 16:00 HRS.</t>
  </si>
  <si>
    <t>RONDA DE DEBATE</t>
  </si>
  <si>
    <t>PARTICIPACION DE 10 ALUMNOS EN CONCURSOS MAR ADENTRO</t>
  </si>
  <si>
    <t>TEPATITLAN, 29/02/16,7:00 HRS.</t>
  </si>
  <si>
    <t>GUADALAJARA, 29/02/16. 20:00 HRS.</t>
  </si>
  <si>
    <t>AEROPUERTO DE GUADALAJARA, PARA ASISTIR A UNA REUNION A LA CD DE MEXICO</t>
  </si>
  <si>
    <t>RECIBIR RECONOCIMIENTO EXCELENCIA EN EVALUACIONES DOCENTES</t>
  </si>
  <si>
    <t>VIAJES OFICIALES. "PLANTEL TEPATITLAN". MARZO DE 2016</t>
  </si>
  <si>
    <t>TEPATITLAN, 01/03/16. 8:00 HRS.</t>
  </si>
  <si>
    <t>GUADALAJARA, 01/03/16. 14:00 HRS.</t>
  </si>
  <si>
    <t>CAPACITACION PARA REGISTRO DE MESAS DE REGISTRO EN LA CONVOCATORIA DE DIRECCION</t>
  </si>
  <si>
    <t>RECIBIR CAPACITACIN PARA MESAS DE REGISTRO Y COORDINADORES DE MESAS DE REGISTRO</t>
  </si>
  <si>
    <t>LAURA GPE. ISABEL LOPEZ BECERRA</t>
  </si>
  <si>
    <t>SECRETARIA DE DIRECCION</t>
  </si>
  <si>
    <t>PAGO DE DIFERENCIA EN SU COMISION DE FEBRERO</t>
  </si>
  <si>
    <t>MARTHA IBARRA DE LA TORRE</t>
  </si>
  <si>
    <t>ASESORA EN EL XVIII FESTIVAL NACIONAL DE ARTE Y CULTURA</t>
  </si>
  <si>
    <t>TEPATITLAN, 07/03/16, 3:  HRS.</t>
  </si>
  <si>
    <t>TUXTLA GTZ, CHIAPAS, 11/03/16, 20 HRS</t>
  </si>
  <si>
    <t>PARTICIPACION DE UNA ALUMNA EN ESCULTURA</t>
  </si>
  <si>
    <t>JOEL MARTINEZ RODRIGUEZ</t>
  </si>
  <si>
    <t>ASESOR DE LA ESCOLTA DEL PLANTEL OBTENIENDO EL TERCER LUGAR NACIONAL</t>
  </si>
  <si>
    <t>TEPATITLÁN, 17/03/16, 10:00 HRS</t>
  </si>
  <si>
    <t>JALOSTOTITLÁN, 17/03/16, 14:00 HRS</t>
  </si>
  <si>
    <t xml:space="preserve">12:  PM CECYTEJ SAN IGNACIO VS CECYTEJ TEPATITLAN </t>
  </si>
  <si>
    <t>PARTICIPACION DE 10 ALUMNOS EN DEBATE, SOBRE TEMA LOS ORGANISMO INTERNACIONALES DEBEN INTERVENIR EN LA SOBERANIA DE UN EDO. PARA SALVAGUARDAR LOS DERECHOS HUMANOS</t>
  </si>
  <si>
    <t>TEPATITLÁN, 18/03/16, 8:00 HRS</t>
  </si>
  <si>
    <t>GUADALAJARA, 18/03/16, 14 HRS</t>
  </si>
  <si>
    <t>REUNION ENFERMERIA GENERAL</t>
  </si>
  <si>
    <t>RECIBIR PLAZAS PARA SERVICIO SOCIAL EN ENFERMERIA GENERAL</t>
  </si>
  <si>
    <t>VIAJES OFICIALES. "PLANTEL TEPATITLAN". ABRIL DE 2016</t>
  </si>
  <si>
    <t>TEPATITLAN, 25/04/16, 13:00 HRS</t>
  </si>
  <si>
    <t>GUADALAJARA, 25/04/16, 21:30 HRS.</t>
  </si>
  <si>
    <t>REUNION DE TRABAJO RESPONSABLES TÉCNICOS DEL PLANTEL</t>
  </si>
  <si>
    <t>TEPATITLAN, 27/04/16, 10:00 HRS</t>
  </si>
  <si>
    <t>GUADALAJARA, 27/04/16, 17:00 HRS.</t>
  </si>
  <si>
    <t>SEGUIMIENTO, EVALUACIONES Y REGISTRO DE COMPETENCIA PARA EL SNB</t>
  </si>
  <si>
    <t>SEGUIMIENTO DE LAS COMPETENCIAS</t>
  </si>
  <si>
    <t>AGENDA DE APOYOS TÉCNICO PARA LAS 8 SEDES EN QUE SE APLICARAN EVALUACIONES PARA EL INGRESO EMS Y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</si>
</sst>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0" borderId="1" xfId="1" applyFont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2852934" cy="914402"/>
        </a:xfrm>
        <a:prstGeom prst="rect">
          <a:avLst/>
        </a:prstGeom>
      </xdr:spPr>
    </xdr:pic>
    <xdr:clientData/>
  </xdr:twoCellAnchor>
  <xdr:twoCellAnchor editAs="oneCell">
    <xdr:from>
      <xdr:col>9</xdr:col>
      <xdr:colOff>1454727</xdr:colOff>
      <xdr:row>0</xdr:row>
      <xdr:rowOff>0</xdr:rowOff>
    </xdr:from>
    <xdr:to>
      <xdr:col>10</xdr:col>
      <xdr:colOff>1740698</xdr:colOff>
      <xdr:row>0</xdr:row>
      <xdr:rowOff>1021082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0" y="0"/>
          <a:ext cx="2329517" cy="1021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8541" y="0"/>
          <a:ext cx="2340650" cy="10210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01"/>
  <sheetViews>
    <sheetView topLeftCell="D1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2.28515625" customWidth="1"/>
    <col min="2" max="11" width="30.7109375" customWidth="1"/>
  </cols>
  <sheetData>
    <row r="1" spans="2:13" ht="81.75" customHeigh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2:13" ht="5.25" customHeight="1" x14ac:dyDescent="0.25"/>
    <row r="4" spans="2:13" ht="26.25" x14ac:dyDescent="0.4">
      <c r="B4" s="13" t="s">
        <v>11</v>
      </c>
      <c r="C4" s="13"/>
      <c r="D4" s="13"/>
      <c r="E4" s="13"/>
      <c r="F4" s="13"/>
      <c r="G4" s="13"/>
      <c r="H4" s="13"/>
      <c r="I4" s="13"/>
      <c r="J4" s="13"/>
      <c r="K4" s="13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4" t="s">
        <v>4</v>
      </c>
      <c r="H5" s="15"/>
      <c r="I5" s="15"/>
      <c r="J5" s="16"/>
      <c r="K5" s="4" t="s">
        <v>9</v>
      </c>
    </row>
    <row r="6" spans="2:13" s="2" customFormat="1" ht="30" customHeight="1" x14ac:dyDescent="0.25">
      <c r="B6" s="6"/>
      <c r="C6" s="6"/>
      <c r="D6" s="6"/>
      <c r="E6" s="6"/>
      <c r="F6" s="6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1" customFormat="1" ht="30" customHeight="1" x14ac:dyDescent="0.25">
      <c r="B7" s="6" t="s">
        <v>12</v>
      </c>
      <c r="C7" s="6" t="s">
        <v>13</v>
      </c>
      <c r="D7" s="6" t="s">
        <v>18</v>
      </c>
      <c r="E7" s="6" t="s">
        <v>19</v>
      </c>
      <c r="F7" s="6" t="s">
        <v>14</v>
      </c>
      <c r="G7" s="3">
        <v>257.12</v>
      </c>
      <c r="H7" s="3">
        <v>290</v>
      </c>
      <c r="I7" s="3">
        <v>92</v>
      </c>
      <c r="J7" s="3">
        <v>0</v>
      </c>
      <c r="K7" s="3" t="s">
        <v>15</v>
      </c>
      <c r="L7" s="8">
        <f>SUM(G7:K7)</f>
        <v>639.12</v>
      </c>
    </row>
    <row r="8" spans="2:13" s="1" customFormat="1" ht="60" x14ac:dyDescent="0.25">
      <c r="B8" s="3" t="s">
        <v>16</v>
      </c>
      <c r="C8" s="3" t="s">
        <v>17</v>
      </c>
      <c r="D8" s="6" t="s">
        <v>20</v>
      </c>
      <c r="E8" s="3" t="s">
        <v>21</v>
      </c>
      <c r="F8" s="3" t="s">
        <v>40</v>
      </c>
      <c r="G8" s="3">
        <v>257.12</v>
      </c>
      <c r="H8" s="3">
        <v>290</v>
      </c>
      <c r="I8" s="3">
        <f>512+808+604</f>
        <v>1924</v>
      </c>
      <c r="J8" s="3">
        <v>0</v>
      </c>
      <c r="K8" s="3" t="s">
        <v>22</v>
      </c>
      <c r="L8" s="8">
        <f t="shared" ref="L8:L18" si="0">SUM(G8:K8)</f>
        <v>2471.12</v>
      </c>
    </row>
    <row r="9" spans="2:13" s="1" customFormat="1" ht="60" x14ac:dyDescent="0.25">
      <c r="B9" s="3" t="s">
        <v>23</v>
      </c>
      <c r="C9" s="3" t="s">
        <v>13</v>
      </c>
      <c r="D9" s="6" t="s">
        <v>20</v>
      </c>
      <c r="E9" s="3" t="s">
        <v>21</v>
      </c>
      <c r="F9" s="3" t="s">
        <v>40</v>
      </c>
      <c r="G9" s="3">
        <v>257.12</v>
      </c>
      <c r="H9" s="3">
        <v>145</v>
      </c>
      <c r="I9" s="3">
        <v>1924</v>
      </c>
      <c r="J9" s="3">
        <v>0</v>
      </c>
      <c r="K9" s="3" t="s">
        <v>22</v>
      </c>
      <c r="L9" s="8">
        <f t="shared" si="0"/>
        <v>2326.12</v>
      </c>
    </row>
    <row r="10" spans="2:13" s="1" customFormat="1" ht="30" customHeight="1" x14ac:dyDescent="0.25">
      <c r="B10" s="3" t="s">
        <v>24</v>
      </c>
      <c r="C10" s="3" t="s">
        <v>13</v>
      </c>
      <c r="D10" s="3" t="s">
        <v>26</v>
      </c>
      <c r="E10" s="3" t="s">
        <v>25</v>
      </c>
      <c r="F10" s="3" t="s">
        <v>27</v>
      </c>
      <c r="G10" s="3">
        <v>257.12</v>
      </c>
      <c r="H10" s="3">
        <v>290</v>
      </c>
      <c r="I10" s="3">
        <f>92+100</f>
        <v>192</v>
      </c>
      <c r="J10" s="3">
        <v>0</v>
      </c>
      <c r="K10" s="3" t="s">
        <v>28</v>
      </c>
      <c r="L10" s="8">
        <f t="shared" si="0"/>
        <v>739.12</v>
      </c>
    </row>
    <row r="11" spans="2:13" s="1" customFormat="1" ht="30" customHeight="1" x14ac:dyDescent="0.25">
      <c r="B11" s="3" t="s">
        <v>29</v>
      </c>
      <c r="C11" s="3" t="s">
        <v>13</v>
      </c>
      <c r="D11" s="3" t="s">
        <v>26</v>
      </c>
      <c r="E11" s="3" t="s">
        <v>30</v>
      </c>
      <c r="F11" s="3" t="s">
        <v>31</v>
      </c>
      <c r="G11" s="3">
        <f>257.12+257.12</f>
        <v>514.24</v>
      </c>
      <c r="H11" s="3">
        <f>290*2</f>
        <v>580</v>
      </c>
      <c r="I11" s="3">
        <v>184</v>
      </c>
      <c r="J11" s="3">
        <v>0</v>
      </c>
      <c r="K11" s="3" t="s">
        <v>32</v>
      </c>
      <c r="L11" s="8">
        <f t="shared" si="0"/>
        <v>1278.24</v>
      </c>
    </row>
    <row r="12" spans="2:13" s="1" customFormat="1" ht="30" customHeight="1" x14ac:dyDescent="0.25">
      <c r="B12" s="3" t="s">
        <v>33</v>
      </c>
      <c r="C12" s="3" t="s">
        <v>13</v>
      </c>
      <c r="D12" s="3" t="s">
        <v>26</v>
      </c>
      <c r="E12" s="3" t="s">
        <v>30</v>
      </c>
      <c r="F12" s="3" t="s">
        <v>31</v>
      </c>
      <c r="G12" s="3">
        <f>257.12+257.12</f>
        <v>514.24</v>
      </c>
      <c r="H12" s="3">
        <f>290*2</f>
        <v>580</v>
      </c>
      <c r="I12" s="3">
        <v>184</v>
      </c>
      <c r="J12" s="3">
        <v>0</v>
      </c>
      <c r="K12" s="3" t="s">
        <v>32</v>
      </c>
      <c r="L12" s="8">
        <f t="shared" si="0"/>
        <v>1278.24</v>
      </c>
    </row>
    <row r="13" spans="2:13" s="1" customFormat="1" ht="30" customHeight="1" x14ac:dyDescent="0.25"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>
        <v>257.12</v>
      </c>
      <c r="H13" s="3">
        <v>290</v>
      </c>
      <c r="I13" s="3">
        <v>92</v>
      </c>
      <c r="J13" s="3">
        <v>0</v>
      </c>
      <c r="K13" s="3" t="s">
        <v>39</v>
      </c>
      <c r="L13" s="8">
        <f t="shared" si="0"/>
        <v>639.12</v>
      </c>
    </row>
    <row r="14" spans="2:13" s="1" customFormat="1" ht="75" x14ac:dyDescent="0.25">
      <c r="B14" s="3" t="s">
        <v>16</v>
      </c>
      <c r="C14" s="3" t="s">
        <v>17</v>
      </c>
      <c r="D14" s="6" t="s">
        <v>20</v>
      </c>
      <c r="E14" s="3" t="s">
        <v>21</v>
      </c>
      <c r="F14" s="3" t="s">
        <v>41</v>
      </c>
      <c r="G14" s="3">
        <v>500</v>
      </c>
      <c r="H14" s="3">
        <v>145</v>
      </c>
      <c r="I14" s="3">
        <v>0</v>
      </c>
      <c r="J14" s="3">
        <v>0</v>
      </c>
      <c r="K14" s="3" t="s">
        <v>22</v>
      </c>
      <c r="L14" s="8">
        <f t="shared" si="0"/>
        <v>645</v>
      </c>
    </row>
    <row r="15" spans="2:13" s="1" customFormat="1" ht="45" x14ac:dyDescent="0.25">
      <c r="B15" s="3" t="s">
        <v>42</v>
      </c>
      <c r="C15" s="3" t="s">
        <v>13</v>
      </c>
      <c r="D15" s="3" t="s">
        <v>43</v>
      </c>
      <c r="E15" s="3" t="s">
        <v>44</v>
      </c>
      <c r="F15" s="3" t="s">
        <v>45</v>
      </c>
      <c r="G15" s="3">
        <v>1540</v>
      </c>
      <c r="H15" s="3">
        <v>0</v>
      </c>
      <c r="I15" s="3">
        <v>1366</v>
      </c>
      <c r="J15" s="3">
        <v>1924</v>
      </c>
      <c r="K15" s="3" t="s">
        <v>46</v>
      </c>
      <c r="L15" s="8">
        <f t="shared" si="0"/>
        <v>4830</v>
      </c>
    </row>
    <row r="16" spans="2:13" s="1" customFormat="1" ht="30" customHeight="1" x14ac:dyDescent="0.25">
      <c r="B16" s="3" t="s">
        <v>16</v>
      </c>
      <c r="C16" s="3" t="s">
        <v>17</v>
      </c>
      <c r="D16" s="3" t="s">
        <v>43</v>
      </c>
      <c r="E16" s="3" t="s">
        <v>44</v>
      </c>
      <c r="F16" s="3" t="s">
        <v>45</v>
      </c>
      <c r="G16" s="3">
        <v>1540</v>
      </c>
      <c r="H16" s="3">
        <v>0</v>
      </c>
      <c r="I16" s="3">
        <v>1366</v>
      </c>
      <c r="J16" s="3">
        <v>1924</v>
      </c>
      <c r="K16" s="3" t="s">
        <v>46</v>
      </c>
      <c r="L16" s="8">
        <f t="shared" si="0"/>
        <v>4830</v>
      </c>
    </row>
    <row r="17" spans="2:12" s="1" customFormat="1" ht="30" customHeight="1" x14ac:dyDescent="0.25">
      <c r="B17" s="3" t="s">
        <v>47</v>
      </c>
      <c r="C17" s="3" t="s">
        <v>48</v>
      </c>
      <c r="D17" s="3" t="s">
        <v>49</v>
      </c>
      <c r="E17" s="3" t="s">
        <v>50</v>
      </c>
      <c r="F17" s="3" t="s">
        <v>51</v>
      </c>
      <c r="G17" s="3">
        <v>257.12</v>
      </c>
      <c r="H17" s="3">
        <v>290</v>
      </c>
      <c r="I17" s="3">
        <v>166</v>
      </c>
      <c r="J17" s="3">
        <v>0</v>
      </c>
      <c r="K17" s="3" t="s">
        <v>52</v>
      </c>
      <c r="L17" s="8">
        <f t="shared" si="0"/>
        <v>713.12</v>
      </c>
    </row>
    <row r="18" spans="2:12" s="1" customFormat="1" ht="30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8">
        <f t="shared" si="0"/>
        <v>0</v>
      </c>
    </row>
    <row r="19" spans="2:12" s="1" customFormat="1" ht="30" customHeight="1" x14ac:dyDescent="0.25"/>
    <row r="20" spans="2:12" s="1" customFormat="1" ht="30" customHeight="1" x14ac:dyDescent="0.25"/>
    <row r="21" spans="2:12" s="1" customFormat="1" ht="30" customHeight="1" x14ac:dyDescent="0.25"/>
    <row r="22" spans="2:12" s="1" customFormat="1" ht="30" customHeight="1" x14ac:dyDescent="0.25"/>
    <row r="23" spans="2:12" s="1" customFormat="1" ht="30" customHeight="1" x14ac:dyDescent="0.25"/>
    <row r="24" spans="2:12" s="1" customFormat="1" ht="30" customHeight="1" x14ac:dyDescent="0.25"/>
    <row r="25" spans="2:12" s="1" customFormat="1" ht="30" customHeight="1" x14ac:dyDescent="0.25"/>
    <row r="26" spans="2:12" s="1" customFormat="1" ht="30" customHeight="1" x14ac:dyDescent="0.25"/>
    <row r="27" spans="2:12" s="1" customFormat="1" ht="30" customHeight="1" x14ac:dyDescent="0.25"/>
    <row r="28" spans="2:12" s="1" customFormat="1" ht="30" customHeight="1" x14ac:dyDescent="0.25"/>
    <row r="29" spans="2:12" s="1" customFormat="1" ht="30" customHeight="1" x14ac:dyDescent="0.25"/>
    <row r="30" spans="2:12" s="1" customFormat="1" ht="30" customHeight="1" x14ac:dyDescent="0.25"/>
    <row r="31" spans="2:12" s="1" customFormat="1" ht="30" customHeight="1" x14ac:dyDescent="0.25"/>
    <row r="32" spans="2:1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  <row r="96" s="1" customFormat="1" ht="30" customHeight="1" x14ac:dyDescent="0.25"/>
    <row r="97" s="1" customFormat="1" ht="30" customHeight="1" x14ac:dyDescent="0.25"/>
    <row r="98" s="1" customFormat="1" ht="30" customHeight="1" x14ac:dyDescent="0.25"/>
    <row r="99" s="1" customFormat="1" ht="30" customHeight="1" x14ac:dyDescent="0.25"/>
    <row r="100" s="1" customFormat="1" ht="30" customHeight="1" x14ac:dyDescent="0.25"/>
    <row r="101" s="1" customFormat="1" ht="30" customHeight="1" x14ac:dyDescent="0.25"/>
  </sheetData>
  <mergeCells count="3">
    <mergeCell ref="B1:M1"/>
    <mergeCell ref="B4:K4"/>
    <mergeCell ref="G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M95"/>
  <sheetViews>
    <sheetView zoomScale="70" zoomScaleNormal="70" workbookViewId="0">
      <selection activeCell="G6" sqref="G6:J6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3" t="s">
        <v>53</v>
      </c>
      <c r="C4" s="13"/>
      <c r="D4" s="13"/>
      <c r="E4" s="13"/>
      <c r="F4" s="13"/>
      <c r="G4" s="13"/>
      <c r="H4" s="13"/>
      <c r="I4" s="13"/>
      <c r="J4" s="13"/>
      <c r="K4" s="13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4" t="s">
        <v>4</v>
      </c>
      <c r="H5" s="15"/>
      <c r="I5" s="15"/>
      <c r="J5" s="16"/>
      <c r="K5" s="4" t="s">
        <v>9</v>
      </c>
    </row>
    <row r="6" spans="2:13" s="2" customFormat="1" ht="30" customHeight="1" x14ac:dyDescent="0.25">
      <c r="B6" s="6"/>
      <c r="C6" s="6"/>
      <c r="D6" s="6"/>
      <c r="E6" s="6"/>
      <c r="F6" s="6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1" customFormat="1" ht="45" x14ac:dyDescent="0.25"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3">
        <v>257.12</v>
      </c>
      <c r="H7" s="3">
        <v>290</v>
      </c>
      <c r="I7" s="3">
        <v>92</v>
      </c>
      <c r="J7" s="3">
        <v>0</v>
      </c>
      <c r="K7" s="3" t="s">
        <v>59</v>
      </c>
      <c r="L7" s="8">
        <f>SUM(G7:K7)</f>
        <v>639.12</v>
      </c>
      <c r="M7" s="9"/>
    </row>
    <row r="8" spans="2:13" s="1" customFormat="1" ht="30" x14ac:dyDescent="0.25">
      <c r="B8" s="3" t="s">
        <v>47</v>
      </c>
      <c r="C8" s="3" t="s">
        <v>55</v>
      </c>
      <c r="D8" s="6" t="s">
        <v>62</v>
      </c>
      <c r="E8" s="6" t="s">
        <v>61</v>
      </c>
      <c r="F8" s="3" t="s">
        <v>60</v>
      </c>
      <c r="G8" s="3">
        <v>257.12</v>
      </c>
      <c r="H8" s="3">
        <v>0</v>
      </c>
      <c r="I8" s="3">
        <v>166</v>
      </c>
      <c r="J8" s="3">
        <v>0</v>
      </c>
      <c r="K8" s="3" t="s">
        <v>77</v>
      </c>
      <c r="L8" s="8">
        <f t="shared" ref="L8:L12" si="0">SUM(G8:K8)</f>
        <v>423.12</v>
      </c>
      <c r="M8" s="9"/>
    </row>
    <row r="9" spans="2:13" s="1" customFormat="1" ht="45" x14ac:dyDescent="0.25">
      <c r="B9" s="3" t="s">
        <v>63</v>
      </c>
      <c r="C9" s="3" t="s">
        <v>13</v>
      </c>
      <c r="D9" s="6" t="s">
        <v>62</v>
      </c>
      <c r="E9" s="6" t="s">
        <v>61</v>
      </c>
      <c r="F9" s="3" t="s">
        <v>64</v>
      </c>
      <c r="G9" s="3">
        <v>0</v>
      </c>
      <c r="H9" s="3">
        <v>0</v>
      </c>
      <c r="I9" s="3">
        <v>166</v>
      </c>
      <c r="J9" s="3">
        <v>0</v>
      </c>
      <c r="K9" s="3" t="s">
        <v>65</v>
      </c>
      <c r="L9" s="8">
        <f t="shared" si="0"/>
        <v>166</v>
      </c>
      <c r="M9" s="9"/>
    </row>
    <row r="10" spans="2:13" s="1" customFormat="1" ht="75" x14ac:dyDescent="0.25">
      <c r="B10" s="3" t="s">
        <v>66</v>
      </c>
      <c r="C10" s="3" t="s">
        <v>13</v>
      </c>
      <c r="D10" s="3" t="s">
        <v>67</v>
      </c>
      <c r="E10" s="3" t="s">
        <v>68</v>
      </c>
      <c r="F10" s="3" t="s">
        <v>70</v>
      </c>
      <c r="G10" s="3">
        <v>0</v>
      </c>
      <c r="H10" s="3">
        <f>240+100</f>
        <v>340</v>
      </c>
      <c r="I10" s="3">
        <f>184+166</f>
        <v>350</v>
      </c>
      <c r="J10" s="3">
        <v>0</v>
      </c>
      <c r="K10" s="3" t="s">
        <v>69</v>
      </c>
      <c r="L10" s="8">
        <f t="shared" si="0"/>
        <v>690</v>
      </c>
      <c r="M10" s="9"/>
    </row>
    <row r="11" spans="2:13" s="1" customFormat="1" ht="90" x14ac:dyDescent="0.25">
      <c r="B11" s="3" t="s">
        <v>71</v>
      </c>
      <c r="C11" s="3" t="s">
        <v>72</v>
      </c>
      <c r="D11" s="3" t="s">
        <v>73</v>
      </c>
      <c r="E11" s="3" t="s">
        <v>74</v>
      </c>
      <c r="F11" s="3" t="s">
        <v>76</v>
      </c>
      <c r="G11" s="3">
        <v>257.12</v>
      </c>
      <c r="H11" s="3">
        <v>0</v>
      </c>
      <c r="I11" s="3">
        <v>258</v>
      </c>
      <c r="J11" s="3">
        <v>0</v>
      </c>
      <c r="K11" s="3" t="s">
        <v>75</v>
      </c>
      <c r="L11" s="8">
        <f t="shared" si="0"/>
        <v>515.12</v>
      </c>
      <c r="M11" s="9"/>
    </row>
    <row r="12" spans="2:13" s="1" customFormat="1" ht="30" customHeight="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8">
        <f t="shared" si="0"/>
        <v>0</v>
      </c>
      <c r="M12" s="9"/>
    </row>
    <row r="13" spans="2:13" s="1" customFormat="1" ht="30" customHeight="1" x14ac:dyDescent="0.25"/>
    <row r="14" spans="2:13" s="1" customFormat="1" ht="30" customHeight="1" x14ac:dyDescent="0.25"/>
    <row r="15" spans="2:13" s="1" customFormat="1" ht="30" customHeight="1" x14ac:dyDescent="0.25"/>
    <row r="16" spans="2:13" s="1" customFormat="1" ht="30" customHeight="1" x14ac:dyDescent="0.25"/>
    <row r="17" s="1" customFormat="1" ht="30" customHeight="1" x14ac:dyDescent="0.25"/>
    <row r="18" s="1" customFormat="1" ht="30" customHeight="1" x14ac:dyDescent="0.25"/>
    <row r="19" s="1" customFormat="1" ht="30" customHeight="1" x14ac:dyDescent="0.25"/>
    <row r="20" s="1" customFormat="1" ht="30" customHeight="1" x14ac:dyDescent="0.25"/>
    <row r="21" s="1" customFormat="1" ht="30" customHeight="1" x14ac:dyDescent="0.25"/>
    <row r="22" s="1" customFormat="1" ht="30" customHeight="1" x14ac:dyDescent="0.25"/>
    <row r="23" s="1" customFormat="1" ht="30" customHeight="1" x14ac:dyDescent="0.25"/>
    <row r="24" s="1" customFormat="1" ht="30" customHeight="1" x14ac:dyDescent="0.25"/>
    <row r="25" s="1" customFormat="1" ht="30" customHeight="1" x14ac:dyDescent="0.25"/>
    <row r="26" s="1" customFormat="1" ht="30" customHeight="1" x14ac:dyDescent="0.25"/>
    <row r="27" s="1" customFormat="1" ht="30" customHeight="1" x14ac:dyDescent="0.25"/>
    <row r="28" s="1" customFormat="1" ht="30" customHeight="1" x14ac:dyDescent="0.25"/>
    <row r="29" s="1" customFormat="1" ht="30" customHeight="1" x14ac:dyDescent="0.25"/>
    <row r="30" s="1" customFormat="1" ht="30" customHeight="1" x14ac:dyDescent="0.25"/>
    <row r="31" s="1" customFormat="1" ht="30" customHeight="1" x14ac:dyDescent="0.25"/>
    <row r="3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M114"/>
  <sheetViews>
    <sheetView zoomScale="70" zoomScaleNormal="70" workbookViewId="0">
      <selection activeCell="C24" sqref="C24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3" t="s">
        <v>121</v>
      </c>
      <c r="C4" s="13"/>
      <c r="D4" s="13"/>
      <c r="E4" s="13"/>
      <c r="F4" s="13"/>
      <c r="G4" s="13"/>
      <c r="H4" s="13"/>
      <c r="I4" s="13"/>
      <c r="J4" s="13"/>
      <c r="K4" s="13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4" t="s">
        <v>4</v>
      </c>
      <c r="H5" s="15"/>
      <c r="I5" s="15"/>
      <c r="J5" s="16"/>
      <c r="K5" s="4" t="s">
        <v>9</v>
      </c>
    </row>
    <row r="6" spans="2:13" s="2" customFormat="1" ht="30" customHeight="1" x14ac:dyDescent="0.25">
      <c r="B6" s="6" t="s">
        <v>78</v>
      </c>
      <c r="C6" s="6" t="s">
        <v>13</v>
      </c>
      <c r="D6" s="6" t="s">
        <v>79</v>
      </c>
      <c r="E6" s="6" t="s">
        <v>80</v>
      </c>
      <c r="F6" s="6" t="s">
        <v>81</v>
      </c>
      <c r="G6" s="7">
        <v>249.35</v>
      </c>
      <c r="H6" s="7">
        <v>296</v>
      </c>
      <c r="I6" s="7">
        <v>92</v>
      </c>
      <c r="J6" s="7">
        <v>0</v>
      </c>
      <c r="K6" s="6" t="s">
        <v>82</v>
      </c>
    </row>
    <row r="7" spans="2:13" s="2" customFormat="1" ht="30" customHeight="1" x14ac:dyDescent="0.25">
      <c r="B7" s="6" t="s">
        <v>83</v>
      </c>
      <c r="C7" s="6" t="s">
        <v>13</v>
      </c>
      <c r="D7" s="6" t="s">
        <v>79</v>
      </c>
      <c r="E7" s="6" t="s">
        <v>80</v>
      </c>
      <c r="F7" s="6" t="s">
        <v>81</v>
      </c>
      <c r="G7" s="7">
        <v>0</v>
      </c>
      <c r="H7" s="7">
        <v>0</v>
      </c>
      <c r="I7" s="7">
        <v>92</v>
      </c>
      <c r="J7" s="7">
        <v>0</v>
      </c>
      <c r="K7" s="6" t="s">
        <v>82</v>
      </c>
    </row>
    <row r="8" spans="2:13" s="2" customFormat="1" ht="30" customHeight="1" x14ac:dyDescent="0.25">
      <c r="B8" s="6" t="s">
        <v>78</v>
      </c>
      <c r="C8" s="6" t="s">
        <v>13</v>
      </c>
      <c r="D8" s="6" t="s">
        <v>84</v>
      </c>
      <c r="E8" s="6" t="s">
        <v>85</v>
      </c>
      <c r="F8" s="6" t="s">
        <v>86</v>
      </c>
      <c r="G8" s="7">
        <v>249.35</v>
      </c>
      <c r="H8" s="7">
        <v>296</v>
      </c>
      <c r="I8" s="7">
        <v>460</v>
      </c>
      <c r="J8" s="7">
        <v>708</v>
      </c>
      <c r="K8" s="6" t="s">
        <v>87</v>
      </c>
    </row>
    <row r="9" spans="2:13" s="2" customFormat="1" ht="30" customHeight="1" x14ac:dyDescent="0.25">
      <c r="B9" s="6" t="s">
        <v>88</v>
      </c>
      <c r="C9" s="6" t="s">
        <v>13</v>
      </c>
      <c r="D9" s="6" t="s">
        <v>89</v>
      </c>
      <c r="E9" s="6" t="s">
        <v>90</v>
      </c>
      <c r="F9" s="6" t="s">
        <v>91</v>
      </c>
      <c r="G9" s="7">
        <v>498.69</v>
      </c>
      <c r="H9" s="7">
        <v>592</v>
      </c>
      <c r="I9" s="7">
        <v>276</v>
      </c>
      <c r="J9" s="7">
        <v>0</v>
      </c>
      <c r="K9" s="6" t="s">
        <v>92</v>
      </c>
    </row>
    <row r="10" spans="2:13" s="2" customFormat="1" ht="30" customHeight="1" x14ac:dyDescent="0.25">
      <c r="B10" s="6" t="s">
        <v>12</v>
      </c>
      <c r="C10" s="6" t="s">
        <v>13</v>
      </c>
      <c r="D10" s="6" t="s">
        <v>89</v>
      </c>
      <c r="E10" s="6" t="s">
        <v>90</v>
      </c>
      <c r="F10" s="6" t="s">
        <v>91</v>
      </c>
      <c r="G10" s="7">
        <v>0</v>
      </c>
      <c r="H10" s="7">
        <v>0</v>
      </c>
      <c r="I10" s="7">
        <v>276</v>
      </c>
      <c r="J10" s="7">
        <v>0</v>
      </c>
      <c r="K10" s="6" t="s">
        <v>92</v>
      </c>
    </row>
    <row r="11" spans="2:13" s="2" customFormat="1" ht="30" customHeight="1" x14ac:dyDescent="0.25">
      <c r="B11" s="6" t="s">
        <v>34</v>
      </c>
      <c r="C11" s="6" t="s">
        <v>35</v>
      </c>
      <c r="D11" s="6" t="s">
        <v>93</v>
      </c>
      <c r="E11" s="6" t="s">
        <v>94</v>
      </c>
      <c r="F11" s="6" t="s">
        <v>95</v>
      </c>
      <c r="G11" s="7">
        <v>249.35</v>
      </c>
      <c r="H11" s="7">
        <v>296</v>
      </c>
      <c r="I11" s="7">
        <v>92</v>
      </c>
      <c r="J11" s="7">
        <v>0</v>
      </c>
      <c r="K11" s="6" t="s">
        <v>96</v>
      </c>
    </row>
    <row r="12" spans="2:13" s="2" customFormat="1" ht="30" customHeight="1" x14ac:dyDescent="0.25">
      <c r="B12" s="6" t="s">
        <v>97</v>
      </c>
      <c r="C12" s="6" t="s">
        <v>13</v>
      </c>
      <c r="D12" s="6" t="s">
        <v>93</v>
      </c>
      <c r="E12" s="6" t="s">
        <v>98</v>
      </c>
      <c r="F12" s="6" t="s">
        <v>99</v>
      </c>
      <c r="G12" s="7">
        <v>249.35</v>
      </c>
      <c r="H12" s="7">
        <v>296</v>
      </c>
      <c r="I12" s="7">
        <v>442</v>
      </c>
      <c r="J12" s="7">
        <v>0</v>
      </c>
      <c r="K12" s="6" t="s">
        <v>120</v>
      </c>
    </row>
    <row r="13" spans="2:13" s="2" customFormat="1" ht="30" customHeight="1" x14ac:dyDescent="0.25">
      <c r="B13" s="6" t="s">
        <v>100</v>
      </c>
      <c r="C13" s="6" t="s">
        <v>13</v>
      </c>
      <c r="D13" s="6" t="s">
        <v>93</v>
      </c>
      <c r="E13" s="6" t="s">
        <v>98</v>
      </c>
      <c r="F13" s="6" t="s">
        <v>99</v>
      </c>
      <c r="G13" s="7">
        <v>249.35</v>
      </c>
      <c r="H13" s="7">
        <v>296</v>
      </c>
      <c r="I13" s="7">
        <v>442</v>
      </c>
      <c r="J13" s="7">
        <v>0</v>
      </c>
      <c r="K13" s="6" t="s">
        <v>120</v>
      </c>
    </row>
    <row r="14" spans="2:13" s="2" customFormat="1" ht="30" customHeight="1" x14ac:dyDescent="0.25">
      <c r="B14" s="6" t="s">
        <v>78</v>
      </c>
      <c r="C14" s="6" t="s">
        <v>13</v>
      </c>
      <c r="D14" s="6" t="s">
        <v>93</v>
      </c>
      <c r="E14" s="6" t="s">
        <v>98</v>
      </c>
      <c r="F14" s="6" t="s">
        <v>99</v>
      </c>
      <c r="G14" s="7">
        <v>249.35</v>
      </c>
      <c r="H14" s="7">
        <v>148</v>
      </c>
      <c r="I14" s="7">
        <v>442</v>
      </c>
      <c r="J14" s="7">
        <v>0</v>
      </c>
      <c r="K14" s="6" t="s">
        <v>101</v>
      </c>
    </row>
    <row r="15" spans="2:13" s="2" customFormat="1" ht="30" customHeight="1" x14ac:dyDescent="0.25">
      <c r="B15" s="6" t="s">
        <v>102</v>
      </c>
      <c r="C15" s="6" t="s">
        <v>13</v>
      </c>
      <c r="D15" s="6" t="s">
        <v>93</v>
      </c>
      <c r="E15" s="6" t="s">
        <v>98</v>
      </c>
      <c r="F15" s="6" t="s">
        <v>99</v>
      </c>
      <c r="G15" s="7">
        <v>249.35</v>
      </c>
      <c r="H15" s="7">
        <v>241</v>
      </c>
      <c r="I15" s="7">
        <v>442</v>
      </c>
      <c r="J15" s="7">
        <v>0</v>
      </c>
      <c r="K15" s="6" t="s">
        <v>101</v>
      </c>
    </row>
    <row r="16" spans="2:13" s="2" customFormat="1" ht="30" customHeight="1" x14ac:dyDescent="0.25">
      <c r="B16" s="6" t="s">
        <v>103</v>
      </c>
      <c r="C16" s="6" t="s">
        <v>13</v>
      </c>
      <c r="D16" s="6" t="s">
        <v>93</v>
      </c>
      <c r="E16" s="6" t="s">
        <v>98</v>
      </c>
      <c r="F16" s="6" t="s">
        <v>99</v>
      </c>
      <c r="G16" s="5">
        <v>0</v>
      </c>
      <c r="H16" s="5">
        <v>0</v>
      </c>
      <c r="I16" s="5">
        <v>442</v>
      </c>
      <c r="J16" s="5">
        <v>0</v>
      </c>
      <c r="K16" s="6" t="s">
        <v>101</v>
      </c>
    </row>
    <row r="17" spans="2:13" s="2" customFormat="1" ht="30" customHeight="1" x14ac:dyDescent="0.25">
      <c r="B17" s="6" t="s">
        <v>104</v>
      </c>
      <c r="C17" s="6" t="s">
        <v>13</v>
      </c>
      <c r="D17" s="6" t="s">
        <v>93</v>
      </c>
      <c r="E17" s="6" t="s">
        <v>98</v>
      </c>
      <c r="F17" s="6" t="s">
        <v>99</v>
      </c>
      <c r="G17" s="5">
        <v>0</v>
      </c>
      <c r="H17" s="5">
        <v>0</v>
      </c>
      <c r="I17" s="5">
        <v>442</v>
      </c>
      <c r="J17" s="5">
        <v>0</v>
      </c>
      <c r="K17" s="6" t="s">
        <v>101</v>
      </c>
    </row>
    <row r="18" spans="2:13" s="2" customFormat="1" ht="30" customHeight="1" x14ac:dyDescent="0.25">
      <c r="B18" s="6" t="s">
        <v>122</v>
      </c>
      <c r="C18" s="6" t="s">
        <v>123</v>
      </c>
      <c r="D18" s="6" t="s">
        <v>93</v>
      </c>
      <c r="E18" s="6" t="s">
        <v>98</v>
      </c>
      <c r="F18" s="6" t="s">
        <v>99</v>
      </c>
      <c r="G18" s="5">
        <v>0</v>
      </c>
      <c r="H18" s="5">
        <v>0</v>
      </c>
      <c r="I18" s="5">
        <v>442</v>
      </c>
      <c r="J18" s="5">
        <v>0</v>
      </c>
      <c r="K18" s="6" t="s">
        <v>101</v>
      </c>
    </row>
    <row r="19" spans="2:13" s="2" customFormat="1" ht="30" customHeight="1" x14ac:dyDescent="0.25">
      <c r="B19" s="6" t="s">
        <v>105</v>
      </c>
      <c r="C19" s="6" t="s">
        <v>13</v>
      </c>
      <c r="D19" s="6" t="s">
        <v>93</v>
      </c>
      <c r="E19" s="6" t="s">
        <v>98</v>
      </c>
      <c r="F19" s="6" t="s">
        <v>99</v>
      </c>
      <c r="G19" s="5">
        <v>0</v>
      </c>
      <c r="H19" s="5">
        <v>0</v>
      </c>
      <c r="I19" s="5">
        <v>442</v>
      </c>
      <c r="J19" s="5">
        <v>0</v>
      </c>
      <c r="K19" s="6" t="s">
        <v>101</v>
      </c>
    </row>
    <row r="20" spans="2:13" s="2" customFormat="1" ht="30" customHeight="1" x14ac:dyDescent="0.25">
      <c r="B20" s="6" t="s">
        <v>106</v>
      </c>
      <c r="C20" s="6" t="s">
        <v>13</v>
      </c>
      <c r="D20" s="6" t="s">
        <v>93</v>
      </c>
      <c r="E20" s="6" t="s">
        <v>98</v>
      </c>
      <c r="F20" s="6" t="s">
        <v>99</v>
      </c>
      <c r="G20" s="5">
        <v>0</v>
      </c>
      <c r="H20" s="5">
        <v>0</v>
      </c>
      <c r="I20" s="5">
        <v>442</v>
      </c>
      <c r="J20" s="5">
        <v>0</v>
      </c>
      <c r="K20" s="6" t="s">
        <v>101</v>
      </c>
    </row>
    <row r="21" spans="2:13" s="2" customFormat="1" ht="30" customHeight="1" x14ac:dyDescent="0.25">
      <c r="B21" s="6" t="s">
        <v>107</v>
      </c>
      <c r="C21" s="6" t="s">
        <v>13</v>
      </c>
      <c r="D21" s="6" t="s">
        <v>93</v>
      </c>
      <c r="E21" s="6" t="s">
        <v>98</v>
      </c>
      <c r="F21" s="6" t="s">
        <v>99</v>
      </c>
      <c r="G21" s="5">
        <v>0</v>
      </c>
      <c r="H21" s="5">
        <v>0</v>
      </c>
      <c r="I21" s="5">
        <v>442</v>
      </c>
      <c r="J21" s="5">
        <v>0</v>
      </c>
      <c r="K21" s="6" t="s">
        <v>101</v>
      </c>
    </row>
    <row r="22" spans="2:13" s="2" customFormat="1" ht="30" customHeight="1" x14ac:dyDescent="0.25">
      <c r="B22" s="6" t="s">
        <v>108</v>
      </c>
      <c r="C22" s="6" t="s">
        <v>13</v>
      </c>
      <c r="D22" s="6" t="s">
        <v>93</v>
      </c>
      <c r="E22" s="6" t="s">
        <v>98</v>
      </c>
      <c r="F22" s="6" t="s">
        <v>99</v>
      </c>
      <c r="G22" s="5">
        <v>0</v>
      </c>
      <c r="H22" s="5">
        <v>0</v>
      </c>
      <c r="I22" s="5">
        <v>442</v>
      </c>
      <c r="J22" s="5">
        <v>0</v>
      </c>
      <c r="K22" s="6" t="s">
        <v>101</v>
      </c>
    </row>
    <row r="23" spans="2:13" s="2" customFormat="1" ht="30" customHeight="1" x14ac:dyDescent="0.25">
      <c r="B23" s="6" t="s">
        <v>109</v>
      </c>
      <c r="C23" s="6" t="s">
        <v>13</v>
      </c>
      <c r="D23" s="6" t="s">
        <v>93</v>
      </c>
      <c r="E23" s="6" t="s">
        <v>98</v>
      </c>
      <c r="F23" s="6" t="s">
        <v>99</v>
      </c>
      <c r="G23" s="5">
        <v>0</v>
      </c>
      <c r="H23" s="5">
        <v>0</v>
      </c>
      <c r="I23" s="5">
        <v>442</v>
      </c>
      <c r="J23" s="5">
        <v>0</v>
      </c>
      <c r="K23" s="6" t="s">
        <v>101</v>
      </c>
    </row>
    <row r="24" spans="2:13" s="1" customFormat="1" ht="45" x14ac:dyDescent="0.25">
      <c r="B24" s="6" t="s">
        <v>110</v>
      </c>
      <c r="C24" s="6" t="s">
        <v>72</v>
      </c>
      <c r="D24" s="6" t="s">
        <v>93</v>
      </c>
      <c r="E24" s="6" t="s">
        <v>98</v>
      </c>
      <c r="F24" s="6" t="s">
        <v>99</v>
      </c>
      <c r="G24" s="5">
        <v>0</v>
      </c>
      <c r="H24" s="5">
        <v>0</v>
      </c>
      <c r="I24" s="5">
        <v>442</v>
      </c>
      <c r="J24" s="5">
        <v>0</v>
      </c>
      <c r="K24" s="6" t="s">
        <v>101</v>
      </c>
      <c r="L24" s="8">
        <f>SUM(G24:K24)</f>
        <v>442</v>
      </c>
      <c r="M24" s="9"/>
    </row>
    <row r="25" spans="2:13" s="1" customFormat="1" ht="45" x14ac:dyDescent="0.25">
      <c r="B25" s="6" t="s">
        <v>111</v>
      </c>
      <c r="C25" s="6" t="s">
        <v>13</v>
      </c>
      <c r="D25" s="6" t="s">
        <v>93</v>
      </c>
      <c r="E25" s="6" t="s">
        <v>98</v>
      </c>
      <c r="F25" s="6" t="s">
        <v>99</v>
      </c>
      <c r="G25" s="5">
        <v>0</v>
      </c>
      <c r="H25" s="5">
        <v>0</v>
      </c>
      <c r="I25" s="5">
        <v>442</v>
      </c>
      <c r="J25" s="5">
        <v>0</v>
      </c>
      <c r="K25" s="6" t="s">
        <v>101</v>
      </c>
      <c r="L25" s="8">
        <f t="shared" ref="L25:L31" si="0">SUM(G25:K25)</f>
        <v>442</v>
      </c>
      <c r="M25" s="9"/>
    </row>
    <row r="26" spans="2:13" s="1" customFormat="1" ht="45" x14ac:dyDescent="0.25">
      <c r="B26" s="3" t="s">
        <v>88</v>
      </c>
      <c r="C26" s="6" t="s">
        <v>13</v>
      </c>
      <c r="D26" s="6" t="s">
        <v>93</v>
      </c>
      <c r="E26" s="6" t="s">
        <v>98</v>
      </c>
      <c r="F26" s="6" t="s">
        <v>99</v>
      </c>
      <c r="G26" s="5">
        <v>0</v>
      </c>
      <c r="H26" s="5">
        <v>0</v>
      </c>
      <c r="I26" s="5">
        <v>442</v>
      </c>
      <c r="J26" s="5">
        <v>0</v>
      </c>
      <c r="K26" s="6" t="s">
        <v>101</v>
      </c>
      <c r="L26" s="8">
        <f t="shared" si="0"/>
        <v>442</v>
      </c>
      <c r="M26" s="9"/>
    </row>
    <row r="27" spans="2:13" s="1" customFormat="1" ht="30" x14ac:dyDescent="0.25">
      <c r="B27" s="3" t="s">
        <v>29</v>
      </c>
      <c r="C27" s="6" t="s">
        <v>13</v>
      </c>
      <c r="D27" s="6" t="s">
        <v>112</v>
      </c>
      <c r="E27" s="6" t="s">
        <v>113</v>
      </c>
      <c r="F27" s="6" t="s">
        <v>114</v>
      </c>
      <c r="G27" s="5">
        <v>503.25</v>
      </c>
      <c r="H27" s="5">
        <v>685</v>
      </c>
      <c r="I27" s="5">
        <v>276</v>
      </c>
      <c r="J27" s="5"/>
      <c r="K27" s="6" t="s">
        <v>115</v>
      </c>
      <c r="L27" s="8"/>
      <c r="M27" s="9"/>
    </row>
    <row r="28" spans="2:13" s="1" customFormat="1" ht="30" x14ac:dyDescent="0.25">
      <c r="B28" s="3" t="s">
        <v>33</v>
      </c>
      <c r="C28" s="6" t="s">
        <v>13</v>
      </c>
      <c r="D28" s="6" t="s">
        <v>112</v>
      </c>
      <c r="E28" s="6" t="s">
        <v>113</v>
      </c>
      <c r="F28" s="6" t="s">
        <v>114</v>
      </c>
      <c r="G28" s="5">
        <v>0</v>
      </c>
      <c r="H28" s="5">
        <v>0</v>
      </c>
      <c r="I28" s="5">
        <v>276</v>
      </c>
      <c r="J28" s="5"/>
      <c r="K28" s="6" t="s">
        <v>115</v>
      </c>
      <c r="L28" s="8"/>
      <c r="M28" s="9"/>
    </row>
    <row r="29" spans="2:13" s="1" customFormat="1" ht="45" x14ac:dyDescent="0.25">
      <c r="B29" s="3" t="s">
        <v>116</v>
      </c>
      <c r="C29" s="6" t="s">
        <v>124</v>
      </c>
      <c r="D29" s="6" t="s">
        <v>93</v>
      </c>
      <c r="E29" s="6" t="s">
        <v>98</v>
      </c>
      <c r="F29" s="6" t="s">
        <v>99</v>
      </c>
      <c r="G29" s="7">
        <v>249.35</v>
      </c>
      <c r="H29" s="7">
        <v>241</v>
      </c>
      <c r="I29" s="7">
        <v>442</v>
      </c>
      <c r="J29" s="7">
        <v>0</v>
      </c>
      <c r="K29" s="6" t="s">
        <v>101</v>
      </c>
      <c r="L29" s="8"/>
      <c r="M29" s="9"/>
    </row>
    <row r="30" spans="2:13" s="1" customFormat="1" ht="45" x14ac:dyDescent="0.25">
      <c r="B30" s="3" t="s">
        <v>107</v>
      </c>
      <c r="C30" s="3" t="s">
        <v>13</v>
      </c>
      <c r="D30" s="6" t="s">
        <v>89</v>
      </c>
      <c r="E30" s="6" t="s">
        <v>90</v>
      </c>
      <c r="F30" s="6" t="s">
        <v>91</v>
      </c>
      <c r="G30" s="7">
        <v>0</v>
      </c>
      <c r="H30" s="7">
        <v>220</v>
      </c>
      <c r="I30" s="7">
        <v>276</v>
      </c>
      <c r="J30" s="7">
        <v>404</v>
      </c>
      <c r="K30" s="6" t="s">
        <v>119</v>
      </c>
      <c r="L30" s="8">
        <f t="shared" si="0"/>
        <v>900</v>
      </c>
      <c r="M30" s="9"/>
    </row>
    <row r="31" spans="2:13" s="1" customFormat="1" ht="45" x14ac:dyDescent="0.25">
      <c r="B31" s="3" t="s">
        <v>117</v>
      </c>
      <c r="C31" s="3" t="s">
        <v>13</v>
      </c>
      <c r="D31" s="6" t="s">
        <v>89</v>
      </c>
      <c r="E31" s="6" t="s">
        <v>90</v>
      </c>
      <c r="F31" s="6" t="s">
        <v>91</v>
      </c>
      <c r="G31" s="7">
        <v>0</v>
      </c>
      <c r="H31" s="7">
        <v>220</v>
      </c>
      <c r="I31" s="7">
        <v>184</v>
      </c>
      <c r="J31" s="7">
        <v>0</v>
      </c>
      <c r="K31" s="6" t="s">
        <v>118</v>
      </c>
      <c r="L31" s="8">
        <f t="shared" si="0"/>
        <v>404</v>
      </c>
      <c r="M31" s="9"/>
    </row>
    <row r="32" spans="2:13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  <row r="96" s="1" customFormat="1" ht="30" customHeight="1" x14ac:dyDescent="0.25"/>
    <row r="97" s="1" customFormat="1" ht="30" customHeight="1" x14ac:dyDescent="0.25"/>
    <row r="98" s="1" customFormat="1" ht="30" customHeight="1" x14ac:dyDescent="0.25"/>
    <row r="99" s="1" customFormat="1" ht="30" customHeight="1" x14ac:dyDescent="0.25"/>
    <row r="100" s="1" customFormat="1" ht="30" customHeight="1" x14ac:dyDescent="0.25"/>
    <row r="101" s="1" customFormat="1" ht="30" customHeight="1" x14ac:dyDescent="0.25"/>
    <row r="102" s="1" customFormat="1" ht="30" customHeight="1" x14ac:dyDescent="0.25"/>
    <row r="103" s="1" customFormat="1" ht="30" customHeight="1" x14ac:dyDescent="0.25"/>
    <row r="104" s="1" customFormat="1" ht="30" customHeight="1" x14ac:dyDescent="0.25"/>
    <row r="105" s="1" customFormat="1" ht="30" customHeight="1" x14ac:dyDescent="0.25"/>
    <row r="106" s="1" customFormat="1" ht="30" customHeight="1" x14ac:dyDescent="0.25"/>
    <row r="107" s="1" customFormat="1" ht="30" customHeight="1" x14ac:dyDescent="0.25"/>
    <row r="108" s="1" customFormat="1" ht="30" customHeight="1" x14ac:dyDescent="0.25"/>
    <row r="109" s="1" customFormat="1" ht="30" customHeight="1" x14ac:dyDescent="0.25"/>
    <row r="110" s="1" customFormat="1" ht="30" customHeight="1" x14ac:dyDescent="0.25"/>
    <row r="111" s="1" customFormat="1" ht="30" customHeight="1" x14ac:dyDescent="0.25"/>
    <row r="112" s="1" customFormat="1" ht="30" customHeight="1" x14ac:dyDescent="0.25"/>
    <row r="113" s="1" customFormat="1" ht="30" customHeight="1" x14ac:dyDescent="0.25"/>
    <row r="114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M95"/>
  <sheetViews>
    <sheetView zoomScale="70" zoomScaleNormal="70" workbookViewId="0">
      <selection activeCell="B12" sqref="B12:F12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3" t="s">
        <v>125</v>
      </c>
      <c r="C4" s="13"/>
      <c r="D4" s="13"/>
      <c r="E4" s="13"/>
      <c r="F4" s="13"/>
      <c r="G4" s="13"/>
      <c r="H4" s="13"/>
      <c r="I4" s="13"/>
      <c r="J4" s="13"/>
      <c r="K4" s="13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4" t="s">
        <v>4</v>
      </c>
      <c r="H5" s="15"/>
      <c r="I5" s="15"/>
      <c r="J5" s="16"/>
      <c r="K5" s="4" t="s">
        <v>9</v>
      </c>
    </row>
    <row r="6" spans="2:13" s="2" customFormat="1" ht="30" customHeight="1" x14ac:dyDescent="0.25">
      <c r="B6" s="11"/>
      <c r="C6" s="11"/>
      <c r="D6" s="11"/>
      <c r="E6" s="11"/>
      <c r="F6" s="11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2" customFormat="1" ht="30" customHeight="1" x14ac:dyDescent="0.25">
      <c r="B7" s="6" t="s">
        <v>126</v>
      </c>
      <c r="C7" s="6" t="s">
        <v>127</v>
      </c>
      <c r="D7" s="6" t="s">
        <v>128</v>
      </c>
      <c r="E7" s="6" t="s">
        <v>129</v>
      </c>
      <c r="F7" s="6" t="s">
        <v>130</v>
      </c>
      <c r="G7" s="7">
        <v>249.35</v>
      </c>
      <c r="H7" s="7">
        <v>296</v>
      </c>
      <c r="I7" s="7">
        <v>0</v>
      </c>
      <c r="J7" s="7">
        <v>0</v>
      </c>
      <c r="K7" s="6" t="s">
        <v>131</v>
      </c>
      <c r="M7" s="2">
        <f>SUM(G7:J7)</f>
        <v>545.35</v>
      </c>
    </row>
    <row r="8" spans="2:13" s="2" customFormat="1" ht="30" customHeight="1" x14ac:dyDescent="0.25">
      <c r="B8" s="6" t="s">
        <v>132</v>
      </c>
      <c r="C8" s="6" t="s">
        <v>13</v>
      </c>
      <c r="D8" s="6" t="s">
        <v>133</v>
      </c>
      <c r="E8" s="6" t="s">
        <v>134</v>
      </c>
      <c r="F8" s="6" t="s">
        <v>135</v>
      </c>
      <c r="G8" s="7">
        <v>249.35</v>
      </c>
      <c r="H8" s="7">
        <v>296</v>
      </c>
      <c r="I8" s="7">
        <v>0</v>
      </c>
      <c r="J8" s="7">
        <v>0</v>
      </c>
      <c r="K8" s="6" t="s">
        <v>136</v>
      </c>
      <c r="M8" s="2">
        <f t="shared" ref="M8:M12" si="0">SUM(G8:J8)</f>
        <v>545.35</v>
      </c>
    </row>
    <row r="9" spans="2:13" s="2" customFormat="1" ht="30" customHeight="1" x14ac:dyDescent="0.25">
      <c r="B9" s="6" t="s">
        <v>34</v>
      </c>
      <c r="C9" s="6" t="s">
        <v>35</v>
      </c>
      <c r="D9" s="6" t="s">
        <v>137</v>
      </c>
      <c r="E9" s="6" t="s">
        <v>138</v>
      </c>
      <c r="F9" s="6" t="s">
        <v>38</v>
      </c>
      <c r="G9" s="7">
        <v>249.35</v>
      </c>
      <c r="H9" s="7">
        <v>296</v>
      </c>
      <c r="I9" s="7">
        <v>0</v>
      </c>
      <c r="J9" s="7">
        <v>0</v>
      </c>
      <c r="K9" s="6" t="s">
        <v>139</v>
      </c>
      <c r="M9" s="2">
        <f t="shared" si="0"/>
        <v>545.35</v>
      </c>
    </row>
    <row r="10" spans="2:13" s="2" customFormat="1" ht="30" customHeight="1" x14ac:dyDescent="0.25">
      <c r="B10" s="6" t="s">
        <v>140</v>
      </c>
      <c r="C10" s="6" t="s">
        <v>13</v>
      </c>
      <c r="D10" s="6" t="s">
        <v>141</v>
      </c>
      <c r="E10" s="6" t="s">
        <v>142</v>
      </c>
      <c r="F10" s="6" t="s">
        <v>143</v>
      </c>
      <c r="G10" s="7">
        <v>144.07</v>
      </c>
      <c r="H10" s="7">
        <v>0</v>
      </c>
      <c r="I10" s="7">
        <v>666</v>
      </c>
      <c r="J10" s="7">
        <v>0</v>
      </c>
      <c r="K10" s="6" t="s">
        <v>144</v>
      </c>
      <c r="M10" s="2">
        <f t="shared" si="0"/>
        <v>810.06999999999994</v>
      </c>
    </row>
    <row r="11" spans="2:13" s="2" customFormat="1" ht="30" customHeight="1" x14ac:dyDescent="0.25">
      <c r="B11" s="6" t="s">
        <v>100</v>
      </c>
      <c r="C11" s="6" t="s">
        <v>13</v>
      </c>
      <c r="D11" s="6" t="s">
        <v>141</v>
      </c>
      <c r="E11" s="6" t="s">
        <v>142</v>
      </c>
      <c r="F11" s="6" t="s">
        <v>143</v>
      </c>
      <c r="G11" s="7">
        <v>144.07</v>
      </c>
      <c r="H11" s="7">
        <v>0</v>
      </c>
      <c r="I11" s="7">
        <v>166</v>
      </c>
      <c r="J11" s="7"/>
      <c r="K11" s="6" t="s">
        <v>144</v>
      </c>
      <c r="M11" s="2">
        <f t="shared" si="0"/>
        <v>310.07</v>
      </c>
    </row>
    <row r="12" spans="2:13" s="2" customFormat="1" ht="30" customHeight="1" x14ac:dyDescent="0.25">
      <c r="B12" s="6" t="s">
        <v>66</v>
      </c>
      <c r="C12" s="6" t="s">
        <v>13</v>
      </c>
      <c r="D12" s="6" t="s">
        <v>145</v>
      </c>
      <c r="E12" s="6" t="s">
        <v>146</v>
      </c>
      <c r="F12" s="6" t="s">
        <v>147</v>
      </c>
      <c r="G12" s="7">
        <v>249.35</v>
      </c>
      <c r="H12" s="7">
        <f>296+224+70</f>
        <v>590</v>
      </c>
      <c r="I12" s="7">
        <f>92+202</f>
        <v>294</v>
      </c>
      <c r="J12" s="7"/>
      <c r="K12" s="6" t="s">
        <v>148</v>
      </c>
      <c r="M12" s="2">
        <f t="shared" si="0"/>
        <v>1133.3499999999999</v>
      </c>
    </row>
    <row r="13" spans="2:13" s="1" customFormat="1" ht="30" customHeight="1" x14ac:dyDescent="0.25"/>
    <row r="14" spans="2:13" s="1" customFormat="1" ht="30" customHeight="1" x14ac:dyDescent="0.25"/>
    <row r="15" spans="2:13" s="1" customFormat="1" ht="30" customHeight="1" x14ac:dyDescent="0.25"/>
    <row r="16" spans="2:13" s="1" customFormat="1" ht="30" customHeight="1" x14ac:dyDescent="0.25"/>
    <row r="17" s="1" customFormat="1" ht="30" customHeight="1" x14ac:dyDescent="0.25"/>
    <row r="18" s="1" customFormat="1" ht="30" customHeight="1" x14ac:dyDescent="0.25"/>
    <row r="19" s="1" customFormat="1" ht="30" customHeight="1" x14ac:dyDescent="0.25"/>
    <row r="20" s="1" customFormat="1" ht="30" customHeight="1" x14ac:dyDescent="0.25"/>
    <row r="21" s="1" customFormat="1" ht="30" customHeight="1" x14ac:dyDescent="0.25"/>
    <row r="22" s="1" customFormat="1" ht="30" customHeight="1" x14ac:dyDescent="0.25"/>
    <row r="23" s="1" customFormat="1" ht="30" customHeight="1" x14ac:dyDescent="0.25"/>
    <row r="24" s="1" customFormat="1" ht="30" customHeight="1" x14ac:dyDescent="0.25"/>
    <row r="25" s="1" customFormat="1" ht="30" customHeight="1" x14ac:dyDescent="0.25"/>
    <row r="26" s="1" customFormat="1" ht="30" customHeight="1" x14ac:dyDescent="0.25"/>
    <row r="27" s="1" customFormat="1" ht="30" customHeight="1" x14ac:dyDescent="0.25"/>
    <row r="28" s="1" customFormat="1" ht="30" customHeight="1" x14ac:dyDescent="0.25"/>
    <row r="29" s="1" customFormat="1" ht="30" customHeight="1" x14ac:dyDescent="0.25"/>
    <row r="30" s="1" customFormat="1" ht="30" customHeight="1" x14ac:dyDescent="0.25"/>
    <row r="31" s="1" customFormat="1" ht="30" customHeight="1" x14ac:dyDescent="0.25"/>
    <row r="3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M97"/>
  <sheetViews>
    <sheetView topLeftCell="A9" zoomScale="70" zoomScaleNormal="70" workbookViewId="0">
      <selection activeCell="E19" sqref="E19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3" t="s">
        <v>149</v>
      </c>
      <c r="C4" s="13"/>
      <c r="D4" s="13"/>
      <c r="E4" s="13"/>
      <c r="F4" s="13"/>
      <c r="G4" s="13"/>
      <c r="H4" s="13"/>
      <c r="I4" s="13"/>
      <c r="J4" s="13"/>
      <c r="K4" s="13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4" t="s">
        <v>4</v>
      </c>
      <c r="H5" s="15"/>
      <c r="I5" s="15"/>
      <c r="J5" s="16"/>
      <c r="K5" s="4" t="s">
        <v>9</v>
      </c>
    </row>
    <row r="6" spans="2:13" s="2" customFormat="1" ht="30" customHeight="1" x14ac:dyDescent="0.25">
      <c r="B6" s="11"/>
      <c r="C6" s="11"/>
      <c r="D6" s="11"/>
      <c r="E6" s="11"/>
      <c r="F6" s="11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2" customFormat="1" ht="60" x14ac:dyDescent="0.25">
      <c r="B7" s="6" t="s">
        <v>54</v>
      </c>
      <c r="C7" s="6" t="s">
        <v>48</v>
      </c>
      <c r="D7" s="6" t="s">
        <v>150</v>
      </c>
      <c r="E7" s="6" t="s">
        <v>151</v>
      </c>
      <c r="F7" s="6" t="s">
        <v>152</v>
      </c>
      <c r="G7" s="7">
        <v>249.35</v>
      </c>
      <c r="H7" s="7">
        <v>296</v>
      </c>
      <c r="I7" s="7">
        <v>166</v>
      </c>
      <c r="J7" s="7">
        <v>0</v>
      </c>
      <c r="K7" s="6" t="s">
        <v>153</v>
      </c>
      <c r="M7" s="2">
        <f>SUM(G7:J7)</f>
        <v>711.35</v>
      </c>
    </row>
    <row r="8" spans="2:13" s="2" customFormat="1" ht="60" x14ac:dyDescent="0.25">
      <c r="B8" s="6" t="s">
        <v>154</v>
      </c>
      <c r="C8" s="6" t="s">
        <v>155</v>
      </c>
      <c r="D8" s="6" t="s">
        <v>150</v>
      </c>
      <c r="E8" s="6" t="s">
        <v>151</v>
      </c>
      <c r="F8" s="6" t="s">
        <v>152</v>
      </c>
      <c r="G8" s="7">
        <v>0</v>
      </c>
      <c r="H8" s="7">
        <v>0</v>
      </c>
      <c r="I8" s="7">
        <v>166</v>
      </c>
      <c r="J8" s="7">
        <v>0</v>
      </c>
      <c r="K8" s="6" t="s">
        <v>153</v>
      </c>
      <c r="M8" s="2">
        <f t="shared" ref="M8:M14" si="0">SUM(G8:J8)</f>
        <v>166</v>
      </c>
    </row>
    <row r="9" spans="2:13" s="2" customFormat="1" ht="30" customHeight="1" x14ac:dyDescent="0.25">
      <c r="B9" s="6" t="s">
        <v>66</v>
      </c>
      <c r="C9" s="6" t="s">
        <v>13</v>
      </c>
      <c r="D9" s="6" t="s">
        <v>145</v>
      </c>
      <c r="E9" s="6" t="s">
        <v>146</v>
      </c>
      <c r="F9" s="6" t="s">
        <v>147</v>
      </c>
      <c r="G9" s="7">
        <v>0</v>
      </c>
      <c r="H9" s="7">
        <v>194</v>
      </c>
      <c r="I9" s="7"/>
      <c r="J9" s="7">
        <v>0</v>
      </c>
      <c r="K9" s="6" t="s">
        <v>156</v>
      </c>
      <c r="M9" s="2">
        <f t="shared" si="0"/>
        <v>194</v>
      </c>
    </row>
    <row r="10" spans="2:13" s="2" customFormat="1" ht="30" x14ac:dyDescent="0.25">
      <c r="B10" s="6" t="s">
        <v>157</v>
      </c>
      <c r="C10" s="6" t="s">
        <v>127</v>
      </c>
      <c r="D10" s="6" t="s">
        <v>159</v>
      </c>
      <c r="E10" s="6" t="s">
        <v>160</v>
      </c>
      <c r="F10" s="6" t="s">
        <v>158</v>
      </c>
      <c r="G10" s="7">
        <v>498.69</v>
      </c>
      <c r="H10" s="7">
        <v>0</v>
      </c>
      <c r="I10" s="7">
        <f>350+238</f>
        <v>588</v>
      </c>
      <c r="J10" s="7">
        <v>0</v>
      </c>
      <c r="K10" s="6" t="s">
        <v>161</v>
      </c>
      <c r="M10" s="2">
        <f t="shared" si="0"/>
        <v>1086.69</v>
      </c>
    </row>
    <row r="11" spans="2:13" s="2" customFormat="1" ht="45" x14ac:dyDescent="0.25">
      <c r="B11" s="6" t="s">
        <v>162</v>
      </c>
      <c r="C11" s="6" t="s">
        <v>13</v>
      </c>
      <c r="D11" s="6" t="s">
        <v>159</v>
      </c>
      <c r="E11" s="6" t="s">
        <v>160</v>
      </c>
      <c r="F11" s="6" t="s">
        <v>158</v>
      </c>
      <c r="G11" s="7">
        <v>498.69</v>
      </c>
      <c r="H11" s="7">
        <v>0</v>
      </c>
      <c r="I11" s="7">
        <v>588</v>
      </c>
      <c r="J11" s="7">
        <v>0</v>
      </c>
      <c r="K11" s="6" t="s">
        <v>163</v>
      </c>
      <c r="M11" s="2">
        <f t="shared" si="0"/>
        <v>1086.69</v>
      </c>
    </row>
    <row r="12" spans="2:13" s="2" customFormat="1" ht="105" x14ac:dyDescent="0.25">
      <c r="B12" s="6" t="s">
        <v>140</v>
      </c>
      <c r="C12" s="6" t="s">
        <v>13</v>
      </c>
      <c r="D12" s="6" t="s">
        <v>164</v>
      </c>
      <c r="E12" s="6" t="s">
        <v>165</v>
      </c>
      <c r="F12" s="6" t="s">
        <v>166</v>
      </c>
      <c r="G12" s="7">
        <v>185.63</v>
      </c>
      <c r="H12" s="7">
        <v>0</v>
      </c>
      <c r="I12" s="7">
        <v>628</v>
      </c>
      <c r="J12" s="7">
        <v>0</v>
      </c>
      <c r="K12" s="6" t="s">
        <v>167</v>
      </c>
      <c r="M12" s="2">
        <f t="shared" si="0"/>
        <v>813.63</v>
      </c>
    </row>
    <row r="13" spans="2:13" s="2" customFormat="1" ht="30" customHeight="1" x14ac:dyDescent="0.25">
      <c r="B13" s="6" t="s">
        <v>100</v>
      </c>
      <c r="C13" s="6" t="s">
        <v>13</v>
      </c>
      <c r="D13" s="6" t="s">
        <v>164</v>
      </c>
      <c r="E13" s="6" t="s">
        <v>165</v>
      </c>
      <c r="F13" s="6" t="s">
        <v>166</v>
      </c>
      <c r="G13" s="7">
        <v>185.63</v>
      </c>
      <c r="H13" s="7">
        <v>90</v>
      </c>
      <c r="I13" s="7">
        <v>128</v>
      </c>
      <c r="J13" s="7">
        <v>0</v>
      </c>
      <c r="K13" s="6" t="s">
        <v>167</v>
      </c>
      <c r="M13" s="2">
        <f t="shared" si="0"/>
        <v>403.63</v>
      </c>
    </row>
    <row r="14" spans="2:13" s="2" customFormat="1" ht="30" customHeight="1" x14ac:dyDescent="0.25">
      <c r="B14" s="6" t="s">
        <v>116</v>
      </c>
      <c r="C14" s="6" t="s">
        <v>124</v>
      </c>
      <c r="D14" s="6" t="s">
        <v>168</v>
      </c>
      <c r="E14" s="6" t="s">
        <v>169</v>
      </c>
      <c r="F14" s="6" t="s">
        <v>170</v>
      </c>
      <c r="G14" s="7">
        <v>249.35</v>
      </c>
      <c r="H14" s="7">
        <v>296</v>
      </c>
      <c r="I14" s="7">
        <v>258</v>
      </c>
      <c r="J14" s="7">
        <v>0</v>
      </c>
      <c r="K14" s="6" t="s">
        <v>171</v>
      </c>
      <c r="M14" s="2">
        <f t="shared" si="0"/>
        <v>803.35</v>
      </c>
    </row>
    <row r="15" spans="2:13" s="1" customFormat="1" ht="30" customHeight="1" x14ac:dyDescent="0.25"/>
    <row r="16" spans="2:13" s="1" customFormat="1" ht="30" customHeight="1" x14ac:dyDescent="0.25"/>
    <row r="17" s="1" customFormat="1" ht="30" customHeight="1" x14ac:dyDescent="0.25"/>
    <row r="18" s="1" customFormat="1" ht="30" customHeight="1" x14ac:dyDescent="0.25"/>
    <row r="19" s="1" customFormat="1" ht="30" customHeight="1" x14ac:dyDescent="0.25"/>
    <row r="20" s="1" customFormat="1" ht="30" customHeight="1" x14ac:dyDescent="0.25"/>
    <row r="21" s="1" customFormat="1" ht="30" customHeight="1" x14ac:dyDescent="0.25"/>
    <row r="22" s="1" customFormat="1" ht="30" customHeight="1" x14ac:dyDescent="0.25"/>
    <row r="23" s="1" customFormat="1" ht="30" customHeight="1" x14ac:dyDescent="0.25"/>
    <row r="24" s="1" customFormat="1" ht="30" customHeight="1" x14ac:dyDescent="0.25"/>
    <row r="25" s="1" customFormat="1" ht="30" customHeight="1" x14ac:dyDescent="0.25"/>
    <row r="26" s="1" customFormat="1" ht="30" customHeight="1" x14ac:dyDescent="0.25"/>
    <row r="27" s="1" customFormat="1" ht="30" customHeight="1" x14ac:dyDescent="0.25"/>
    <row r="28" s="1" customFormat="1" ht="30" customHeight="1" x14ac:dyDescent="0.25"/>
    <row r="29" s="1" customFormat="1" ht="30" customHeight="1" x14ac:dyDescent="0.25"/>
    <row r="30" s="1" customFormat="1" ht="30" customHeight="1" x14ac:dyDescent="0.25"/>
    <row r="31" s="1" customFormat="1" ht="30" customHeight="1" x14ac:dyDescent="0.25"/>
    <row r="3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  <row r="96" s="1" customFormat="1" ht="30" customHeight="1" x14ac:dyDescent="0.25"/>
    <row r="97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M92"/>
  <sheetViews>
    <sheetView tabSelected="1" zoomScale="70" zoomScaleNormal="70" workbookViewId="0">
      <selection activeCell="G7" sqref="G7:J9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5.5703125" customWidth="1"/>
    <col min="8" max="8" width="13.140625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3" t="s">
        <v>172</v>
      </c>
      <c r="C4" s="13"/>
      <c r="D4" s="13"/>
      <c r="E4" s="13"/>
      <c r="F4" s="13"/>
      <c r="G4" s="13"/>
      <c r="H4" s="13"/>
      <c r="I4" s="13"/>
      <c r="J4" s="13"/>
      <c r="K4" s="13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4" t="s">
        <v>4</v>
      </c>
      <c r="H5" s="15"/>
      <c r="I5" s="15"/>
      <c r="J5" s="16"/>
      <c r="K5" s="4" t="s">
        <v>9</v>
      </c>
    </row>
    <row r="6" spans="2:13" s="2" customFormat="1" ht="30" customHeight="1" x14ac:dyDescent="0.25">
      <c r="B6" s="11"/>
      <c r="C6" s="11"/>
      <c r="D6" s="11"/>
      <c r="E6" s="11"/>
      <c r="F6" s="11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2" customFormat="1" ht="60" x14ac:dyDescent="0.25">
      <c r="B7" s="6" t="s">
        <v>42</v>
      </c>
      <c r="C7" s="6" t="s">
        <v>13</v>
      </c>
      <c r="D7" s="6" t="s">
        <v>173</v>
      </c>
      <c r="E7" s="6" t="s">
        <v>174</v>
      </c>
      <c r="F7" s="6" t="s">
        <v>175</v>
      </c>
      <c r="G7" s="17">
        <v>249.35</v>
      </c>
      <c r="H7" s="17">
        <v>296</v>
      </c>
      <c r="I7" s="17">
        <v>166</v>
      </c>
      <c r="J7" s="17">
        <v>0</v>
      </c>
      <c r="K7" s="6" t="s">
        <v>180</v>
      </c>
      <c r="M7" s="2">
        <f>SUM(G7:J7)</f>
        <v>711.35</v>
      </c>
    </row>
    <row r="8" spans="2:13" s="2" customFormat="1" ht="45" x14ac:dyDescent="0.25">
      <c r="B8" s="6" t="s">
        <v>33</v>
      </c>
      <c r="C8" s="6" t="s">
        <v>13</v>
      </c>
      <c r="D8" s="6" t="s">
        <v>176</v>
      </c>
      <c r="E8" s="6" t="s">
        <v>177</v>
      </c>
      <c r="F8" s="6" t="s">
        <v>178</v>
      </c>
      <c r="G8" s="17">
        <v>0</v>
      </c>
      <c r="H8" s="17">
        <v>0</v>
      </c>
      <c r="I8" s="17">
        <v>92</v>
      </c>
      <c r="J8" s="17">
        <v>0</v>
      </c>
      <c r="K8" s="6" t="s">
        <v>179</v>
      </c>
      <c r="M8" s="2">
        <f>SUM(G8:J8)</f>
        <v>92</v>
      </c>
    </row>
    <row r="9" spans="2:13" s="2" customFormat="1" ht="45" x14ac:dyDescent="0.25">
      <c r="B9" s="6" t="s">
        <v>116</v>
      </c>
      <c r="C9" s="6" t="s">
        <v>124</v>
      </c>
      <c r="D9" s="6" t="s">
        <v>176</v>
      </c>
      <c r="E9" s="6" t="s">
        <v>177</v>
      </c>
      <c r="F9" s="6" t="s">
        <v>178</v>
      </c>
      <c r="G9" s="17">
        <v>249.35</v>
      </c>
      <c r="H9" s="17">
        <v>296</v>
      </c>
      <c r="I9" s="17">
        <v>92</v>
      </c>
      <c r="J9" s="17">
        <v>0</v>
      </c>
      <c r="K9" s="6" t="s">
        <v>179</v>
      </c>
      <c r="M9" s="2">
        <f t="shared" ref="M9" si="0">SUM(G9:J9)</f>
        <v>637.35</v>
      </c>
    </row>
    <row r="10" spans="2:13" s="1" customFormat="1" ht="30" customHeight="1" x14ac:dyDescent="0.25"/>
    <row r="11" spans="2:13" s="1" customFormat="1" ht="30" customHeight="1" x14ac:dyDescent="0.25"/>
    <row r="12" spans="2:13" s="1" customFormat="1" ht="30" customHeight="1" x14ac:dyDescent="0.25"/>
    <row r="13" spans="2:13" s="1" customFormat="1" ht="30" customHeight="1" x14ac:dyDescent="0.25"/>
    <row r="14" spans="2:13" s="1" customFormat="1" ht="30" customHeight="1" x14ac:dyDescent="0.25"/>
    <row r="15" spans="2:13" s="1" customFormat="1" ht="30" customHeight="1" x14ac:dyDescent="0.25"/>
    <row r="16" spans="2:13" s="1" customFormat="1" ht="30" customHeight="1" x14ac:dyDescent="0.25"/>
    <row r="17" s="1" customFormat="1" ht="30" customHeight="1" x14ac:dyDescent="0.25"/>
    <row r="18" s="1" customFormat="1" ht="30" customHeight="1" x14ac:dyDescent="0.25"/>
    <row r="19" s="1" customFormat="1" ht="30" customHeight="1" x14ac:dyDescent="0.25"/>
    <row r="20" s="1" customFormat="1" ht="30" customHeight="1" x14ac:dyDescent="0.25"/>
    <row r="21" s="1" customFormat="1" ht="30" customHeight="1" x14ac:dyDescent="0.25"/>
    <row r="22" s="1" customFormat="1" ht="30" customHeight="1" x14ac:dyDescent="0.25"/>
    <row r="23" s="1" customFormat="1" ht="30" customHeight="1" x14ac:dyDescent="0.25"/>
    <row r="24" s="1" customFormat="1" ht="30" customHeight="1" x14ac:dyDescent="0.25"/>
    <row r="25" s="1" customFormat="1" ht="30" customHeight="1" x14ac:dyDescent="0.25"/>
    <row r="26" s="1" customFormat="1" ht="30" customHeight="1" x14ac:dyDescent="0.25"/>
    <row r="27" s="1" customFormat="1" ht="30" customHeight="1" x14ac:dyDescent="0.25"/>
    <row r="28" s="1" customFormat="1" ht="30" customHeight="1" x14ac:dyDescent="0.25"/>
    <row r="29" s="1" customFormat="1" ht="30" customHeight="1" x14ac:dyDescent="0.25"/>
    <row r="30" s="1" customFormat="1" ht="30" customHeight="1" x14ac:dyDescent="0.25"/>
    <row r="31" s="1" customFormat="1" ht="30" customHeight="1" x14ac:dyDescent="0.25"/>
    <row r="3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NOVIEMBRE2015</vt:lpstr>
      <vt:lpstr>DICIEMBRE2015</vt:lpstr>
      <vt:lpstr>ENERO2016</vt:lpstr>
      <vt:lpstr>FEB_16</vt:lpstr>
      <vt:lpstr>MARZO2016</vt:lpstr>
      <vt:lpstr>ABRIL2016</vt:lpstr>
      <vt:lpstr>ABRIL2016!Área_de_impresión</vt:lpstr>
      <vt:lpstr>DICIEMBRE2015!Área_de_impresión</vt:lpstr>
      <vt:lpstr>ENERO2016!Área_de_impresión</vt:lpstr>
      <vt:lpstr>FEB_16!Área_de_impresión</vt:lpstr>
      <vt:lpstr>MARZO2016!Área_de_impresión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2016-05-05T19:51:35Z</dcterms:modified>
</cp:coreProperties>
</file>