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7"/>
  </bookViews>
  <sheets>
    <sheet name="Enero" sheetId="2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</sheets>
  <calcPr calcId="144525"/>
</workbook>
</file>

<file path=xl/calcChain.xml><?xml version="1.0" encoding="utf-8"?>
<calcChain xmlns="http://schemas.openxmlformats.org/spreadsheetml/2006/main">
  <c r="J42" i="8" l="1"/>
  <c r="J41" i="8"/>
  <c r="I41" i="8"/>
  <c r="J40" i="8"/>
  <c r="J39" i="8"/>
  <c r="I39" i="8"/>
  <c r="J35" i="8" l="1"/>
  <c r="I34" i="8"/>
  <c r="J33" i="8"/>
  <c r="J32" i="8"/>
  <c r="J31" i="8"/>
  <c r="I31" i="8"/>
  <c r="J30" i="8"/>
  <c r="J29" i="8"/>
  <c r="J28" i="8"/>
  <c r="I27" i="8"/>
  <c r="J27" i="8"/>
  <c r="J26" i="8"/>
  <c r="J25" i="8"/>
  <c r="I24" i="8" l="1"/>
  <c r="J35" i="7" l="1"/>
  <c r="I35" i="7"/>
  <c r="J24" i="7"/>
  <c r="I24" i="7"/>
  <c r="J23" i="7"/>
  <c r="J22" i="7"/>
  <c r="I16" i="7"/>
  <c r="J16" i="7"/>
  <c r="J7" i="6" l="1"/>
  <c r="J6" i="6"/>
  <c r="J7" i="5" l="1"/>
  <c r="J6" i="5"/>
  <c r="J9" i="4"/>
  <c r="J7" i="4"/>
  <c r="J6" i="4"/>
  <c r="J9" i="3" l="1"/>
  <c r="J8" i="3"/>
  <c r="J7" i="3"/>
  <c r="J6" i="3"/>
  <c r="J38" i="2" l="1"/>
  <c r="I38" i="2"/>
  <c r="J37" i="2"/>
  <c r="J35" i="2"/>
  <c r="I35" i="2"/>
  <c r="J34" i="2"/>
  <c r="J33" i="2" l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7" i="2"/>
</calcChain>
</file>

<file path=xl/sharedStrings.xml><?xml version="1.0" encoding="utf-8"?>
<sst xmlns="http://schemas.openxmlformats.org/spreadsheetml/2006/main" count="945" uniqueCount="349">
  <si>
    <t>VIAJES OFICIALES. "PLANTEL O DIRECCIÓN". MES Y AÑO</t>
  </si>
  <si>
    <t>Nombre de quien realizó el viaje</t>
  </si>
  <si>
    <t>Puesto de quien realizó el viaje</t>
  </si>
  <si>
    <t>Origen, fecha y hora de salida</t>
  </si>
  <si>
    <t>Destino, fecha y hora de regreso</t>
  </si>
  <si>
    <t>Costos</t>
  </si>
  <si>
    <t>Gasolina</t>
  </si>
  <si>
    <t>Peaje</t>
  </si>
  <si>
    <t>Alimentos</t>
  </si>
  <si>
    <t>Hospedaje</t>
  </si>
  <si>
    <t>Resultados obtenidos</t>
  </si>
  <si>
    <t>Agenda de actividades</t>
  </si>
  <si>
    <t>Docente</t>
  </si>
  <si>
    <t>Manuel Alejandro Ochoa Dávalos</t>
  </si>
  <si>
    <t>Luis Ignacio Mejía Chávez</t>
  </si>
  <si>
    <t>Director</t>
  </si>
  <si>
    <t>Sandra Cecilia Riojas de Alba</t>
  </si>
  <si>
    <t>Encarnación de Díaz, 25 de Enero de 2015. 09:00  Hrs.</t>
  </si>
  <si>
    <t>Cuidad de México, 18de Diciembre de 2015,  09:00 Horas.</t>
  </si>
  <si>
    <t>Programa de Especilización en Ingeniería MECATRÓNICA XXXIX.</t>
  </si>
  <si>
    <t>Obtención del Título en la Especilización en Ingeniería MECATRÓNICA XXXIX.</t>
  </si>
  <si>
    <t>Landeros Iñiguez Susana</t>
  </si>
  <si>
    <t>Encarnación de Díaz, 13 de Enero de 2016. 07:00  Hrs.</t>
  </si>
  <si>
    <t xml:space="preserve">7:00 Hrs. Salida de la Central de Autobuses.                                                          10:00 Arribo a la central y traslado a la Dirección General.                         11:00:    Inicio de la Reunión.            15:00 Término de la reunión.            17:00 Traslado a Encarnación de Díaz.            </t>
  </si>
  <si>
    <t>Transporte Externo (Autobús) e Interno</t>
  </si>
  <si>
    <t>Integración de la Comisión Mixta de Cpacitación y Adiestramiento.</t>
  </si>
  <si>
    <t>Guadalajara, 13 de Enero de 2016,  21:00 Horas.</t>
  </si>
  <si>
    <t>Encarnación de Díaz, 22 de Enero de 2016. 07:00  Hrs.</t>
  </si>
  <si>
    <t xml:space="preserve">7:00 Traslado a la Cuidad de Guadalajara.                                               11:00 Registro e Inauguración.   14:00 Conferencia magistral sobre trabajo Colaborativo.                           15:00 Reunión de Directores                     </t>
  </si>
  <si>
    <t>Inauguración de Academias estatales y reunión de directores.</t>
  </si>
  <si>
    <t>Ana María Ruiz Delgadillo</t>
  </si>
  <si>
    <t>Encarnación de Díaz, 18 de Enero de 2016. 07:00  Hrs.</t>
  </si>
  <si>
    <t>Guadalajara, 19 de Enero de 2016,  21:00 Horas.</t>
  </si>
  <si>
    <t xml:space="preserve">18 de Enero: Traslado a Gudalajara, registro al curso y asistencia al mismo.                                                               19 de Enero:  Segunda parte del grupo y regreso a Encarnación de Díaz.              </t>
  </si>
  <si>
    <t>Capacitación en el Sistema AbsysNet.</t>
  </si>
  <si>
    <t>Encarnación de Díaz, 20 de Enero de 2016. 07:00  Hrs.</t>
  </si>
  <si>
    <t>06:00 Traslado a al Plantel Guadalajara.                                                  9:00 -17: 00 Curso de Inglés.        17:00  Regreso a Encarnación de Díaz</t>
  </si>
  <si>
    <t>Guadalajara, 20 de Enero de 2016,  19:00 Horas.</t>
  </si>
  <si>
    <t>Berta Alicia Romo Silvestre</t>
  </si>
  <si>
    <t>Asistencia a Curso de Capacitación de Inglés</t>
  </si>
  <si>
    <t>Delgado Esqueda Rosa Alicia</t>
  </si>
  <si>
    <t>Orientadora Educativa</t>
  </si>
  <si>
    <t>Encarnación de Díaz, 21 de Enero de 2016. 06:00  Hrs.</t>
  </si>
  <si>
    <t>Guadalajara, 23 de Enero de 2016,  20:00 Horas.</t>
  </si>
  <si>
    <t>21 de Enero                                                  06:00 Traslado a Guadalajara.                   21, 22 y 23 de Enero                                                  9:00 -17: 00 Curso de comprensión de textos.                                                              23 de Enero                                                    17:00  Regreso a Encarnación de Díaz</t>
  </si>
  <si>
    <t>Asistencia a Curso de Capacitación en Comprensión de Textos</t>
  </si>
  <si>
    <t>Participación en Academias Estatales 2016</t>
  </si>
  <si>
    <t>García Martínez Rimberto</t>
  </si>
  <si>
    <t>Encarnación de Díaz, 25 de Enero de 2016. 06:00  Hrs.</t>
  </si>
  <si>
    <t>Guadalajara, 27 de Enero de 2016,  17:00 Horas.</t>
  </si>
  <si>
    <t>25 de Enero                                                  06:00 Traslado a Guadalajara.                   25 de Enero:   Trabajo Colegiado de 10:00  a 18:00 Horas.                                                   26 de Enero:  Trabajo Colegiado de 09:00  a 19:00 Horas.                                                       27 de Enero:     Trabajo Colegiado de 09:00  a 14:00 Horas.                                                                                                          17:00  Regreso a Encarnación de Díaz</t>
  </si>
  <si>
    <t>Santiago Reyes Silvia Isabel</t>
  </si>
  <si>
    <t>Francisco Javier Alvarez Parada</t>
  </si>
  <si>
    <t>Luis Alvaro Ramírez Gómez</t>
  </si>
  <si>
    <t>Susana Landeros Iñiguez</t>
  </si>
  <si>
    <t>José Guadalupe Martín Pérez</t>
  </si>
  <si>
    <t>José Antonio Rios Cervantez</t>
  </si>
  <si>
    <t xml:space="preserve">Laura Elizabeth Ornelas Alba </t>
  </si>
  <si>
    <t>Rosa Alicia Delgado Esqueda</t>
  </si>
  <si>
    <t>Juan Francisco Ramírez Villalobos</t>
  </si>
  <si>
    <t xml:space="preserve">Sandra Cecilia Riojas de Alba </t>
  </si>
  <si>
    <t xml:space="preserve">Manuel Alejandro Ochoa Davalos </t>
  </si>
  <si>
    <t>José Abraham González Parada</t>
  </si>
  <si>
    <t>Humberto Acevedo Gaytan</t>
  </si>
  <si>
    <t>Nancy Elizabeth Sotelo Torres</t>
  </si>
  <si>
    <t>Encarnación de Díaz, 28 de Enero de 2016. 06:00  Hrs.</t>
  </si>
  <si>
    <t>Guadalajara, 29 de Enero de 2016,  20:00 Horas.</t>
  </si>
  <si>
    <t>28 de Enero                                                  06:00 Traslado a Guadalajara.                   28 de Enero:   Trabajo Curso Método Ely de 10:00  a 18:00 Horas.                                                          26 de Enero:  Curso Método Ely de 09:00  a 17:00 Horas.                                                                                                                                                             17:00  Regreso a Encarnación de Díaz</t>
  </si>
  <si>
    <t>María Gudalupe Muñoz Campos</t>
  </si>
  <si>
    <t xml:space="preserve">Sandra Zapata Martínez </t>
  </si>
  <si>
    <t>Participación en Curso de Capacitación Ely</t>
  </si>
  <si>
    <t>Perla Yeni Gudalupe Juarez Martín</t>
  </si>
  <si>
    <t>María Reyna Carrillo Galindo</t>
  </si>
  <si>
    <t>Salvador Sergio Martínez Almanza</t>
  </si>
  <si>
    <t>28 de Enero                                                  06:00 Traslado a Guadalajara.                   28 de Enero:   Curso Aplicación de las Matemáticas Utilizando las TIC´S de 10:00  a 18:00 Horas.                                                          26 de Enero:  Curso Aplicación de las Matemáticas Utilizando las TIC´S  09:00  a 17:00 Horas.                                                                                                                                                             17:00  Regreso a Encarnación de Díaz</t>
  </si>
  <si>
    <t xml:space="preserve">Manuel Alejandro Ochoa Dávalos </t>
  </si>
  <si>
    <t>Guadalajara, 28 de Enero de 2016,  20:00 Horas.</t>
  </si>
  <si>
    <t>Sergio Segovia Govea</t>
  </si>
  <si>
    <t>Participación en Las Academias de Creatividad</t>
  </si>
  <si>
    <t>20 de Enero                                                  06:00 Traslado a Guadalajara.                   21 de Enero:   Trabajo Curso de Filosofía  10:00  a 18:00 Horas.                                                          22 de Enero:  Curso de Filosofía de 09:00  a 17:00 Horas.                                                                                                                                                             17:00  Regreso a Encarnación de Díaz</t>
  </si>
  <si>
    <t>Guadalajara, 22 de Enero de 2016,  21:00 Horas.</t>
  </si>
  <si>
    <t>Encarnación de Díaz, 29 de Enero de 2016. 06:00  Hrs.</t>
  </si>
  <si>
    <t>28 de Enero                                                  06:00 Traslado a Guadalajara.                     Participación en las Academias de Creatividad  de 10:00  a 18:00 Horas.                                                                                                                                                                                                                 17:00  Regreso a Encarnación de Díaz</t>
  </si>
  <si>
    <t>29 de Enero                                                  06:00 Traslado a Guadalajara.                     Participación en la Primera Asamblea General del Sindicato.  de 10:00  a 18:00 Horas.                                                                                                                                                                                                                 17:00  Regreso a Encarnación de Díaz</t>
  </si>
  <si>
    <t>Participación en la Primera Asamblea General del Sindicato</t>
  </si>
  <si>
    <t>Participación en el Curso de Actualización sobre Filosofía.</t>
  </si>
  <si>
    <t xml:space="preserve">Pablo Fernando Serrano Carmona </t>
  </si>
  <si>
    <t>Encarnación de Díaz, 28 de Enero de 2016. 07:00  Hrs.</t>
  </si>
  <si>
    <t>Guadalajara, 28 de Enero de 2016,  21:00 Horas.</t>
  </si>
  <si>
    <t>28 de Enero                                                  06:00 Traslado a Guadalajara.                   21 de Enero:   Trabajo Curso de Filosofía  10:00  a 18:00 Horas.                                                          29 de Enero:  Curso de Filosofía de 09:00  a 17:00 Horas.                                                                                                                                                             17:00  Regreso a Encarnación de Díaz</t>
  </si>
  <si>
    <t>Fernando Chávez Cruz</t>
  </si>
  <si>
    <t>Encarnación de Díaz, Jal. 25 de Enero de 2016. 6:00 Hrs.</t>
  </si>
  <si>
    <t xml:space="preserve">25 de Febrero: Curso de capacitación futbol.                                           26 de Febrero: Curso de capacitación Vollibol. </t>
  </si>
  <si>
    <t>Curso de actualización de la disciplinas de Voleibol y futbol como taller de sport tape.</t>
  </si>
  <si>
    <t>Francisco Javier Alvarez López</t>
  </si>
  <si>
    <t>Saul Gómez Hernández</t>
  </si>
  <si>
    <t>Encarnación de Díaz, Jal. 25 de Febrero de 2016. 6:00 Hrs.</t>
  </si>
  <si>
    <t>Encarnación de Díaz, Jal. 26 de Febrero de 2016. 18:00 Hrs.</t>
  </si>
  <si>
    <t>San Ignacio Cerro Gordo, Jal. 25 de Enero de 2016. 16:00 Hrs.</t>
  </si>
  <si>
    <t>6:00 Traslado del plantel Encarnación al platel Cerro Gordo.   10:00 Participación en el debate.     14:00 Comida y regreso.</t>
  </si>
  <si>
    <t>Participación en el debate Mar Adentro.</t>
  </si>
  <si>
    <t>José Abraham González Parad</t>
  </si>
  <si>
    <t>Encarnación de Díaz, Jal. 27 de Febrero de 2016. 07:00 Hrs.</t>
  </si>
  <si>
    <t>7:00 Traslado del plantel Encarnación a Guadalajara                  10:00         Capacitación.                                  13:00 Regreso a Encarnación de Díaz</t>
  </si>
  <si>
    <t>Reinión para la capacitación en la elaboración de libros de texto de física, química y humanidades,</t>
  </si>
  <si>
    <t>Guadalajara, Jal. 27 de Febrero de 2016. 13:00 Hrs.</t>
  </si>
  <si>
    <t>Encarnación de Díaz, Jal. 24 de Febrero de 2016. 11:00 Hrs.</t>
  </si>
  <si>
    <t>Guadalajara, Jal. 24 de Febrero de 2016. 19:00 Hrs.</t>
  </si>
  <si>
    <t>8:00 Traslado del plantel Encarnación a Guadalajara                  10:00         Reunión de Directores.                                  19:00 Regreso a Encarnación de Díaz</t>
  </si>
  <si>
    <t>Participación en la Reunión de Directores</t>
  </si>
  <si>
    <t>VIAJES OFICIALES. PLANTEL ENCARNACIÓN DE DÍAZ FEBRERO 2016</t>
  </si>
  <si>
    <t>Marco Antonio Ramirez Castillo</t>
  </si>
  <si>
    <t>Encarnación de Díaz, Jalisco, 1 De Marzo de 2016, 08:00 horas</t>
  </si>
  <si>
    <t>Guadalajara, Jalisco, 1 De Marzo de 2016, 20:00 horas</t>
  </si>
  <si>
    <t>Participación en la reunión previa de detalles y logística del "XVIII Festival Nacional de Arte y Cultura de los CECYTES Tuxtla Gutierrez Chiapas 2016" y adquisición de calzado y accesorios para vestuario.</t>
  </si>
  <si>
    <t xml:space="preserve">Rimberto García Martínez </t>
  </si>
  <si>
    <t>Administrativo Especializado</t>
  </si>
  <si>
    <t>Guadalajara, Jalisco, 5 De Marzo de 2016, 18:00 horas</t>
  </si>
  <si>
    <t>Encarnación de Díaz, Jalisco, 5 De Marzo de 2016, 07:00 horas</t>
  </si>
  <si>
    <t>Revisión de la Primera Edición del libro de texto de LEOyE.</t>
  </si>
  <si>
    <t>Subdirector</t>
  </si>
  <si>
    <t>Encarnación de Díaz, Jalisco, 15 De Marzo de 2016, 08:00 horas</t>
  </si>
  <si>
    <t>Guadalajara, Jalisco, 15 De Marzo de 2016, 16:00 horas</t>
  </si>
  <si>
    <t>Traslado de 7:00 a 10:00 horas, reunión de 8:00 a 16:00 Horas. Traslado de 16:00 a 19:00 Horas.</t>
  </si>
  <si>
    <t>Recolección del material para la aplicación de PREPLANEA 2016.</t>
  </si>
  <si>
    <t xml:space="preserve"> Miguel Angel De Anda Muñoz</t>
  </si>
  <si>
    <t>Gómez Hernández Saúl</t>
  </si>
  <si>
    <t>Encarnación de Díaz, Jalisco, 17 De Marzo de 2016, 08:00 horas</t>
  </si>
  <si>
    <t>Jalostotitlán, Jalisco, 17 De Marzo de 2016, 16:00 horas</t>
  </si>
  <si>
    <t>Traslado de 8:00 a 10:30 horas, primera parte de la reunión de 10:30 a 14:00 Horas, comida de 14:00 a 15:00 Horas,  segunda parte de la reunión de 15:00 a 19:00 horas. Traslado de 19:00 a 22:00 Horas.</t>
  </si>
  <si>
    <t>Traslado de 8:00 a 10:30 horas,  recolección y revisión de material para la prueba, traslado de 16:00 a 20:00 Horas.</t>
  </si>
  <si>
    <t>Traslado de 8:00 a 9:30 horas,  acompañamiento de los alumnos participantes en el concurso de debate de Mar Adentro, A.C., traslado de 16:00 a 18:30 Horas.</t>
  </si>
  <si>
    <t>Participación del grupo de debate del plantel en el concurso Mar Adentro.</t>
  </si>
  <si>
    <t>Taquimecanógrafo</t>
  </si>
  <si>
    <t>Christian Raul López Cuellar</t>
  </si>
  <si>
    <t>Encarnación de Díaz, Jalisco, 6 De Abril de 2016, 08:00 horas</t>
  </si>
  <si>
    <t xml:space="preserve">Día 1:  Salida del plantel Encarnación a las 17:00 Horas.                 Día 2:  Llegada al  Plantel Valle de Juarez, trabajos previos a la inauguración, inauguración .                      Día 3:  Finales del torneo y clausura , regreso al plantel Encarnación.                                </t>
  </si>
  <si>
    <t>Participación en la organización del Inter CECyTEJ Deportivo 2016 Zona Sur.</t>
  </si>
  <si>
    <t>Marisela Ornelas Alba</t>
  </si>
  <si>
    <t>Analista Especilizado</t>
  </si>
  <si>
    <t>Encarnación de Díaz, Jalisco, 27 De Abril de 2016, 08:30 horas</t>
  </si>
  <si>
    <t>Valle de Juarez, Jalisco, 8 De Abril de 2016, 20:00 horas</t>
  </si>
  <si>
    <t>Guadalajara, Jalisco,27 De Abril  de 2016, 20:00 horas</t>
  </si>
  <si>
    <t xml:space="preserve">Traslado del platel a la ciudad de Guadalajara,   de 8: 30 a 11: 00 horas. Primera parte de la reunión de 11:00 a 14:00 horas. Comida de 14:00 a  17:00 Horas. Regreso al plantel de 17:00 a 20:00 horas.                        </t>
  </si>
  <si>
    <t xml:space="preserve">Capacitación sobre evaluación y seguimiento de desarrollo de competencias genéricas. </t>
  </si>
  <si>
    <t>Encarnación de Díaz, Jalisco, 28 De Abril de 2016, 07:00 horas</t>
  </si>
  <si>
    <t>Guadalajara, Jalisco, 28 De Abril  de 2016, 17:30 horas</t>
  </si>
  <si>
    <t>Participación en la reunión previa del concurso de creatividad 2016.</t>
  </si>
  <si>
    <t xml:space="preserve">Traslado del platel a la ciudad de Guadalajara,   de 7:00 a 09:30 horas. De 9: 30 a 15:00  Horas se desarrolló la reunión previa al Concurso de Creatividad Tecnológica.  Regreso al plantel de 15:00 a 17:30 horas.                        </t>
  </si>
  <si>
    <t>Encarnación de Díaz, Jalisco, 3 De  Mayo de 2016, 08:00 horas</t>
  </si>
  <si>
    <t xml:space="preserve">Día 1:  Juanta Previa en Villa Primavera.                                              Día 2:  Trabajos previos a la inauguración e inauguración .                      Día 3:  Finales del torneo y clausura , regreso al plantel Encarnación.                                </t>
  </si>
  <si>
    <t>Valle de Juarez, Jalisco, 5 De Mayo de 2016, 20:00 horas</t>
  </si>
  <si>
    <t>Participación en la organización del Inter CECyTEJ Deportivo 2016 Zona Metropolitana.</t>
  </si>
  <si>
    <t>Encarnación de Díaz, Jalisco, 4 De Mayo de 2016, 06:00 horas</t>
  </si>
  <si>
    <t>Guadalajara, Jalisco, 4 De Mayo de 2016, 16:00 horas</t>
  </si>
  <si>
    <t xml:space="preserve">Traslado del platel a la ciudad de Guadalajara,   de 6:00 a 09:00 horas. De 9: 00 a 16:00  Horas se desarrolló la segundac reunión previa al Concurso de Creatividad Tecnológica.  Regreso al plantel de 16:00 a 18:30 horas.                        </t>
  </si>
  <si>
    <t>Participación en la segunda reunión previa del concurso de creatividad 2016.</t>
  </si>
  <si>
    <t xml:space="preserve">José Abraham  González Parada </t>
  </si>
  <si>
    <t>Encarnación de Díaz, Jalisco, 3 De Mayo de 2016, 18:00 horas</t>
  </si>
  <si>
    <t>3 de Mayo: Traslado  del plantel a la Ciudad de Guadalajara, 4 de Mayo: Reunión para revisión de avance de libro ,  de 11:00 a 16:00 horas Traslado de 16:00 a 19:00 Horas</t>
  </si>
  <si>
    <t>Participación en la reunión para la revisión de avances de libro de texto de física y química.</t>
  </si>
  <si>
    <t>Encarnación de Díaz, Jalisco, 20 De Mayo de 2016, 06:00 horas</t>
  </si>
  <si>
    <t>Guadalajara, Jalisco, 20 De Mayo de 2016, 16:00 horas</t>
  </si>
  <si>
    <t>Guadalajara, Jalisco, 20 De Mayo de 2016, 19:00 horas</t>
  </si>
  <si>
    <t xml:space="preserve">Traslado del platel a la ciudad de Guadalajara,   de 6:00 a 09:00 horas. De 9: 00 a 16:00  Horas se desarrolló la tercera reunión previa al Concurso de Creatividad Tecnológica.  Regreso al plantel de 16:00 a 19:00 horas.                        </t>
  </si>
  <si>
    <t>Participación en la tercera reunión previa del concurso de creatividad 2016.</t>
  </si>
  <si>
    <t>Hector Flores Osornio</t>
  </si>
  <si>
    <t>Encarnación de Díaz, Jalisco, 20 De Mayo de 2016, 07:00 horas</t>
  </si>
  <si>
    <t xml:space="preserve">Traslado del platel a la ciudad de Guadalajara,   de 7:00 a 09:30 horas. De 10: 00 a 16:00  Horas se desarrolló el Third English oratory contest" Regreso al plantel de 16:00 a 19:00 horas.                        </t>
  </si>
  <si>
    <t>Participación en el Third English oratory contest.</t>
  </si>
  <si>
    <t>Encarnación de Díaz, Jalisco, 19 De Mayo de 2016, 09:00 horas</t>
  </si>
  <si>
    <t>Participación en Reunión de Directores.</t>
  </si>
  <si>
    <t>Encarnación de Díaz, Jalisco, 26 De Mayo de 2016, 07:00 horas</t>
  </si>
  <si>
    <t>Se revisó la carga horaria de los docentes del plantel para el cilco escolar agosto 2016- enero 2017.</t>
  </si>
  <si>
    <t>Encarnación de Díaz, Jalisco, 24 De Mayo de 2016, 06:00 horas</t>
  </si>
  <si>
    <t>Guadalajara, Jalisco, 26 De Mayo de 2016, 16:00 horas</t>
  </si>
  <si>
    <t>Guadalajara, Jalisco, 19 De Mayo de 2016, 17:00 horas</t>
  </si>
  <si>
    <t>Guadalajara, Jalisco, 24 De Mayo de 2016, 12:00 horas</t>
  </si>
  <si>
    <t>Se participó en la ceremonia de reconocimeinto realizada por la SEJ para maestros evaluados como destacados y excelentes.</t>
  </si>
  <si>
    <t>Pablo Fernando Serrano Carmona</t>
  </si>
  <si>
    <t>Luis Miguel de la Rosa Mireles</t>
  </si>
  <si>
    <t>Encarnación de Díaz, Jalisco, 23 De Mayo de 2016, 07:00 horas</t>
  </si>
  <si>
    <t>Lagos de Morteno, Jalisco, 23 De Mayo de 2016, 12:00 horas</t>
  </si>
  <si>
    <t xml:space="preserve">Traslado  a la ciudad de Lagos de Moreno,   de 7:00 a 08:00 horas. De 09:00 a 12:00  Horas se desarrolló la sesión de inducción para la implementación de la siguiente fase del Programa Construye - T Regreso al plantel de 12:00 a 13:00 horas.                        </t>
  </si>
  <si>
    <t>Participación en la sesión de inducción para la implementación de la siguiente fase del Programa Construye - T</t>
  </si>
  <si>
    <t xml:space="preserve">Traslado del platel a la ciudad de Guadalajara,   de 6:00 a 08:30 horas. De 09:00 a 12:00  Horas se desarrolló el desayuno y ceremonia de reconocimiento a maestros evaluadas como excelentes y destacados. Regreso al plantel de 12:00 a 14:30 horas.                        </t>
  </si>
  <si>
    <t xml:space="preserve">Traslado del platel a la ciudad de Guadalajara,   de 7:00 a 09:30 horas. De 09:30 a 14:00  Horas se desarrolló la Reunión para la Revisión de Carga Horaria, de 14:00 a 15:00 Horas comida. De 15:00 a 16:00 Horas segunda parte de la reunión. Regreso al plantel de 17:00 a 19:30 horas.                        </t>
  </si>
  <si>
    <t xml:space="preserve">Traslado del plantel a la ciudad de Guadalajara,   de 9:00 a 11:30 horas. De 11:30 a 14:00  Horas se desarrolló la Reunión de Directores, de 14:00 a 15:00 Horas comida. De 15:00 a 17:00 Horas segunda parte de la reunión. Regreso al plantel de 17:00 a 19:30 horas.                        </t>
  </si>
  <si>
    <t>Fernando Gómez Castellanos</t>
  </si>
  <si>
    <t>Hector Martínez Alba</t>
  </si>
  <si>
    <t>Encarnación de Díaz, Jalisco, 28 De Mayo de 2016, 14:00 horas</t>
  </si>
  <si>
    <t xml:space="preserve">Traslado  a la ciudad de Encarnación de Díaz,  de 14:00 a 16:30 horas. Entrega de material de aplicación de la prueba PIENSE II. Regreso al plantel de 17:00 a 20:00 horas.                        </t>
  </si>
  <si>
    <t>Entrega en la Dirección Académica del material de aplicación de la PRUEBA PIENSE II.</t>
  </si>
  <si>
    <t>Susana Landeros Iñigiez</t>
  </si>
  <si>
    <t>Encarnación de Díaz, Jalisco, 30 De Mayo de 2016, 7:00 horas</t>
  </si>
  <si>
    <t>Guadalajara, Jalisco, 28 De Mayo de 2016, 17:00 horas</t>
  </si>
  <si>
    <t>Guadalajara, Jalisco, 30 De Mayo de 2016, 17:00 horas</t>
  </si>
  <si>
    <t xml:space="preserve">Traslado  a la ciudad de Encarnación de Díaz a la ciudad de Guadalajara,  de 7:30 a 10:00 horas.  Participación en la reunión previa para el proyecto de información para los docentes de nuevo ingreso. Regreso al plantel de 16:00 a 19:00 horas.                        </t>
  </si>
  <si>
    <t>Participación en la reunión previa para el proyecto de información para los docentes de nuevo ingreso</t>
  </si>
  <si>
    <t>Miguel Angel de Anda Muñoz</t>
  </si>
  <si>
    <t>Encarnación de Díaz, Jalisco, 26 De Mayo de 2016, 7:00 horas</t>
  </si>
  <si>
    <t>Guadalajara, Jalisco, 26 De Mayo de 2016, 12:00 horas</t>
  </si>
  <si>
    <t xml:space="preserve">Traslado  a la ciudad de Encarnación de Díaz a la ciudad de Guadalajara,  de 7:30 a 10:00 horas.  Participación en la creación de grupos en la plataforma SAEKO, misma en la que se realizará la impresión de los certificados de estudios. . Regreso al plantel de 16:00 a 20:00 horas.                        </t>
  </si>
  <si>
    <t>Participación en la creación de grupos en la plataforma SAEKO, misma en la que se realizará la impresión de los certificados de estudios</t>
  </si>
  <si>
    <t>Erika Yasmin Díaz Aguirre</t>
  </si>
  <si>
    <t>Jefa de Oficina de Servicios Escolares</t>
  </si>
  <si>
    <t>ENCARNACIÓN DE DIAZ</t>
  </si>
  <si>
    <t>Francisco Javier Rangel Guerra</t>
  </si>
  <si>
    <t>Encarnación de Díaz,Jal. 3 de Junio de 2016, 07:00 Horas.</t>
  </si>
  <si>
    <t>Guadalajara,Jal. 3 de Junio de 2016, 17:00 Horas.</t>
  </si>
  <si>
    <t>7:00 a 10:00 Traslado a la ciudad de Gudalajara.    10:00 a 14:00 Hrs. Reunión Previa y comida. 14:00 a 17:00 Hrs Traslado a Encarnación de Díaz.</t>
  </si>
  <si>
    <t xml:space="preserve">Participación en la reunión de orgamnización del concurso de escoltas. </t>
  </si>
  <si>
    <t>Cristhian Raúl Cuellar López</t>
  </si>
  <si>
    <t>Guadalajara,Jal. 10 de Junio de 2016, 20:00 Horas.</t>
  </si>
  <si>
    <t>Encarnación de Díaz,Jal. 7 de Junio de 2016, 08:00 Horas.</t>
  </si>
  <si>
    <t>Día 1: Traslado de Encarnación de Díaz al Club Villa Primavera de la UdeG. Reunión Previa de Organización. Trabajos de Organización.      Día 2:  Inauguración, inicio de los juegos.  Día 3: Segunda ronda de los juegos.  Día 4: Finales, premiación, clausura y regreso a Encarnación de Díaz.</t>
  </si>
  <si>
    <t>Colaboración en la organización y primeros auxilios del Torneo Deportivo Estatal.</t>
  </si>
  <si>
    <t>Gabriela Bazán Meneses</t>
  </si>
  <si>
    <t>Jefa de Oficina de Servicios Administrativos</t>
  </si>
  <si>
    <t>Guadalajara,Jal. 10 de Junio de 2016, 17:00 Horas.</t>
  </si>
  <si>
    <t>De 7:00 a 10:00 Traslado de Encarnación de Díaz a Guadalajara, 10:0 a 12.30 sesión informativa IPEJAL y SEDAR, 12:30 a 13:30 Capacitación del nuevo sistema de banca electrónica de Bancomer. 13:30 a 14:30 Comida. 14: 30 a 17:00 Regreso a Encarnación de Díaz</t>
  </si>
  <si>
    <t>Se obtuvo información sobre SEDAR e IPEJAL para dar a conocer en el plantel. Se obtuvo capacitación sobre nuevo sistema de Transferencias  Electrónicas.</t>
  </si>
  <si>
    <t>Encarnación de Díaz,Jal. 4 de Junio de 2016, 14:00 Horas.</t>
  </si>
  <si>
    <t>De 14:00 a 16:30 Traslado a la ciudad de Guadalajara, de 16:30 a 17:30 Entrega de exámenes de nuevo ingreso. De 17:30 a 20:00 Horas Regreso a Encarnación de Díaz.</t>
  </si>
  <si>
    <t xml:space="preserve">Entrega de los exámenes de la segunda aplicación del Examen Piense II. </t>
  </si>
  <si>
    <t>Encarnación de Díaz,Jal. 2 de Junio de 2016, 9:00 Horas.</t>
  </si>
  <si>
    <t>Guadalajara,Jal. 2 de Junio de 2016, 16:00 Horas.</t>
  </si>
  <si>
    <t>De 09:00 a 12:00 Traslado a la ciudad de Guadalajara, de 12:00 a 13:30 recepcisón y revisión de material para la segunda aplicación del examen PIENSE II. De 13:30 a 16:00 Horas Regreso a Encarnación de Díaz.</t>
  </si>
  <si>
    <t>Recepción y revisión de material para la segunda aplicación de la prueba PIENSE II. Aplicada a los jóvenes de nuevo ingreso.</t>
  </si>
  <si>
    <t>Encarnación de Díaz, Jalisco, 03 De Junio de 2016, 7:00 horas</t>
  </si>
  <si>
    <t>Encarnación de Díaz, Jalisco, 02 De Junio de 2016, 17:00 horas</t>
  </si>
  <si>
    <t>Guadalajara, Jalisco, 3 De Junio de 2016, 19:00 horas</t>
  </si>
  <si>
    <t xml:space="preserve">02 de Junio, Traslado  de la ciudad de Encarnación de Díaz a la ciudad de Guadalajara,  de 17:00 a 21:00 horas.  03 de Junio De 10:00 a 15:00 Horas imarticipación de capacitación a maestros prelados.  Regreso al plantel de 14:00 a 19:00 horas.                        </t>
  </si>
  <si>
    <t>Miriam Paolina Villanueva Martínez</t>
  </si>
  <si>
    <t>Guadalajara, Jal. 4 de Junio de 2016, 20:00 Horas.</t>
  </si>
  <si>
    <t>Guadalajara, Jalisco, 03 De Junio de 2016, 19:00 horas</t>
  </si>
  <si>
    <t>De 07:00 a 10:00 Traslado a la ciudad de Guadalajara, de 10:00 a 15:00  participación en el Taller de Análisis y reflexión de la evaluación del desempeño. De 15:00 a 19:00 Horas Regreso a Encarnación de Díaz.</t>
  </si>
  <si>
    <t>Participación en el taller Taller de Análisis y reflexión de la evaluación del desempeño.</t>
  </si>
  <si>
    <t>Saul Omar Lara Parada</t>
  </si>
  <si>
    <t>Bertha Alicia Romo Silvestre</t>
  </si>
  <si>
    <t>Encarnación de Díaz, Jalisco, 09 De Junio de 2016, 17:00 horas</t>
  </si>
  <si>
    <t>Guadalajara, Jalisco, 10 De Junio de 2016, 19:00 horas</t>
  </si>
  <si>
    <t xml:space="preserve">09 de Junio, Traslado  de la ciudad de Encarnación de Díaz a la ciudad de Guadalajara,  de 17:00 a 21:00 horas.  10 de Junio De 10:00 a 15:00 Horas imarticipación de capacitación a maestros prelados.  Regreso al plantel de 14:00 a 19:00 horas.                        </t>
  </si>
  <si>
    <t>De 07:00 a 10:00 Traslado a la ciudad de Guadalajara, de 10:00 a 15:00,  participación en el Taller de Análisis y reflexión de la evaluación del desempeño. De 15:00 a 19:00 Horas Regreso a Encarnación de Díaz.</t>
  </si>
  <si>
    <t>Encarnación de Díaz, Jalisco, 10 De Junio de 2016, 7:00 horas</t>
  </si>
  <si>
    <t>Guadalajara,Jal. 8 de Junio de 2016, 20:00 Horas.</t>
  </si>
  <si>
    <t>Día 1: Traslado de Encarnación de Díaz al Club Villa Primavera de la UdeG. Inauguración, inicio de los juegos.  Día 2: Segunda ronda de los juegos, finales, premiación, clausura y regreso a Encarnación de Díaz.</t>
  </si>
  <si>
    <t>Encarnación de Díaz,Jal.21 de Junio de 2016, 07:00 Horas.</t>
  </si>
  <si>
    <t>Guadalajara,Jal. 23 de Junio de 2016, 18:00 Horas.</t>
  </si>
  <si>
    <t>Día 1: Traslado de Encarnación de Díaz a la ciudad de Guadalajara, inicio del taller de actividades digitales de matemáticas.   Día 2: Segunda parte del  taller de actividades digitales de matemáticas. Día 3: Tercera parte del  taller de actividades digitales de matemáticas. Regreso a la ciudad de Encarnación de Díaz.</t>
  </si>
  <si>
    <t>Participación en el Taller de actividades digitales de matemáticas.</t>
  </si>
  <si>
    <t>Encarnación de Díaz, Jalisco, 16 De Junio de 2016, 17:00 horas</t>
  </si>
  <si>
    <t>Guadalajara, Jalisco, 17  De Junio de 2016, 19:00 horas</t>
  </si>
  <si>
    <t>Encarnación de Díaz, Jalisco, 17  De Junio de 2016, 7:00 horas</t>
  </si>
  <si>
    <t>Miriam Judith Alvarez Parada</t>
  </si>
  <si>
    <t>Encarnación de Díaz, Jalisco, 22  De Junio de 2016, 5:00 horas</t>
  </si>
  <si>
    <t>Guadalajara, Jalisco, 22  De Junio de 2016, 17:00 horas</t>
  </si>
  <si>
    <t>De 05:00 a 08:00 Traslado a la ciudad de Guadalajara, de 08:00 a 15:00 Hrs. Desarrollo del XIV concurso estatal de escoltas 2016,    de 15:00 a 17:00 horas, regreso a Encarnación de Díaz.</t>
  </si>
  <si>
    <t>Participación en el XIV concurso estatal de escoltas 2016.</t>
  </si>
  <si>
    <t>Encarnación de Díaz, Jalisco, 24  De Junio de 2016, 7:00 horas</t>
  </si>
  <si>
    <t>Guadalajara, Jalisco, 24  De Junio de 2016, 19:00 horas</t>
  </si>
  <si>
    <t>Encarnación de Díaz, Jalisco, 23 De Junio de 2016, 17:00 horas</t>
  </si>
  <si>
    <t>Encarnación de Díaz, Jalisco, 29  De Junio de 2016, 7:00 horas</t>
  </si>
  <si>
    <t>De 07:00 a 10:00 Traslado a la ciudad de Guadalajara, de 10:00 a 17:00  participación en el Taller de actualización del programa de desarrollo de habilidades lectoras del CECyTEJ y comida. De 17:00 a 20:00 Horas Regreso a Encarnación de Díaz.</t>
  </si>
  <si>
    <t>Guadalajara, Jalisco, 29  De Junio de 2016, 20:00 horas</t>
  </si>
  <si>
    <t>Rimberto García Martínez</t>
  </si>
  <si>
    <t xml:space="preserve">Participación en el  Taller de actualización del programa de desarrollo de habilidades lectoras del CECyTEJ  </t>
  </si>
  <si>
    <t>Ma. Reyna Carrillo Galindo</t>
  </si>
  <si>
    <t>Georgina Marmolejo Martínez</t>
  </si>
  <si>
    <t>Eduardo Alonso De Anda Ramirez</t>
  </si>
  <si>
    <t>Encarnación de Díaz, Jalisco, 1 De Julio de 2016, 14:00 horas</t>
  </si>
  <si>
    <t>Jesús Manuel Chávez Mora</t>
  </si>
  <si>
    <t>Encarnación de Díaz, Jalisco, 4 De Julio de 2016, 07:00 horas</t>
  </si>
  <si>
    <t>Guadalajara, Jalisco, 6 De Julio de 2016, 17:00 horas</t>
  </si>
  <si>
    <r>
      <rPr>
        <b/>
        <sz val="11"/>
        <color theme="1"/>
        <rFont val="Calibri"/>
        <family val="2"/>
        <scheme val="minor"/>
      </rPr>
      <t xml:space="preserve">4 de Julio: </t>
    </r>
    <r>
      <rPr>
        <sz val="11"/>
        <color theme="1"/>
        <rFont val="Calibri"/>
        <family val="2"/>
        <scheme val="minor"/>
      </rPr>
      <t xml:space="preserve">Traslado a la ciudad de Guadalajara, desayuno, conferencia, comida , inauguración y taller de pizarras interactivas.                                                            </t>
    </r>
    <r>
      <rPr>
        <b/>
        <sz val="11"/>
        <color theme="1"/>
        <rFont val="Calibri"/>
        <family val="2"/>
        <scheme val="minor"/>
      </rPr>
      <t>5 de Julio:</t>
    </r>
    <r>
      <rPr>
        <sz val="11"/>
        <color theme="1"/>
        <rFont val="Calibri"/>
        <family val="2"/>
        <scheme val="minor"/>
      </rPr>
      <t xml:space="preserve"> Trabajo de academias, revisiín y elaboración de materiales, comida, continuación del trabajo de academias.                            </t>
    </r>
    <r>
      <rPr>
        <b/>
        <sz val="11"/>
        <color theme="1"/>
        <rFont val="Calibri"/>
        <family val="2"/>
        <scheme val="minor"/>
      </rPr>
      <t xml:space="preserve">6 de Julio: </t>
    </r>
    <r>
      <rPr>
        <sz val="11"/>
        <color theme="1"/>
        <rFont val="Calibri"/>
        <family val="2"/>
        <scheme val="minor"/>
      </rPr>
      <t>Continuación  del trabajo de academias, validación del trabajo de academias, elaboración de minutas y firmas.</t>
    </r>
  </si>
  <si>
    <t>Participación en academias estatales, elaboración y validación de materiales de academias para el semestre Agosto 2016 - Enero 2017.</t>
  </si>
  <si>
    <t>Carlos Eduardo Padilla Chávez</t>
  </si>
  <si>
    <t>Coordinador Académico</t>
  </si>
  <si>
    <t>Humberto Acevedo Gaytán</t>
  </si>
  <si>
    <t>Nicolás Rodríguez Gallardo</t>
  </si>
  <si>
    <t xml:space="preserve">Juan Francisco Ramirez Villalobos </t>
  </si>
  <si>
    <t xml:space="preserve">Silvia Isabel Santiago Reyes </t>
  </si>
  <si>
    <t>Manuel Alajandro Ochoa Dávalos</t>
  </si>
  <si>
    <t>Laura Elizabeth Ornelas Alba</t>
  </si>
  <si>
    <t>Guadalajara, Jalisco, 4 De Julio de 2016, 21:00 horas</t>
  </si>
  <si>
    <t>Participación en la inauguración de academias estatales y reunión de directores.</t>
  </si>
  <si>
    <t>Traslado a la ciudad de Guadalajara, conferencia, comida, inauguración de academias estatales, reunión de directores y regreso a Encarnación de Díaz.</t>
  </si>
  <si>
    <t xml:space="preserve">Noemí Ramírez Vazquez </t>
  </si>
  <si>
    <t>Encarnación de Díaz, Jalisco, 3 De Julio de 2016, 16:00 horas</t>
  </si>
  <si>
    <t>Ciudad de México, 9 De Julio de 2016, 12:00 horas</t>
  </si>
  <si>
    <t>Día 1: Revisión de referentes de empleabilidad ENOE, CONOCER, SINCO 2011 Y SCIAN 213.                             Día 2: Revisión de las competencias preliminares de los 5 módulos.                                                           Día 3: Reorganización de competencias profesionales.      Día 4:  Reajuste al módulo 3 en la situación, el tiempo, el producto y el desempeño.                                            Día 5 : Ajuste de la guía didáctica del módulo 1 , propuesta de material didáctico y listado de propuestas de capacitación.</t>
  </si>
  <si>
    <t>Actualización de carreras 2010 -2012. Especificamente la carrera de Producción de Prendas de Vestir.</t>
  </si>
  <si>
    <t>Erika Yasmín Díaz Aguirre</t>
  </si>
  <si>
    <t>Jefe de Oficina</t>
  </si>
  <si>
    <t>Encarnación de Díaz, Jalisco, 7 De Julio de 2016, 07:00 horas</t>
  </si>
  <si>
    <t>Traslado a Guadalajara, certificación para lumnos que entran a las universidades.</t>
  </si>
  <si>
    <t>Elaboración de certificados para egresados que por su ingreso a la universidad solicitaron certificado antes de la fecha de entrega establecida.</t>
  </si>
  <si>
    <t>Encarnación de Díaz, Jalisco, 11 De Julio de 2016, 07:00 horas</t>
  </si>
  <si>
    <t>Día 1: 10:00  Hrs. Inicio del curso, 14:00 comida, 15:.00 continuación del curso hasta as 18:00 Horas.     Día 2: 10:00  Hrs. Continuación del curso, 14:00 comida, 15:.00 continuación del curso hasta as 18:00 Horas.                                                          Día 3: 10:00  Hrs. Continuación del curso, 14:00  Termino del curso y traslado.</t>
  </si>
  <si>
    <t>Participación en la semana de capacitación de la Salud y Sexualidad: Prevenir con educación.</t>
  </si>
  <si>
    <t>Encarnación de Díaz, Jalisco, 14 De Julio de 2016, 06:00 horas</t>
  </si>
  <si>
    <t>Zapopan, Jalisco, 15 De Julio de 2016, 19:00 horas</t>
  </si>
  <si>
    <t>Guadalajara, Jalisco, 13 De Julio de 2016, 19:00 horas</t>
  </si>
  <si>
    <t>Participación en la semana de capacitación, curso de discapacidad e inclusión en la escuela.</t>
  </si>
  <si>
    <t>Encarnación de Díaz, Jalisco, 13 De Julio de 2016, 06:00 horas</t>
  </si>
  <si>
    <t>Juan Pablo Vivanco Hernández</t>
  </si>
  <si>
    <t>Día 1: 09:00  Hrs. Inicio del curso, 14:00 comida, 15:.00 continuación del curso hasta as 18:00 Horas.                                                            Día 2: 10:00  Hrs. Continuación del curso, 14:00  Termino del curso y traslado.</t>
  </si>
  <si>
    <t>Día 1: 09:00  Hrs. Inicio del curso, 14:00 comida, 15:.00 continuación del curso hasta as 18:00 Horas.     Día 2: 09:00  Hrs. Continuación del curso, 14:00 comida, 15:.00 continuación del curso hasta as 18:00 Horas.                                                          Día 3: 09:00  Hrs. Continuación del curso, 14:00  Termino del curso y traslado.</t>
  </si>
  <si>
    <t>Mónica del Carmen Vazquez Huerta</t>
  </si>
  <si>
    <t>Participación en la semana de capacitación, curso de planeación didáctica argumentada.</t>
  </si>
  <si>
    <t>Guadalajara, Jalisco, 15 De Julio de 2016, 18:00 horas</t>
  </si>
  <si>
    <t>Encarnación de Díaz, Jalisco, 21 De Julio de 2016, 06:00 horas</t>
  </si>
  <si>
    <t>Guadalajara, Jalisco, 22 De Julio de 2016, 18:00 horas</t>
  </si>
  <si>
    <t>Día 1: 09:00  Hrs. Inicio del curso, 14:00 comida, 15:00 continuación del curso hasta as 18:00 Horas.                                                            Día 2: 10:00  Hrs. Continuación del curso, 14:00  Termino del curso y traslado.</t>
  </si>
  <si>
    <t>Participación en el Primer Encuentro de Orientación Educativa y Tutorías.</t>
  </si>
  <si>
    <t>Encarnación de Díaz, Jalisco, 18 De Julio de 2016, 06:00 horas</t>
  </si>
  <si>
    <t>Guadalajara, Jalisco, 18 De Julio de 2016, 18:00 horas</t>
  </si>
  <si>
    <t>Traslado a la ciudad de Guadalajara, 9: 30 inicio del curso, 1: 30 comida   y regreso a Encarnación de Díaz.</t>
  </si>
  <si>
    <t>Participación en la semana de capacitación  al curso de sistemas de propiedad intelectual.</t>
  </si>
  <si>
    <t>Guadalajara, Jalisco, 7 De Julio de 2016, 21:00 horas</t>
  </si>
  <si>
    <t>Elaboración de certificados para egresados generación 2015-2016.</t>
  </si>
  <si>
    <t>Traslado a Guadalajara, certificación de egresados en la plataforma SAEKO, comida y regreso a Encarnación de Díaz.</t>
  </si>
  <si>
    <t>Maria Yasmin Prieto Perez</t>
  </si>
  <si>
    <t>Laboratorista</t>
  </si>
  <si>
    <t>Encarnación de Díaz, Jalisco, 15 De Julio de 2016, 07:00 horas</t>
  </si>
  <si>
    <t>Guadalajara, Jalisco, 15 De Julio de 2016, 21:00 horas</t>
  </si>
  <si>
    <t>Guadalajara, Jalisco, 20 De Julio de 2016, 19:00 horas</t>
  </si>
  <si>
    <t>Participación en la elaboración del libros de texto de lógica, ética y filosofía.</t>
  </si>
  <si>
    <t>Día 1: 09:00  Hrs. Inicio de la reunión, 14:00 comida, 15:.00 continuación del curso hasta as 17:00 Horas.     Día 2: 08:00  Hrs. Continuación de la reunión, 13:00 comida, 15:.00 continuación de la reunión hasta as 18700 Horas.                                                          Día 3: 09:00  Hrs. Continuación de la reunión, 17:00  Término del curso y traslado.</t>
  </si>
  <si>
    <t>Encarnación de Díaz, Jalisco, 26 De Julio de 2016, 07:00 horas</t>
  </si>
  <si>
    <t>Guadalajara, Jalisco, 26 De Julio de 2016, 18:00 horas</t>
  </si>
  <si>
    <t>Christian Raul Cuellar López</t>
  </si>
  <si>
    <t>Encarnación de Díaz, Jalisco, 10 De Agosto de 2016, 09:00 horas</t>
  </si>
  <si>
    <t>Encarnación de Díaz, Jalisco, 10 De Agosto de 2016, 16:00 horas</t>
  </si>
  <si>
    <t>Obtención del Manual de inducción para los alumnos de nuevo ingreso.</t>
  </si>
  <si>
    <t>Encarnación de Díaz, Jalisco, 16 De Agosto de 2016, 08:00 horas</t>
  </si>
  <si>
    <t>Encarnación de Díaz, Jalisco, 19 De Agosto de 2016, 16:00 horas</t>
  </si>
  <si>
    <t>Enrique Aguilera Veloz</t>
  </si>
  <si>
    <t>Encarnación de Díaz, Jalisco, 24 De Agosto de 2016, 16:00 horas</t>
  </si>
  <si>
    <t>Encarnación de Díaz, Jalisco, 24 De Agosto de 2016, 07:00 horas</t>
  </si>
  <si>
    <t xml:space="preserve">Traslado  a la ciudad de Guadalajara,  de 09:00 a 11:30 horas. Recepción de  material  para curso de inducción para los alumnos de nuevo ingreso. Regreso al plantel de 13:30 a 16:00 horas.                        </t>
  </si>
  <si>
    <t xml:space="preserve">Traslado  a la ciudad de Guadalajara,  de 07:00 a 09:30 horas. Participación en la reunión de trabajo en la que se prsentó la estrategia del plan de reforzamiento de aprendizajes hacia la evaluación PLANEA 2017. Regreso al plantel de 13:30 a 16:00 horas.                        </t>
  </si>
  <si>
    <t>Participación en el Cmapamento Selectivo para el evento Inter CECyTEJ nacional.</t>
  </si>
  <si>
    <t>Participación en  la reunión de trabajo en la que se prsentó la estrategia del plan de reforzamiento de aprendizajes hacia la evaluación PLANEA 2017.</t>
  </si>
  <si>
    <t>Participación en  la reunión de trabajo  para obtener información sobre nuevo modelo educativo, nuevo ingreso y e -kampus..</t>
  </si>
  <si>
    <t>Encarnación de Díaz, Jalisco, 20 De Agosto de 2016, 18:00 horas</t>
  </si>
  <si>
    <t>Encarnación de Díaz, Jalisco, 20 De Agosto de 2016, 07:30 horas</t>
  </si>
  <si>
    <t xml:space="preserve">Traslado  a la ciudad de Guadalajara,  de 07:30 a 10:00 horas. Participación en la reunión de trabajo tratando el nuevo modelo educativo, SNB, nuevo ingreso, evaluación diagnóstica, tutorial docent de e-kampus, fechas de cierre. . Regreso al plantel de 14:00 a 16:00 horas.                        </t>
  </si>
  <si>
    <t>Día 1: 08:00  Hrs. Traslado a la ciudad de Guadalajara,  reunión previa, comida, trabajo de activación y cena.       Día 2: Activación física, trabajo de entrenamiento, comida, continuación del entrenamiento.                                                      Día 3: 09:00  Hrs. Continuación del curso, inicio de eliminatorias, comida, continuación de eliminatorias.                                                    Día 4: Entrenamiento con finalistas, comida y regreso a Encarnación de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</si>
</sst>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38101</xdr:rowOff>
    </xdr:from>
    <xdr:to>
      <xdr:col>2</xdr:col>
      <xdr:colOff>161925</xdr:colOff>
      <xdr:row>0</xdr:row>
      <xdr:rowOff>1007014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38101"/>
          <a:ext cx="2114551" cy="968913"/>
        </a:xfrm>
        <a:prstGeom prst="rect">
          <a:avLst/>
        </a:prstGeom>
      </xdr:spPr>
    </xdr:pic>
    <xdr:clientData/>
  </xdr:twoCellAnchor>
  <xdr:twoCellAnchor editAs="oneCell">
    <xdr:from>
      <xdr:col>10</xdr:col>
      <xdr:colOff>1454727</xdr:colOff>
      <xdr:row>0</xdr:row>
      <xdr:rowOff>0</xdr:rowOff>
    </xdr:from>
    <xdr:to>
      <xdr:col>11</xdr:col>
      <xdr:colOff>1819275</xdr:colOff>
      <xdr:row>1</xdr:row>
      <xdr:rowOff>1907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0127" y="0"/>
          <a:ext cx="2412423" cy="1040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0</xdr:row>
      <xdr:rowOff>238126</xdr:rowOff>
    </xdr:from>
    <xdr:to>
      <xdr:col>2</xdr:col>
      <xdr:colOff>1205662</xdr:colOff>
      <xdr:row>0</xdr:row>
      <xdr:rowOff>895350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238126"/>
          <a:ext cx="2967788" cy="657224"/>
        </a:xfrm>
        <a:prstGeom prst="rect">
          <a:avLst/>
        </a:prstGeom>
      </xdr:spPr>
    </xdr:pic>
    <xdr:clientData/>
  </xdr:twoCellAnchor>
  <xdr:twoCellAnchor editAs="oneCell">
    <xdr:from>
      <xdr:col>10</xdr:col>
      <xdr:colOff>1454726</xdr:colOff>
      <xdr:row>0</xdr:row>
      <xdr:rowOff>0</xdr:rowOff>
    </xdr:from>
    <xdr:to>
      <xdr:col>11</xdr:col>
      <xdr:colOff>1323974</xdr:colOff>
      <xdr:row>1</xdr:row>
      <xdr:rowOff>1907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8001" y="0"/>
          <a:ext cx="1917123" cy="1040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304798</xdr:colOff>
      <xdr:row>0</xdr:row>
      <xdr:rowOff>114301</xdr:rowOff>
    </xdr:from>
    <xdr:to>
      <xdr:col>2</xdr:col>
      <xdr:colOff>466724</xdr:colOff>
      <xdr:row>0</xdr:row>
      <xdr:rowOff>914402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8" y="114301"/>
          <a:ext cx="2209801" cy="800101"/>
        </a:xfrm>
        <a:prstGeom prst="rect">
          <a:avLst/>
        </a:prstGeom>
      </xdr:spPr>
    </xdr:pic>
    <xdr:clientData/>
  </xdr:twoCellAnchor>
  <xdr:twoCellAnchor editAs="oneCell">
    <xdr:from>
      <xdr:col>10</xdr:col>
      <xdr:colOff>1454726</xdr:colOff>
      <xdr:row>0</xdr:row>
      <xdr:rowOff>0</xdr:rowOff>
    </xdr:from>
    <xdr:to>
      <xdr:col>11</xdr:col>
      <xdr:colOff>1362075</xdr:colOff>
      <xdr:row>1</xdr:row>
      <xdr:rowOff>1907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8001" y="0"/>
          <a:ext cx="1955224" cy="1040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304797</xdr:colOff>
      <xdr:row>0</xdr:row>
      <xdr:rowOff>114301</xdr:rowOff>
    </xdr:from>
    <xdr:to>
      <xdr:col>2</xdr:col>
      <xdr:colOff>323849</xdr:colOff>
      <xdr:row>1</xdr:row>
      <xdr:rowOff>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7" y="114301"/>
          <a:ext cx="2066927" cy="923926"/>
        </a:xfrm>
        <a:prstGeom prst="rect">
          <a:avLst/>
        </a:prstGeom>
      </xdr:spPr>
    </xdr:pic>
    <xdr:clientData/>
  </xdr:twoCellAnchor>
  <xdr:twoCellAnchor editAs="oneCell">
    <xdr:from>
      <xdr:col>10</xdr:col>
      <xdr:colOff>1454726</xdr:colOff>
      <xdr:row>0</xdr:row>
      <xdr:rowOff>0</xdr:rowOff>
    </xdr:from>
    <xdr:to>
      <xdr:col>11</xdr:col>
      <xdr:colOff>1809750</xdr:colOff>
      <xdr:row>1</xdr:row>
      <xdr:rowOff>1907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8001" y="0"/>
          <a:ext cx="2402899" cy="1040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304796</xdr:colOff>
      <xdr:row>0</xdr:row>
      <xdr:rowOff>114301</xdr:rowOff>
    </xdr:from>
    <xdr:to>
      <xdr:col>2</xdr:col>
      <xdr:colOff>809624</xdr:colOff>
      <xdr:row>1</xdr:row>
      <xdr:rowOff>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6" y="114301"/>
          <a:ext cx="2552703" cy="923926"/>
        </a:xfrm>
        <a:prstGeom prst="rect">
          <a:avLst/>
        </a:prstGeom>
      </xdr:spPr>
    </xdr:pic>
    <xdr:clientData/>
  </xdr:twoCellAnchor>
  <xdr:twoCellAnchor editAs="oneCell">
    <xdr:from>
      <xdr:col>9</xdr:col>
      <xdr:colOff>1502351</xdr:colOff>
      <xdr:row>0</xdr:row>
      <xdr:rowOff>47625</xdr:rowOff>
    </xdr:from>
    <xdr:to>
      <xdr:col>11</xdr:col>
      <xdr:colOff>1190625</xdr:colOff>
      <xdr:row>1</xdr:row>
      <xdr:rowOff>49532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7751" y="47625"/>
          <a:ext cx="3784024" cy="10401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304796</xdr:colOff>
      <xdr:row>0</xdr:row>
      <xdr:rowOff>114301</xdr:rowOff>
    </xdr:from>
    <xdr:to>
      <xdr:col>2</xdr:col>
      <xdr:colOff>638175</xdr:colOff>
      <xdr:row>1</xdr:row>
      <xdr:rowOff>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6" y="114301"/>
          <a:ext cx="2381254" cy="923926"/>
        </a:xfrm>
        <a:prstGeom prst="rect">
          <a:avLst/>
        </a:prstGeom>
      </xdr:spPr>
    </xdr:pic>
    <xdr:clientData/>
  </xdr:twoCellAnchor>
  <xdr:twoCellAnchor editAs="oneCell">
    <xdr:from>
      <xdr:col>9</xdr:col>
      <xdr:colOff>1502351</xdr:colOff>
      <xdr:row>0</xdr:row>
      <xdr:rowOff>47625</xdr:rowOff>
    </xdr:from>
    <xdr:to>
      <xdr:col>10</xdr:col>
      <xdr:colOff>676275</xdr:colOff>
      <xdr:row>1</xdr:row>
      <xdr:rowOff>49532</xdr:rowOff>
    </xdr:to>
    <xdr:pic>
      <xdr:nvPicPr>
        <xdr:cNvPr id="5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7751" y="47625"/>
          <a:ext cx="3784024" cy="1040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304796</xdr:colOff>
      <xdr:row>0</xdr:row>
      <xdr:rowOff>114301</xdr:rowOff>
    </xdr:from>
    <xdr:to>
      <xdr:col>2</xdr:col>
      <xdr:colOff>466725</xdr:colOff>
      <xdr:row>0</xdr:row>
      <xdr:rowOff>1018032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6" y="114301"/>
          <a:ext cx="2209804" cy="903731"/>
        </a:xfrm>
        <a:prstGeom prst="rect">
          <a:avLst/>
        </a:prstGeom>
      </xdr:spPr>
    </xdr:pic>
    <xdr:clientData/>
  </xdr:twoCellAnchor>
  <xdr:twoCellAnchor editAs="oneCell">
    <xdr:from>
      <xdr:col>9</xdr:col>
      <xdr:colOff>1502351</xdr:colOff>
      <xdr:row>0</xdr:row>
      <xdr:rowOff>47625</xdr:rowOff>
    </xdr:from>
    <xdr:to>
      <xdr:col>10</xdr:col>
      <xdr:colOff>66675</xdr:colOff>
      <xdr:row>1</xdr:row>
      <xdr:rowOff>49532</xdr:rowOff>
    </xdr:to>
    <xdr:pic>
      <xdr:nvPicPr>
        <xdr:cNvPr id="5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7751" y="47625"/>
          <a:ext cx="1221799" cy="10401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238121</xdr:colOff>
      <xdr:row>0</xdr:row>
      <xdr:rowOff>200025</xdr:rowOff>
    </xdr:from>
    <xdr:to>
      <xdr:col>2</xdr:col>
      <xdr:colOff>1910857</xdr:colOff>
      <xdr:row>0</xdr:row>
      <xdr:rowOff>971550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1" y="200025"/>
          <a:ext cx="3720611" cy="771525"/>
        </a:xfrm>
        <a:prstGeom prst="rect">
          <a:avLst/>
        </a:prstGeom>
      </xdr:spPr>
    </xdr:pic>
    <xdr:clientData/>
  </xdr:twoCellAnchor>
  <xdr:twoCellAnchor editAs="oneCell">
    <xdr:from>
      <xdr:col>9</xdr:col>
      <xdr:colOff>1502351</xdr:colOff>
      <xdr:row>0</xdr:row>
      <xdr:rowOff>47625</xdr:rowOff>
    </xdr:from>
    <xdr:to>
      <xdr:col>9</xdr:col>
      <xdr:colOff>1571625</xdr:colOff>
      <xdr:row>1</xdr:row>
      <xdr:rowOff>49532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7751" y="47625"/>
          <a:ext cx="612199" cy="1040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45" x14ac:dyDescent="0.25">
      <c r="B6" s="6" t="s">
        <v>61</v>
      </c>
      <c r="C6" s="6" t="s">
        <v>12</v>
      </c>
      <c r="D6" s="6" t="s">
        <v>17</v>
      </c>
      <c r="E6" s="6" t="s">
        <v>18</v>
      </c>
      <c r="F6" s="6" t="s">
        <v>19</v>
      </c>
      <c r="G6" s="8">
        <v>1388.43</v>
      </c>
      <c r="H6" s="8">
        <v>280</v>
      </c>
      <c r="I6" s="8">
        <v>0</v>
      </c>
      <c r="J6" s="8">
        <v>128</v>
      </c>
      <c r="K6" s="8">
        <v>0</v>
      </c>
      <c r="L6" s="3" t="s">
        <v>20</v>
      </c>
    </row>
    <row r="7" spans="2:14" s="1" customFormat="1" ht="120" customHeight="1" x14ac:dyDescent="0.25">
      <c r="B7" s="3" t="s">
        <v>21</v>
      </c>
      <c r="C7" s="6" t="s">
        <v>12</v>
      </c>
      <c r="D7" s="6" t="s">
        <v>22</v>
      </c>
      <c r="E7" s="6" t="s">
        <v>26</v>
      </c>
      <c r="F7" s="3" t="s">
        <v>23</v>
      </c>
      <c r="G7" s="8">
        <v>620</v>
      </c>
      <c r="H7" s="8">
        <v>0</v>
      </c>
      <c r="I7" s="8">
        <v>620</v>
      </c>
      <c r="J7" s="8">
        <f>166+92</f>
        <v>258</v>
      </c>
      <c r="K7" s="8">
        <v>0</v>
      </c>
      <c r="L7" s="3" t="s">
        <v>25</v>
      </c>
    </row>
    <row r="8" spans="2:14" s="1" customFormat="1" ht="90" x14ac:dyDescent="0.25">
      <c r="B8" s="3" t="s">
        <v>14</v>
      </c>
      <c r="C8" s="6" t="s">
        <v>15</v>
      </c>
      <c r="D8" s="6" t="s">
        <v>27</v>
      </c>
      <c r="E8" s="6" t="s">
        <v>26</v>
      </c>
      <c r="F8" s="3" t="s">
        <v>28</v>
      </c>
      <c r="G8" s="8">
        <v>543.02</v>
      </c>
      <c r="H8" s="8">
        <v>654</v>
      </c>
      <c r="I8" s="8">
        <v>0</v>
      </c>
      <c r="J8" s="8">
        <v>184</v>
      </c>
      <c r="K8" s="8">
        <v>0</v>
      </c>
      <c r="L8" s="3" t="s">
        <v>29</v>
      </c>
    </row>
    <row r="9" spans="2:14" s="1" customFormat="1" ht="99" customHeight="1" x14ac:dyDescent="0.25">
      <c r="B9" s="3" t="s">
        <v>30</v>
      </c>
      <c r="C9" s="3" t="s">
        <v>12</v>
      </c>
      <c r="D9" s="6" t="s">
        <v>31</v>
      </c>
      <c r="E9" s="6" t="s">
        <v>32</v>
      </c>
      <c r="F9" s="3" t="s">
        <v>33</v>
      </c>
      <c r="G9" s="8">
        <v>0</v>
      </c>
      <c r="H9" s="8">
        <v>0</v>
      </c>
      <c r="I9" s="8">
        <v>800</v>
      </c>
      <c r="J9" s="8">
        <v>276</v>
      </c>
      <c r="K9" s="8">
        <v>404</v>
      </c>
      <c r="L9" s="3" t="s">
        <v>34</v>
      </c>
    </row>
    <row r="10" spans="2:14" s="1" customFormat="1" ht="75" x14ac:dyDescent="0.25">
      <c r="B10" s="3" t="s">
        <v>60</v>
      </c>
      <c r="C10" s="3" t="s">
        <v>12</v>
      </c>
      <c r="D10" s="6" t="s">
        <v>35</v>
      </c>
      <c r="E10" s="6" t="s">
        <v>37</v>
      </c>
      <c r="F10" s="3" t="s">
        <v>36</v>
      </c>
      <c r="G10" s="8">
        <v>510</v>
      </c>
      <c r="H10" s="8">
        <v>668</v>
      </c>
      <c r="I10" s="8">
        <v>0</v>
      </c>
      <c r="J10" s="8">
        <v>92</v>
      </c>
      <c r="K10" s="8">
        <v>0</v>
      </c>
      <c r="L10" s="3" t="s">
        <v>39</v>
      </c>
    </row>
    <row r="11" spans="2:14" s="1" customFormat="1" ht="75" x14ac:dyDescent="0.25">
      <c r="B11" s="3" t="s">
        <v>38</v>
      </c>
      <c r="C11" s="3" t="s">
        <v>12</v>
      </c>
      <c r="D11" s="6" t="s">
        <v>35</v>
      </c>
      <c r="E11" s="6" t="s">
        <v>37</v>
      </c>
      <c r="F11" s="3" t="s">
        <v>36</v>
      </c>
      <c r="G11" s="8">
        <v>0</v>
      </c>
      <c r="H11" s="8">
        <v>0</v>
      </c>
      <c r="I11" s="8">
        <v>0</v>
      </c>
      <c r="J11" s="8">
        <v>92</v>
      </c>
      <c r="K11" s="8">
        <v>0</v>
      </c>
      <c r="L11" s="3" t="s">
        <v>39</v>
      </c>
    </row>
    <row r="12" spans="2:14" s="1" customFormat="1" ht="120" x14ac:dyDescent="0.25">
      <c r="B12" s="3" t="s">
        <v>40</v>
      </c>
      <c r="C12" s="3" t="s">
        <v>41</v>
      </c>
      <c r="D12" s="6" t="s">
        <v>42</v>
      </c>
      <c r="E12" s="6" t="s">
        <v>43</v>
      </c>
      <c r="F12" s="3" t="s">
        <v>44</v>
      </c>
      <c r="G12" s="8">
        <v>0</v>
      </c>
      <c r="H12" s="8">
        <v>0</v>
      </c>
      <c r="I12" s="8">
        <v>1000</v>
      </c>
      <c r="J12" s="8">
        <f>276+276</f>
        <v>552</v>
      </c>
      <c r="K12" s="8">
        <v>808</v>
      </c>
      <c r="L12" s="3" t="s">
        <v>45</v>
      </c>
    </row>
    <row r="13" spans="2:14" s="1" customFormat="1" ht="150" x14ac:dyDescent="0.25">
      <c r="B13" s="3" t="s">
        <v>47</v>
      </c>
      <c r="C13" s="3" t="s">
        <v>12</v>
      </c>
      <c r="D13" s="6" t="s">
        <v>48</v>
      </c>
      <c r="E13" s="6" t="s">
        <v>49</v>
      </c>
      <c r="F13" s="3" t="s">
        <v>50</v>
      </c>
      <c r="G13" s="8">
        <v>543.02</v>
      </c>
      <c r="H13" s="8">
        <v>668</v>
      </c>
      <c r="I13" s="8">
        <v>0</v>
      </c>
      <c r="J13" s="8">
        <f t="shared" ref="J13:J26" si="0">92+166+184</f>
        <v>442</v>
      </c>
      <c r="K13" s="8">
        <v>0</v>
      </c>
      <c r="L13" s="3" t="s">
        <v>46</v>
      </c>
    </row>
    <row r="14" spans="2:14" s="1" customFormat="1" ht="150" x14ac:dyDescent="0.25">
      <c r="B14" s="3" t="s">
        <v>51</v>
      </c>
      <c r="C14" s="3" t="s">
        <v>12</v>
      </c>
      <c r="D14" s="6" t="s">
        <v>48</v>
      </c>
      <c r="E14" s="6" t="s">
        <v>49</v>
      </c>
      <c r="F14" s="3" t="s">
        <v>50</v>
      </c>
      <c r="G14" s="8">
        <v>543.02</v>
      </c>
      <c r="H14" s="8">
        <v>668</v>
      </c>
      <c r="I14" s="8">
        <v>0</v>
      </c>
      <c r="J14" s="8">
        <f t="shared" si="0"/>
        <v>442</v>
      </c>
      <c r="K14" s="8">
        <v>0</v>
      </c>
      <c r="L14" s="3" t="s">
        <v>46</v>
      </c>
    </row>
    <row r="15" spans="2:14" s="1" customFormat="1" ht="150" x14ac:dyDescent="0.25">
      <c r="B15" s="3" t="s">
        <v>52</v>
      </c>
      <c r="C15" s="3" t="s">
        <v>12</v>
      </c>
      <c r="D15" s="6" t="s">
        <v>48</v>
      </c>
      <c r="E15" s="6" t="s">
        <v>49</v>
      </c>
      <c r="F15" s="3" t="s">
        <v>50</v>
      </c>
      <c r="G15" s="8">
        <v>543.02</v>
      </c>
      <c r="H15" s="8">
        <v>668</v>
      </c>
      <c r="I15" s="8">
        <v>0</v>
      </c>
      <c r="J15" s="8">
        <f t="shared" si="0"/>
        <v>442</v>
      </c>
      <c r="K15" s="8">
        <v>0</v>
      </c>
      <c r="L15" s="3" t="s">
        <v>46</v>
      </c>
    </row>
    <row r="16" spans="2:14" s="1" customFormat="1" ht="150" x14ac:dyDescent="0.25">
      <c r="B16" s="3" t="s">
        <v>53</v>
      </c>
      <c r="C16" s="3" t="s">
        <v>12</v>
      </c>
      <c r="D16" s="6" t="s">
        <v>48</v>
      </c>
      <c r="E16" s="6" t="s">
        <v>49</v>
      </c>
      <c r="F16" s="3" t="s">
        <v>50</v>
      </c>
      <c r="G16" s="8">
        <v>543.02</v>
      </c>
      <c r="H16" s="8">
        <v>668</v>
      </c>
      <c r="I16" s="8">
        <v>0</v>
      </c>
      <c r="J16" s="8">
        <f t="shared" si="0"/>
        <v>442</v>
      </c>
      <c r="K16" s="8">
        <v>0</v>
      </c>
      <c r="L16" s="3" t="s">
        <v>46</v>
      </c>
    </row>
    <row r="17" spans="2:12" s="1" customFormat="1" ht="150" x14ac:dyDescent="0.25">
      <c r="B17" s="3" t="s">
        <v>54</v>
      </c>
      <c r="C17" s="3" t="s">
        <v>12</v>
      </c>
      <c r="D17" s="6" t="s">
        <v>48</v>
      </c>
      <c r="E17" s="6" t="s">
        <v>49</v>
      </c>
      <c r="F17" s="3" t="s">
        <v>50</v>
      </c>
      <c r="G17" s="8">
        <v>0</v>
      </c>
      <c r="H17" s="8">
        <v>0</v>
      </c>
      <c r="I17" s="8">
        <v>0</v>
      </c>
      <c r="J17" s="8">
        <f t="shared" si="0"/>
        <v>442</v>
      </c>
      <c r="K17" s="8">
        <v>0</v>
      </c>
      <c r="L17" s="3" t="s">
        <v>46</v>
      </c>
    </row>
    <row r="18" spans="2:12" s="1" customFormat="1" ht="150" x14ac:dyDescent="0.25">
      <c r="B18" s="3" t="s">
        <v>13</v>
      </c>
      <c r="C18" s="3" t="s">
        <v>12</v>
      </c>
      <c r="D18" s="6" t="s">
        <v>48</v>
      </c>
      <c r="E18" s="6" t="s">
        <v>49</v>
      </c>
      <c r="F18" s="3" t="s">
        <v>50</v>
      </c>
      <c r="G18" s="8">
        <v>0</v>
      </c>
      <c r="H18" s="8">
        <v>0</v>
      </c>
      <c r="I18" s="8">
        <v>0</v>
      </c>
      <c r="J18" s="8">
        <f t="shared" si="0"/>
        <v>442</v>
      </c>
      <c r="K18" s="8">
        <v>0</v>
      </c>
      <c r="L18" s="3" t="s">
        <v>46</v>
      </c>
    </row>
    <row r="19" spans="2:12" s="1" customFormat="1" ht="150" x14ac:dyDescent="0.25">
      <c r="B19" s="3" t="s">
        <v>55</v>
      </c>
      <c r="C19" s="3" t="s">
        <v>12</v>
      </c>
      <c r="D19" s="6" t="s">
        <v>48</v>
      </c>
      <c r="E19" s="6" t="s">
        <v>49</v>
      </c>
      <c r="F19" s="3" t="s">
        <v>50</v>
      </c>
      <c r="G19" s="8">
        <v>0</v>
      </c>
      <c r="H19" s="8">
        <v>0</v>
      </c>
      <c r="I19" s="8">
        <v>0</v>
      </c>
      <c r="J19" s="8">
        <f t="shared" si="0"/>
        <v>442</v>
      </c>
      <c r="K19" s="8">
        <v>0</v>
      </c>
      <c r="L19" s="3" t="s">
        <v>46</v>
      </c>
    </row>
    <row r="20" spans="2:12" s="1" customFormat="1" ht="150" x14ac:dyDescent="0.25">
      <c r="B20" s="3" t="s">
        <v>16</v>
      </c>
      <c r="C20" s="3" t="s">
        <v>12</v>
      </c>
      <c r="D20" s="6" t="s">
        <v>48</v>
      </c>
      <c r="E20" s="6" t="s">
        <v>49</v>
      </c>
      <c r="F20" s="3" t="s">
        <v>50</v>
      </c>
      <c r="G20" s="8">
        <v>0</v>
      </c>
      <c r="H20" s="8">
        <v>0</v>
      </c>
      <c r="I20" s="8">
        <v>0</v>
      </c>
      <c r="J20" s="8">
        <f t="shared" si="0"/>
        <v>442</v>
      </c>
      <c r="K20" s="8">
        <v>0</v>
      </c>
      <c r="L20" s="3" t="s">
        <v>46</v>
      </c>
    </row>
    <row r="21" spans="2:12" s="1" customFormat="1" ht="150" x14ac:dyDescent="0.25">
      <c r="B21" s="3" t="s">
        <v>56</v>
      </c>
      <c r="C21" s="3" t="s">
        <v>12</v>
      </c>
      <c r="D21" s="6" t="s">
        <v>48</v>
      </c>
      <c r="E21" s="6" t="s">
        <v>49</v>
      </c>
      <c r="F21" s="3" t="s">
        <v>50</v>
      </c>
      <c r="G21" s="8">
        <v>0</v>
      </c>
      <c r="H21" s="8">
        <v>0</v>
      </c>
      <c r="I21" s="8">
        <v>0</v>
      </c>
      <c r="J21" s="8">
        <f t="shared" si="0"/>
        <v>442</v>
      </c>
      <c r="K21" s="8">
        <v>0</v>
      </c>
      <c r="L21" s="3" t="s">
        <v>46</v>
      </c>
    </row>
    <row r="22" spans="2:12" s="1" customFormat="1" ht="150" x14ac:dyDescent="0.25">
      <c r="B22" s="3" t="s">
        <v>57</v>
      </c>
      <c r="C22" s="3" t="s">
        <v>12</v>
      </c>
      <c r="D22" s="6" t="s">
        <v>48</v>
      </c>
      <c r="E22" s="6" t="s">
        <v>49</v>
      </c>
      <c r="F22" s="3" t="s">
        <v>50</v>
      </c>
      <c r="G22" s="8">
        <v>0</v>
      </c>
      <c r="H22" s="8">
        <v>0</v>
      </c>
      <c r="I22" s="8">
        <v>0</v>
      </c>
      <c r="J22" s="8">
        <f t="shared" si="0"/>
        <v>442</v>
      </c>
      <c r="K22" s="8">
        <v>0</v>
      </c>
      <c r="L22" s="3" t="s">
        <v>46</v>
      </c>
    </row>
    <row r="23" spans="2:12" s="1" customFormat="1" ht="150" x14ac:dyDescent="0.25">
      <c r="B23" s="3" t="s">
        <v>58</v>
      </c>
      <c r="C23" s="3" t="s">
        <v>12</v>
      </c>
      <c r="D23" s="6" t="s">
        <v>48</v>
      </c>
      <c r="E23" s="6" t="s">
        <v>49</v>
      </c>
      <c r="F23" s="3" t="s">
        <v>50</v>
      </c>
      <c r="G23" s="8">
        <v>0</v>
      </c>
      <c r="H23" s="8">
        <v>0</v>
      </c>
      <c r="I23" s="8">
        <v>0</v>
      </c>
      <c r="J23" s="8">
        <f t="shared" si="0"/>
        <v>442</v>
      </c>
      <c r="K23" s="8">
        <v>0</v>
      </c>
      <c r="L23" s="3" t="s">
        <v>46</v>
      </c>
    </row>
    <row r="24" spans="2:12" s="1" customFormat="1" ht="150" x14ac:dyDescent="0.25">
      <c r="B24" s="3" t="s">
        <v>59</v>
      </c>
      <c r="C24" s="3" t="s">
        <v>12</v>
      </c>
      <c r="D24" s="6" t="s">
        <v>48</v>
      </c>
      <c r="E24" s="6" t="s">
        <v>49</v>
      </c>
      <c r="F24" s="3" t="s">
        <v>50</v>
      </c>
      <c r="G24" s="8">
        <v>0</v>
      </c>
      <c r="H24" s="8">
        <v>0</v>
      </c>
      <c r="I24" s="8">
        <v>0</v>
      </c>
      <c r="J24" s="8">
        <f t="shared" si="0"/>
        <v>442</v>
      </c>
      <c r="K24" s="8">
        <v>0</v>
      </c>
      <c r="L24" s="3" t="s">
        <v>46</v>
      </c>
    </row>
    <row r="25" spans="2:12" s="1" customFormat="1" ht="150" x14ac:dyDescent="0.25">
      <c r="B25" s="3" t="s">
        <v>62</v>
      </c>
      <c r="C25" s="3" t="s">
        <v>12</v>
      </c>
      <c r="D25" s="6" t="s">
        <v>48</v>
      </c>
      <c r="E25" s="6" t="s">
        <v>49</v>
      </c>
      <c r="F25" s="3" t="s">
        <v>50</v>
      </c>
      <c r="G25" s="8">
        <v>0</v>
      </c>
      <c r="H25" s="8">
        <v>0</v>
      </c>
      <c r="I25" s="8">
        <v>0</v>
      </c>
      <c r="J25" s="8">
        <f t="shared" si="0"/>
        <v>442</v>
      </c>
      <c r="K25" s="8">
        <v>0</v>
      </c>
      <c r="L25" s="3" t="s">
        <v>46</v>
      </c>
    </row>
    <row r="26" spans="2:12" s="1" customFormat="1" ht="150" x14ac:dyDescent="0.25">
      <c r="B26" s="3" t="s">
        <v>63</v>
      </c>
      <c r="C26" s="3" t="s">
        <v>12</v>
      </c>
      <c r="D26" s="6" t="s">
        <v>48</v>
      </c>
      <c r="E26" s="6" t="s">
        <v>49</v>
      </c>
      <c r="F26" s="3" t="s">
        <v>50</v>
      </c>
      <c r="G26" s="8">
        <v>0</v>
      </c>
      <c r="H26" s="8">
        <v>0</v>
      </c>
      <c r="I26" s="8">
        <v>0</v>
      </c>
      <c r="J26" s="8">
        <f t="shared" si="0"/>
        <v>442</v>
      </c>
      <c r="K26" s="8">
        <v>0</v>
      </c>
      <c r="L26" s="3" t="s">
        <v>46</v>
      </c>
    </row>
    <row r="27" spans="2:12" s="1" customFormat="1" ht="135" x14ac:dyDescent="0.25">
      <c r="B27" s="3" t="s">
        <v>64</v>
      </c>
      <c r="C27" s="3" t="s">
        <v>12</v>
      </c>
      <c r="D27" s="6" t="s">
        <v>65</v>
      </c>
      <c r="E27" s="6" t="s">
        <v>66</v>
      </c>
      <c r="F27" s="3" t="s">
        <v>67</v>
      </c>
      <c r="G27" s="8">
        <v>0</v>
      </c>
      <c r="H27" s="8">
        <v>0</v>
      </c>
      <c r="I27" s="8">
        <v>0</v>
      </c>
      <c r="J27" s="8">
        <f t="shared" ref="J27:J33" si="1">184+92</f>
        <v>276</v>
      </c>
      <c r="K27" s="8">
        <v>404</v>
      </c>
      <c r="L27" s="3" t="s">
        <v>70</v>
      </c>
    </row>
    <row r="28" spans="2:12" s="1" customFormat="1" ht="135" x14ac:dyDescent="0.25">
      <c r="B28" s="3" t="s">
        <v>68</v>
      </c>
      <c r="C28" s="3" t="s">
        <v>12</v>
      </c>
      <c r="D28" s="6" t="s">
        <v>65</v>
      </c>
      <c r="E28" s="6" t="s">
        <v>66</v>
      </c>
      <c r="F28" s="3" t="s">
        <v>67</v>
      </c>
      <c r="G28" s="8">
        <v>0</v>
      </c>
      <c r="H28" s="8">
        <v>0</v>
      </c>
      <c r="I28" s="8">
        <v>0</v>
      </c>
      <c r="J28" s="8">
        <f t="shared" si="1"/>
        <v>276</v>
      </c>
      <c r="K28" s="8">
        <v>404</v>
      </c>
      <c r="L28" s="3" t="s">
        <v>70</v>
      </c>
    </row>
    <row r="29" spans="2:12" s="1" customFormat="1" ht="135" x14ac:dyDescent="0.25">
      <c r="B29" s="3" t="s">
        <v>69</v>
      </c>
      <c r="C29" s="3" t="s">
        <v>12</v>
      </c>
      <c r="D29" s="6" t="s">
        <v>65</v>
      </c>
      <c r="E29" s="6" t="s">
        <v>66</v>
      </c>
      <c r="F29" s="3" t="s">
        <v>67</v>
      </c>
      <c r="G29" s="8">
        <v>0</v>
      </c>
      <c r="H29" s="8">
        <v>0</v>
      </c>
      <c r="I29" s="8">
        <v>0</v>
      </c>
      <c r="J29" s="8">
        <f t="shared" si="1"/>
        <v>276</v>
      </c>
      <c r="K29" s="8">
        <v>404</v>
      </c>
      <c r="L29" s="3" t="s">
        <v>70</v>
      </c>
    </row>
    <row r="30" spans="2:12" s="1" customFormat="1" ht="135" x14ac:dyDescent="0.25">
      <c r="B30" s="3" t="s">
        <v>71</v>
      </c>
      <c r="C30" s="3" t="s">
        <v>12</v>
      </c>
      <c r="D30" s="6" t="s">
        <v>65</v>
      </c>
      <c r="E30" s="6" t="s">
        <v>66</v>
      </c>
      <c r="F30" s="3" t="s">
        <v>67</v>
      </c>
      <c r="G30" s="8">
        <v>0</v>
      </c>
      <c r="H30" s="8">
        <v>0</v>
      </c>
      <c r="I30" s="8">
        <v>0</v>
      </c>
      <c r="J30" s="8">
        <f t="shared" si="1"/>
        <v>276</v>
      </c>
      <c r="K30" s="8">
        <v>404</v>
      </c>
      <c r="L30" s="3" t="s">
        <v>70</v>
      </c>
    </row>
    <row r="31" spans="2:12" s="1" customFormat="1" ht="135" x14ac:dyDescent="0.25">
      <c r="B31" s="3" t="s">
        <v>72</v>
      </c>
      <c r="C31" s="3" t="s">
        <v>12</v>
      </c>
      <c r="D31" s="6" t="s">
        <v>65</v>
      </c>
      <c r="E31" s="6" t="s">
        <v>66</v>
      </c>
      <c r="F31" s="3" t="s">
        <v>67</v>
      </c>
      <c r="G31" s="8">
        <v>0</v>
      </c>
      <c r="H31" s="8">
        <v>0</v>
      </c>
      <c r="I31" s="8">
        <v>0</v>
      </c>
      <c r="J31" s="8">
        <f t="shared" si="1"/>
        <v>276</v>
      </c>
      <c r="K31" s="8">
        <v>404</v>
      </c>
      <c r="L31" s="3" t="s">
        <v>70</v>
      </c>
    </row>
    <row r="32" spans="2:12" s="1" customFormat="1" ht="135" x14ac:dyDescent="0.25">
      <c r="B32" s="3" t="s">
        <v>73</v>
      </c>
      <c r="C32" s="3" t="s">
        <v>12</v>
      </c>
      <c r="D32" s="6" t="s">
        <v>65</v>
      </c>
      <c r="E32" s="6" t="s">
        <v>66</v>
      </c>
      <c r="F32" s="3" t="s">
        <v>67</v>
      </c>
      <c r="G32" s="8">
        <v>453.04</v>
      </c>
      <c r="H32" s="8">
        <v>654</v>
      </c>
      <c r="I32" s="8">
        <v>0</v>
      </c>
      <c r="J32" s="8">
        <f t="shared" si="1"/>
        <v>276</v>
      </c>
      <c r="K32" s="8">
        <v>404</v>
      </c>
      <c r="L32" s="3" t="s">
        <v>70</v>
      </c>
    </row>
    <row r="33" spans="2:12" s="1" customFormat="1" ht="150" x14ac:dyDescent="0.25">
      <c r="B33" s="3" t="s">
        <v>75</v>
      </c>
      <c r="C33" s="3" t="s">
        <v>12</v>
      </c>
      <c r="D33" s="6" t="s">
        <v>65</v>
      </c>
      <c r="E33" s="6" t="s">
        <v>66</v>
      </c>
      <c r="F33" s="3" t="s">
        <v>74</v>
      </c>
      <c r="G33" s="8">
        <v>543.04</v>
      </c>
      <c r="H33" s="8">
        <v>654</v>
      </c>
      <c r="I33" s="8">
        <v>0</v>
      </c>
      <c r="J33" s="8">
        <f t="shared" si="1"/>
        <v>276</v>
      </c>
      <c r="K33" s="8">
        <v>404</v>
      </c>
      <c r="L33" s="3" t="s">
        <v>70</v>
      </c>
    </row>
    <row r="34" spans="2:12" s="1" customFormat="1" ht="105" x14ac:dyDescent="0.25">
      <c r="B34" s="3" t="s">
        <v>77</v>
      </c>
      <c r="C34" s="3" t="s">
        <v>12</v>
      </c>
      <c r="D34" s="6" t="s">
        <v>65</v>
      </c>
      <c r="E34" s="6" t="s">
        <v>76</v>
      </c>
      <c r="F34" s="3" t="s">
        <v>82</v>
      </c>
      <c r="G34" s="8">
        <v>543.04</v>
      </c>
      <c r="H34" s="8">
        <v>668</v>
      </c>
      <c r="I34" s="8">
        <v>0</v>
      </c>
      <c r="J34" s="8">
        <f>92+166</f>
        <v>258</v>
      </c>
      <c r="K34" s="8">
        <v>0</v>
      </c>
      <c r="L34" s="3" t="s">
        <v>78</v>
      </c>
    </row>
    <row r="35" spans="2:12" s="1" customFormat="1" ht="120" x14ac:dyDescent="0.25">
      <c r="B35" s="3" t="s">
        <v>21</v>
      </c>
      <c r="C35" s="6" t="s">
        <v>12</v>
      </c>
      <c r="D35" s="6" t="s">
        <v>35</v>
      </c>
      <c r="E35" s="6" t="s">
        <v>80</v>
      </c>
      <c r="F35" s="3" t="s">
        <v>79</v>
      </c>
      <c r="G35" s="8">
        <v>0</v>
      </c>
      <c r="H35" s="8">
        <v>0</v>
      </c>
      <c r="I35" s="8">
        <f>700+100</f>
        <v>800</v>
      </c>
      <c r="J35" s="8">
        <f>276+276</f>
        <v>552</v>
      </c>
      <c r="K35" s="8">
        <v>808</v>
      </c>
      <c r="L35" s="3" t="s">
        <v>85</v>
      </c>
    </row>
    <row r="36" spans="2:12" s="1" customFormat="1" ht="105" x14ac:dyDescent="0.25">
      <c r="B36" s="3" t="s">
        <v>56</v>
      </c>
      <c r="C36" s="3" t="s">
        <v>12</v>
      </c>
      <c r="D36" s="6" t="s">
        <v>81</v>
      </c>
      <c r="E36" s="6" t="s">
        <v>66</v>
      </c>
      <c r="F36" s="3" t="s">
        <v>83</v>
      </c>
      <c r="G36" s="8">
        <v>543.04</v>
      </c>
      <c r="H36" s="8">
        <v>668</v>
      </c>
      <c r="I36" s="8">
        <v>0</v>
      </c>
      <c r="J36" s="8">
        <v>92</v>
      </c>
      <c r="K36" s="8">
        <v>0</v>
      </c>
      <c r="L36" s="3" t="s">
        <v>84</v>
      </c>
    </row>
    <row r="37" spans="2:12" s="1" customFormat="1" ht="150" x14ac:dyDescent="0.25">
      <c r="B37" s="3" t="s">
        <v>86</v>
      </c>
      <c r="C37" s="3" t="s">
        <v>12</v>
      </c>
      <c r="D37" s="6" t="s">
        <v>65</v>
      </c>
      <c r="E37" s="6" t="s">
        <v>66</v>
      </c>
      <c r="F37" s="3" t="s">
        <v>74</v>
      </c>
      <c r="G37" s="8">
        <v>0</v>
      </c>
      <c r="H37" s="8">
        <v>0</v>
      </c>
      <c r="I37" s="8">
        <v>0</v>
      </c>
      <c r="J37" s="8">
        <f t="shared" ref="J37" si="2">184+92</f>
        <v>276</v>
      </c>
      <c r="K37" s="8">
        <v>404</v>
      </c>
      <c r="L37" s="3" t="s">
        <v>70</v>
      </c>
    </row>
    <row r="38" spans="2:12" s="1" customFormat="1" ht="120" x14ac:dyDescent="0.25">
      <c r="B38" s="3" t="s">
        <v>21</v>
      </c>
      <c r="C38" s="6" t="s">
        <v>12</v>
      </c>
      <c r="D38" s="6" t="s">
        <v>87</v>
      </c>
      <c r="E38" s="6" t="s">
        <v>88</v>
      </c>
      <c r="F38" s="3" t="s">
        <v>89</v>
      </c>
      <c r="G38" s="8">
        <v>0</v>
      </c>
      <c r="H38" s="8">
        <v>0</v>
      </c>
      <c r="I38" s="8">
        <f>350+50</f>
        <v>400</v>
      </c>
      <c r="J38" s="8">
        <f>184+184</f>
        <v>368</v>
      </c>
      <c r="K38" s="8">
        <v>404</v>
      </c>
      <c r="L38" s="3" t="s">
        <v>85</v>
      </c>
    </row>
    <row r="39" spans="2:12" s="1" customFormat="1" x14ac:dyDescent="0.25"/>
    <row r="40" spans="2:12" s="1" customFormat="1" x14ac:dyDescent="0.25"/>
    <row r="41" spans="2:12" s="1" customFormat="1" x14ac:dyDescent="0.25"/>
    <row r="42" spans="2:12" s="1" customFormat="1" x14ac:dyDescent="0.25"/>
    <row r="43" spans="2:12" s="1" customFormat="1" x14ac:dyDescent="0.25"/>
    <row r="44" spans="2:12" s="1" customFormat="1" x14ac:dyDescent="0.25"/>
    <row r="45" spans="2:12" s="1" customFormat="1" x14ac:dyDescent="0.25"/>
    <row r="46" spans="2:12" s="1" customFormat="1" x14ac:dyDescent="0.25"/>
    <row r="47" spans="2:12" s="1" customFormat="1" x14ac:dyDescent="0.25"/>
    <row r="48" spans="2:1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5"/>
  <sheetViews>
    <sheetView topLeftCell="B1" workbookViewId="0">
      <selection activeCell="B1" sqref="B1:N1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60" x14ac:dyDescent="0.25">
      <c r="B6" s="6" t="s">
        <v>90</v>
      </c>
      <c r="C6" s="6" t="s">
        <v>12</v>
      </c>
      <c r="D6" s="6" t="s">
        <v>96</v>
      </c>
      <c r="E6" s="6" t="s">
        <v>97</v>
      </c>
      <c r="F6" s="6" t="s">
        <v>92</v>
      </c>
      <c r="G6" s="8">
        <v>550</v>
      </c>
      <c r="H6" s="8">
        <v>668</v>
      </c>
      <c r="I6" s="8">
        <v>0</v>
      </c>
      <c r="J6" s="8">
        <f>92+92</f>
        <v>184</v>
      </c>
      <c r="K6" s="8">
        <v>0</v>
      </c>
      <c r="L6" s="3" t="s">
        <v>93</v>
      </c>
    </row>
    <row r="7" spans="2:14" s="1" customFormat="1" ht="120" customHeight="1" x14ac:dyDescent="0.25">
      <c r="B7" s="3" t="s">
        <v>94</v>
      </c>
      <c r="C7" s="6" t="s">
        <v>12</v>
      </c>
      <c r="D7" s="6" t="s">
        <v>96</v>
      </c>
      <c r="E7" s="6" t="s">
        <v>97</v>
      </c>
      <c r="F7" s="6" t="s">
        <v>92</v>
      </c>
      <c r="G7" s="8">
        <v>0</v>
      </c>
      <c r="H7" s="8">
        <v>0</v>
      </c>
      <c r="I7" s="8">
        <v>0</v>
      </c>
      <c r="J7" s="8">
        <f>92+92</f>
        <v>184</v>
      </c>
      <c r="K7" s="8">
        <v>0</v>
      </c>
      <c r="L7" s="3" t="s">
        <v>93</v>
      </c>
    </row>
    <row r="8" spans="2:14" s="1" customFormat="1" ht="75" x14ac:dyDescent="0.25">
      <c r="B8" s="3" t="s">
        <v>95</v>
      </c>
      <c r="C8" s="6" t="s">
        <v>12</v>
      </c>
      <c r="D8" s="6" t="s">
        <v>91</v>
      </c>
      <c r="E8" s="6" t="s">
        <v>98</v>
      </c>
      <c r="F8" s="3" t="s">
        <v>99</v>
      </c>
      <c r="G8" s="8">
        <v>522</v>
      </c>
      <c r="H8" s="8">
        <v>0</v>
      </c>
      <c r="I8" s="8">
        <v>0</v>
      </c>
      <c r="J8" s="8">
        <f>73+128</f>
        <v>201</v>
      </c>
      <c r="K8" s="8">
        <v>0</v>
      </c>
      <c r="L8" s="3" t="s">
        <v>100</v>
      </c>
    </row>
    <row r="9" spans="2:14" s="1" customFormat="1" ht="99" customHeight="1" x14ac:dyDescent="0.25">
      <c r="B9" s="3" t="s">
        <v>101</v>
      </c>
      <c r="C9" s="3" t="s">
        <v>12</v>
      </c>
      <c r="D9" s="6" t="s">
        <v>102</v>
      </c>
      <c r="E9" s="6" t="s">
        <v>105</v>
      </c>
      <c r="F9" s="3" t="s">
        <v>103</v>
      </c>
      <c r="G9" s="8">
        <v>543.20000000000005</v>
      </c>
      <c r="H9" s="8">
        <v>668</v>
      </c>
      <c r="I9" s="8">
        <v>0</v>
      </c>
      <c r="J9" s="8">
        <f>92+92+404</f>
        <v>588</v>
      </c>
      <c r="K9" s="8">
        <v>0</v>
      </c>
      <c r="L9" s="3" t="s">
        <v>104</v>
      </c>
    </row>
    <row r="10" spans="2:14" s="1" customFormat="1" ht="75" x14ac:dyDescent="0.25">
      <c r="B10" s="3" t="s">
        <v>14</v>
      </c>
      <c r="C10" s="3" t="s">
        <v>15</v>
      </c>
      <c r="D10" s="6" t="s">
        <v>106</v>
      </c>
      <c r="E10" s="6" t="s">
        <v>107</v>
      </c>
      <c r="F10" s="3" t="s">
        <v>108</v>
      </c>
      <c r="G10" s="8">
        <v>543.02</v>
      </c>
      <c r="H10" s="8">
        <v>668</v>
      </c>
      <c r="I10" s="8">
        <v>0</v>
      </c>
      <c r="J10" s="8">
        <v>0</v>
      </c>
      <c r="K10" s="8">
        <v>0</v>
      </c>
      <c r="L10" s="3" t="s">
        <v>109</v>
      </c>
    </row>
    <row r="11" spans="2:14" s="1" customFormat="1" x14ac:dyDescent="0.25"/>
    <row r="12" spans="2:14" s="1" customFormat="1" x14ac:dyDescent="0.25"/>
    <row r="13" spans="2:14" s="1" customFormat="1" x14ac:dyDescent="0.25"/>
    <row r="14" spans="2:14" s="1" customFormat="1" x14ac:dyDescent="0.25"/>
    <row r="15" spans="2:14" s="1" customFormat="1" x14ac:dyDescent="0.25"/>
    <row r="16" spans="2:1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B1" workbookViewId="0">
      <selection activeCell="D7" sqref="D7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105" x14ac:dyDescent="0.25">
      <c r="B6" s="6" t="s">
        <v>111</v>
      </c>
      <c r="C6" s="6" t="s">
        <v>116</v>
      </c>
      <c r="D6" s="6" t="s">
        <v>112</v>
      </c>
      <c r="E6" s="6" t="s">
        <v>113</v>
      </c>
      <c r="F6" s="6" t="s">
        <v>129</v>
      </c>
      <c r="G6" s="8">
        <v>0</v>
      </c>
      <c r="H6" s="8">
        <v>0</v>
      </c>
      <c r="I6" s="8">
        <v>800</v>
      </c>
      <c r="J6" s="8">
        <f>92+166+92</f>
        <v>350</v>
      </c>
      <c r="K6" s="8">
        <v>0</v>
      </c>
      <c r="L6" s="3" t="s">
        <v>114</v>
      </c>
    </row>
    <row r="7" spans="2:14" s="1" customFormat="1" ht="120" customHeight="1" x14ac:dyDescent="0.25">
      <c r="B7" s="3" t="s">
        <v>115</v>
      </c>
      <c r="C7" s="6" t="s">
        <v>12</v>
      </c>
      <c r="D7" s="6" t="s">
        <v>118</v>
      </c>
      <c r="E7" s="6" t="s">
        <v>117</v>
      </c>
      <c r="F7" s="6" t="s">
        <v>123</v>
      </c>
      <c r="G7" s="8">
        <v>543.02</v>
      </c>
      <c r="H7" s="8">
        <v>668</v>
      </c>
      <c r="I7" s="8">
        <v>0</v>
      </c>
      <c r="J7" s="8">
        <f>92+166</f>
        <v>258</v>
      </c>
      <c r="K7" s="8">
        <v>0</v>
      </c>
      <c r="L7" s="3" t="s">
        <v>119</v>
      </c>
    </row>
    <row r="8" spans="2:14" s="1" customFormat="1" ht="60" x14ac:dyDescent="0.25">
      <c r="B8" s="3" t="s">
        <v>125</v>
      </c>
      <c r="C8" s="6" t="s">
        <v>120</v>
      </c>
      <c r="D8" s="6" t="s">
        <v>121</v>
      </c>
      <c r="E8" s="6" t="s">
        <v>122</v>
      </c>
      <c r="F8" s="3" t="s">
        <v>130</v>
      </c>
      <c r="G8" s="8">
        <v>543.02</v>
      </c>
      <c r="H8" s="8">
        <v>668</v>
      </c>
      <c r="I8" s="8">
        <v>0</v>
      </c>
      <c r="J8" s="8">
        <v>92</v>
      </c>
      <c r="K8" s="8">
        <v>0</v>
      </c>
      <c r="L8" s="3" t="s">
        <v>124</v>
      </c>
    </row>
    <row r="9" spans="2:14" s="1" customFormat="1" ht="99" customHeight="1" x14ac:dyDescent="0.25">
      <c r="B9" s="3" t="s">
        <v>126</v>
      </c>
      <c r="C9" s="3" t="s">
        <v>12</v>
      </c>
      <c r="D9" s="6" t="s">
        <v>127</v>
      </c>
      <c r="E9" s="6" t="s">
        <v>128</v>
      </c>
      <c r="F9" s="3" t="s">
        <v>131</v>
      </c>
      <c r="G9" s="8">
        <v>170.39</v>
      </c>
      <c r="H9" s="8">
        <v>0</v>
      </c>
      <c r="I9" s="8">
        <v>0</v>
      </c>
      <c r="J9" s="8">
        <f>73+128</f>
        <v>201</v>
      </c>
      <c r="K9" s="8"/>
      <c r="L9" s="3" t="s">
        <v>132</v>
      </c>
    </row>
    <row r="10" spans="2:14" s="1" customFormat="1" x14ac:dyDescent="0.25"/>
    <row r="11" spans="2:14" s="1" customFormat="1" x14ac:dyDescent="0.25"/>
    <row r="12" spans="2:14" s="1" customFormat="1" x14ac:dyDescent="0.25"/>
    <row r="13" spans="2:14" s="1" customFormat="1" x14ac:dyDescent="0.25"/>
    <row r="14" spans="2:14" s="1" customFormat="1" x14ac:dyDescent="0.25"/>
    <row r="15" spans="2:14" s="1" customFormat="1" x14ac:dyDescent="0.25"/>
    <row r="16" spans="2:1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A4" workbookViewId="0">
      <selection activeCell="D7" sqref="D7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120" x14ac:dyDescent="0.25">
      <c r="B6" s="6" t="s">
        <v>134</v>
      </c>
      <c r="C6" s="6" t="s">
        <v>133</v>
      </c>
      <c r="D6" s="6" t="s">
        <v>135</v>
      </c>
      <c r="E6" s="6" t="s">
        <v>141</v>
      </c>
      <c r="F6" s="6" t="s">
        <v>136</v>
      </c>
      <c r="G6" s="8">
        <v>0</v>
      </c>
      <c r="H6" s="8">
        <v>0</v>
      </c>
      <c r="I6" s="8">
        <v>0</v>
      </c>
      <c r="J6" s="8">
        <f>276+498+279</f>
        <v>1053</v>
      </c>
      <c r="K6" s="8">
        <v>0</v>
      </c>
      <c r="L6" s="3" t="s">
        <v>137</v>
      </c>
    </row>
    <row r="7" spans="2:14" s="1" customFormat="1" ht="120" customHeight="1" x14ac:dyDescent="0.25">
      <c r="B7" s="6" t="s">
        <v>94</v>
      </c>
      <c r="C7" s="6" t="s">
        <v>12</v>
      </c>
      <c r="D7" s="6" t="s">
        <v>135</v>
      </c>
      <c r="E7" s="6" t="s">
        <v>141</v>
      </c>
      <c r="F7" s="6" t="s">
        <v>136</v>
      </c>
      <c r="G7" s="8">
        <v>0</v>
      </c>
      <c r="H7" s="8">
        <v>0</v>
      </c>
      <c r="I7" s="8">
        <v>0</v>
      </c>
      <c r="J7" s="8">
        <f>276+498+184</f>
        <v>958</v>
      </c>
      <c r="K7" s="8">
        <v>0</v>
      </c>
      <c r="L7" s="3" t="s">
        <v>137</v>
      </c>
    </row>
    <row r="8" spans="2:14" s="1" customFormat="1" ht="105" x14ac:dyDescent="0.25">
      <c r="B8" s="6" t="s">
        <v>138</v>
      </c>
      <c r="C8" s="6" t="s">
        <v>139</v>
      </c>
      <c r="D8" s="6" t="s">
        <v>140</v>
      </c>
      <c r="E8" s="6" t="s">
        <v>142</v>
      </c>
      <c r="F8" s="6" t="s">
        <v>143</v>
      </c>
      <c r="G8" s="8">
        <v>543.02</v>
      </c>
      <c r="H8" s="8">
        <v>668</v>
      </c>
      <c r="I8" s="8">
        <v>0</v>
      </c>
      <c r="J8" s="8">
        <v>92</v>
      </c>
      <c r="K8" s="8">
        <v>0</v>
      </c>
      <c r="L8" s="3" t="s">
        <v>144</v>
      </c>
    </row>
    <row r="9" spans="2:14" s="1" customFormat="1" ht="105" x14ac:dyDescent="0.25">
      <c r="B9" s="6" t="s">
        <v>77</v>
      </c>
      <c r="C9" s="6" t="s">
        <v>12</v>
      </c>
      <c r="D9" s="6" t="s">
        <v>145</v>
      </c>
      <c r="E9" s="6" t="s">
        <v>146</v>
      </c>
      <c r="F9" s="6" t="s">
        <v>148</v>
      </c>
      <c r="G9" s="8">
        <v>543.02</v>
      </c>
      <c r="H9" s="8">
        <v>668</v>
      </c>
      <c r="I9" s="8">
        <v>0</v>
      </c>
      <c r="J9" s="8">
        <v>92</v>
      </c>
      <c r="K9" s="8">
        <v>0</v>
      </c>
      <c r="L9" s="3" t="s">
        <v>147</v>
      </c>
    </row>
    <row r="10" spans="2:14" s="1" customFormat="1" x14ac:dyDescent="0.25"/>
    <row r="11" spans="2:14" s="1" customFormat="1" x14ac:dyDescent="0.25"/>
    <row r="12" spans="2:14" s="1" customFormat="1" x14ac:dyDescent="0.25"/>
    <row r="13" spans="2:14" s="1" customFormat="1" x14ac:dyDescent="0.25"/>
    <row r="14" spans="2:14" s="1" customFormat="1" x14ac:dyDescent="0.25"/>
    <row r="15" spans="2:14" s="1" customFormat="1" x14ac:dyDescent="0.25"/>
    <row r="16" spans="2:1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J18" workbookViewId="0">
      <selection activeCell="L19" sqref="B19:L19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105" x14ac:dyDescent="0.25">
      <c r="B6" s="6" t="s">
        <v>134</v>
      </c>
      <c r="C6" s="6" t="s">
        <v>133</v>
      </c>
      <c r="D6" s="6" t="s">
        <v>149</v>
      </c>
      <c r="E6" s="6" t="s">
        <v>151</v>
      </c>
      <c r="F6" s="6" t="s">
        <v>150</v>
      </c>
      <c r="G6" s="8">
        <v>543.02</v>
      </c>
      <c r="H6" s="8">
        <v>668</v>
      </c>
      <c r="I6" s="8">
        <v>0</v>
      </c>
      <c r="J6" s="8">
        <f>166+92</f>
        <v>258</v>
      </c>
      <c r="K6" s="8">
        <v>0</v>
      </c>
      <c r="L6" s="3" t="s">
        <v>152</v>
      </c>
    </row>
    <row r="7" spans="2:14" s="1" customFormat="1" ht="120" customHeight="1" x14ac:dyDescent="0.25">
      <c r="B7" s="6" t="s">
        <v>94</v>
      </c>
      <c r="C7" s="6" t="s">
        <v>12</v>
      </c>
      <c r="D7" s="6" t="s">
        <v>149</v>
      </c>
      <c r="E7" s="6" t="s">
        <v>151</v>
      </c>
      <c r="F7" s="6" t="s">
        <v>150</v>
      </c>
      <c r="G7" s="8"/>
      <c r="H7" s="8"/>
      <c r="I7" s="8">
        <v>0</v>
      </c>
      <c r="J7" s="8">
        <f>166+92</f>
        <v>258</v>
      </c>
      <c r="K7" s="8">
        <v>0</v>
      </c>
      <c r="L7" s="3" t="s">
        <v>152</v>
      </c>
    </row>
    <row r="8" spans="2:14" s="1" customFormat="1" ht="120" x14ac:dyDescent="0.25">
      <c r="B8" s="6" t="s">
        <v>77</v>
      </c>
      <c r="C8" s="6" t="s">
        <v>12</v>
      </c>
      <c r="D8" s="6" t="s">
        <v>153</v>
      </c>
      <c r="E8" s="6" t="s">
        <v>154</v>
      </c>
      <c r="F8" s="6" t="s">
        <v>155</v>
      </c>
      <c r="G8" s="8">
        <v>543.02</v>
      </c>
      <c r="H8" s="8">
        <v>668</v>
      </c>
      <c r="I8" s="8">
        <v>0</v>
      </c>
      <c r="J8" s="8">
        <v>92</v>
      </c>
      <c r="K8" s="8">
        <v>0</v>
      </c>
      <c r="L8" s="3" t="s">
        <v>156</v>
      </c>
    </row>
    <row r="9" spans="2:14" s="1" customFormat="1" ht="90" x14ac:dyDescent="0.25">
      <c r="B9" s="6" t="s">
        <v>157</v>
      </c>
      <c r="C9" s="6" t="s">
        <v>12</v>
      </c>
      <c r="D9" s="6" t="s">
        <v>158</v>
      </c>
      <c r="E9" s="6" t="s">
        <v>154</v>
      </c>
      <c r="F9" s="6" t="s">
        <v>159</v>
      </c>
      <c r="G9" s="8">
        <v>0</v>
      </c>
      <c r="H9" s="8">
        <v>0</v>
      </c>
      <c r="I9" s="8">
        <v>900</v>
      </c>
      <c r="J9" s="8">
        <v>184</v>
      </c>
      <c r="K9" s="8">
        <v>404</v>
      </c>
      <c r="L9" s="3" t="s">
        <v>160</v>
      </c>
    </row>
    <row r="10" spans="2:14" s="1" customFormat="1" ht="120" x14ac:dyDescent="0.25">
      <c r="B10" s="6" t="s">
        <v>77</v>
      </c>
      <c r="C10" s="6" t="s">
        <v>12</v>
      </c>
      <c r="D10" s="6" t="s">
        <v>161</v>
      </c>
      <c r="E10" s="6" t="s">
        <v>163</v>
      </c>
      <c r="F10" s="6" t="s">
        <v>164</v>
      </c>
      <c r="G10" s="8">
        <v>543.02</v>
      </c>
      <c r="H10" s="8">
        <v>668</v>
      </c>
      <c r="I10" s="8">
        <v>0</v>
      </c>
      <c r="J10" s="8">
        <v>92</v>
      </c>
      <c r="K10" s="8">
        <v>0</v>
      </c>
      <c r="L10" s="3" t="s">
        <v>165</v>
      </c>
    </row>
    <row r="11" spans="2:14" s="1" customFormat="1" ht="90" x14ac:dyDescent="0.25">
      <c r="B11" s="6" t="s">
        <v>166</v>
      </c>
      <c r="C11" s="6" t="s">
        <v>12</v>
      </c>
      <c r="D11" s="6" t="s">
        <v>167</v>
      </c>
      <c r="E11" s="6" t="s">
        <v>162</v>
      </c>
      <c r="F11" s="6" t="s">
        <v>168</v>
      </c>
      <c r="G11" s="8">
        <v>543.02</v>
      </c>
      <c r="H11" s="8">
        <v>668</v>
      </c>
      <c r="I11" s="8">
        <v>0</v>
      </c>
      <c r="J11" s="8">
        <v>92</v>
      </c>
      <c r="K11" s="8">
        <v>0</v>
      </c>
      <c r="L11" s="3" t="s">
        <v>169</v>
      </c>
    </row>
    <row r="12" spans="2:14" s="1" customFormat="1" ht="135" x14ac:dyDescent="0.25">
      <c r="B12" s="6" t="s">
        <v>14</v>
      </c>
      <c r="C12" s="6" t="s">
        <v>15</v>
      </c>
      <c r="D12" s="6" t="s">
        <v>170</v>
      </c>
      <c r="E12" s="6" t="s">
        <v>176</v>
      </c>
      <c r="F12" s="6" t="s">
        <v>187</v>
      </c>
      <c r="G12" s="8">
        <v>543.02</v>
      </c>
      <c r="H12" s="8">
        <v>668</v>
      </c>
      <c r="I12" s="8">
        <v>0</v>
      </c>
      <c r="J12" s="8">
        <v>92</v>
      </c>
      <c r="K12" s="8">
        <v>0</v>
      </c>
      <c r="L12" s="3" t="s">
        <v>171</v>
      </c>
    </row>
    <row r="13" spans="2:14" s="1" customFormat="1" ht="135" x14ac:dyDescent="0.25">
      <c r="B13" s="6" t="s">
        <v>14</v>
      </c>
      <c r="C13" s="6" t="s">
        <v>15</v>
      </c>
      <c r="D13" s="6" t="s">
        <v>172</v>
      </c>
      <c r="E13" s="6" t="s">
        <v>175</v>
      </c>
      <c r="F13" s="6" t="s">
        <v>186</v>
      </c>
      <c r="G13" s="8">
        <v>543.02</v>
      </c>
      <c r="H13" s="8">
        <v>668</v>
      </c>
      <c r="I13" s="8">
        <v>0</v>
      </c>
      <c r="J13" s="8">
        <v>92</v>
      </c>
      <c r="K13" s="8">
        <v>0</v>
      </c>
      <c r="L13" s="3" t="s">
        <v>173</v>
      </c>
    </row>
    <row r="14" spans="2:14" s="1" customFormat="1" ht="135" x14ac:dyDescent="0.25">
      <c r="B14" s="6" t="s">
        <v>14</v>
      </c>
      <c r="C14" s="6" t="s">
        <v>15</v>
      </c>
      <c r="D14" s="6" t="s">
        <v>174</v>
      </c>
      <c r="E14" s="6" t="s">
        <v>177</v>
      </c>
      <c r="F14" s="6" t="s">
        <v>185</v>
      </c>
      <c r="G14" s="8">
        <v>543.02</v>
      </c>
      <c r="H14" s="8">
        <v>668</v>
      </c>
      <c r="I14" s="8">
        <v>0</v>
      </c>
      <c r="J14" s="8">
        <v>0</v>
      </c>
      <c r="K14" s="8">
        <v>0</v>
      </c>
      <c r="L14" s="3" t="s">
        <v>178</v>
      </c>
    </row>
    <row r="15" spans="2:14" s="1" customFormat="1" ht="135" x14ac:dyDescent="0.25">
      <c r="B15" s="6" t="s">
        <v>179</v>
      </c>
      <c r="C15" s="6" t="s">
        <v>12</v>
      </c>
      <c r="D15" s="6" t="s">
        <v>174</v>
      </c>
      <c r="E15" s="6" t="s">
        <v>177</v>
      </c>
      <c r="F15" s="6" t="s">
        <v>185</v>
      </c>
      <c r="G15" s="8">
        <v>543.02</v>
      </c>
      <c r="H15" s="8">
        <v>668</v>
      </c>
      <c r="I15" s="8">
        <v>0</v>
      </c>
      <c r="J15" s="8">
        <v>0</v>
      </c>
      <c r="K15" s="8">
        <v>0</v>
      </c>
      <c r="L15" s="3" t="s">
        <v>178</v>
      </c>
    </row>
    <row r="16" spans="2:14" s="1" customFormat="1" ht="135" x14ac:dyDescent="0.25">
      <c r="B16" s="6" t="s">
        <v>56</v>
      </c>
      <c r="C16" s="6" t="s">
        <v>12</v>
      </c>
      <c r="D16" s="6" t="s">
        <v>174</v>
      </c>
      <c r="E16" s="6" t="s">
        <v>177</v>
      </c>
      <c r="F16" s="6" t="s">
        <v>185</v>
      </c>
      <c r="G16" s="8">
        <v>543.02</v>
      </c>
      <c r="H16" s="8">
        <v>668</v>
      </c>
      <c r="I16" s="8">
        <v>0</v>
      </c>
      <c r="J16" s="8">
        <v>0</v>
      </c>
      <c r="K16" s="8">
        <v>0</v>
      </c>
      <c r="L16" s="3" t="s">
        <v>178</v>
      </c>
    </row>
    <row r="17" spans="2:12" s="1" customFormat="1" ht="135" x14ac:dyDescent="0.25">
      <c r="B17" s="6" t="s">
        <v>188</v>
      </c>
      <c r="C17" s="6" t="s">
        <v>12</v>
      </c>
      <c r="D17" s="6" t="s">
        <v>174</v>
      </c>
      <c r="E17" s="6" t="s">
        <v>177</v>
      </c>
      <c r="F17" s="6" t="s">
        <v>185</v>
      </c>
      <c r="G17" s="8">
        <v>543.02</v>
      </c>
      <c r="H17" s="8">
        <v>668</v>
      </c>
      <c r="I17" s="8">
        <v>0</v>
      </c>
      <c r="J17" s="8">
        <v>0</v>
      </c>
      <c r="K17" s="8">
        <v>0</v>
      </c>
      <c r="L17" s="3" t="s">
        <v>178</v>
      </c>
    </row>
    <row r="18" spans="2:12" s="1" customFormat="1" ht="120" x14ac:dyDescent="0.25">
      <c r="B18" s="6" t="s">
        <v>180</v>
      </c>
      <c r="C18" s="6" t="s">
        <v>12</v>
      </c>
      <c r="D18" s="6" t="s">
        <v>181</v>
      </c>
      <c r="E18" s="6" t="s">
        <v>182</v>
      </c>
      <c r="F18" s="6" t="s">
        <v>183</v>
      </c>
      <c r="G18" s="8">
        <v>218.46</v>
      </c>
      <c r="H18" s="8">
        <v>260</v>
      </c>
      <c r="I18" s="8">
        <v>0</v>
      </c>
      <c r="J18" s="8">
        <v>92</v>
      </c>
      <c r="K18" s="8">
        <v>0</v>
      </c>
      <c r="L18" s="3" t="s">
        <v>184</v>
      </c>
    </row>
    <row r="19" spans="2:12" s="1" customFormat="1" ht="90" x14ac:dyDescent="0.25">
      <c r="B19" s="6" t="s">
        <v>189</v>
      </c>
      <c r="C19" s="6" t="s">
        <v>12</v>
      </c>
      <c r="D19" s="6" t="s">
        <v>190</v>
      </c>
      <c r="E19" s="6" t="s">
        <v>195</v>
      </c>
      <c r="F19" s="6" t="s">
        <v>191</v>
      </c>
      <c r="G19" s="8">
        <v>543.02</v>
      </c>
      <c r="H19" s="8">
        <v>668</v>
      </c>
      <c r="I19" s="8">
        <v>0</v>
      </c>
      <c r="J19" s="8">
        <v>166</v>
      </c>
      <c r="K19" s="8">
        <v>0</v>
      </c>
      <c r="L19" s="3" t="s">
        <v>192</v>
      </c>
    </row>
    <row r="20" spans="2:12" s="1" customFormat="1" ht="120" x14ac:dyDescent="0.25">
      <c r="B20" s="6" t="s">
        <v>193</v>
      </c>
      <c r="C20" s="6" t="s">
        <v>12</v>
      </c>
      <c r="D20" s="6" t="s">
        <v>194</v>
      </c>
      <c r="E20" s="6" t="s">
        <v>196</v>
      </c>
      <c r="F20" s="6" t="s">
        <v>197</v>
      </c>
      <c r="G20" s="8">
        <v>0</v>
      </c>
      <c r="H20" s="8">
        <v>0</v>
      </c>
      <c r="I20" s="8">
        <v>900</v>
      </c>
      <c r="J20" s="8">
        <v>92</v>
      </c>
      <c r="K20" s="8">
        <v>0</v>
      </c>
      <c r="L20" s="3" t="s">
        <v>198</v>
      </c>
    </row>
    <row r="21" spans="2:12" s="1" customFormat="1" ht="150" x14ac:dyDescent="0.25">
      <c r="B21" s="6" t="s">
        <v>199</v>
      </c>
      <c r="C21" s="6" t="s">
        <v>120</v>
      </c>
      <c r="D21" s="6" t="s">
        <v>200</v>
      </c>
      <c r="E21" s="6" t="s">
        <v>201</v>
      </c>
      <c r="F21" s="6" t="s">
        <v>202</v>
      </c>
      <c r="G21" s="8">
        <v>0</v>
      </c>
      <c r="H21" s="8">
        <v>0</v>
      </c>
      <c r="I21" s="8">
        <v>0</v>
      </c>
      <c r="J21" s="8">
        <v>92</v>
      </c>
      <c r="K21" s="8">
        <v>0</v>
      </c>
      <c r="L21" s="3" t="s">
        <v>203</v>
      </c>
    </row>
    <row r="22" spans="2:12" s="1" customFormat="1" ht="150" x14ac:dyDescent="0.25">
      <c r="B22" s="6" t="s">
        <v>204</v>
      </c>
      <c r="C22" s="6" t="s">
        <v>205</v>
      </c>
      <c r="D22" s="6" t="s">
        <v>200</v>
      </c>
      <c r="E22" s="6" t="s">
        <v>201</v>
      </c>
      <c r="F22" s="6" t="s">
        <v>202</v>
      </c>
      <c r="G22" s="8">
        <v>543</v>
      </c>
      <c r="H22" s="8">
        <v>668</v>
      </c>
      <c r="I22" s="8">
        <v>0</v>
      </c>
      <c r="J22" s="8">
        <v>92</v>
      </c>
      <c r="K22" s="8">
        <v>0</v>
      </c>
      <c r="L22" s="3" t="s">
        <v>203</v>
      </c>
    </row>
    <row r="23" spans="2:12" s="1" customFormat="1" x14ac:dyDescent="0.25"/>
    <row r="24" spans="2:12" s="1" customFormat="1" x14ac:dyDescent="0.25"/>
    <row r="25" spans="2:12" s="1" customFormat="1" x14ac:dyDescent="0.25"/>
    <row r="26" spans="2:12" s="1" customFormat="1" x14ac:dyDescent="0.25"/>
    <row r="27" spans="2:12" s="1" customFormat="1" x14ac:dyDescent="0.25"/>
    <row r="28" spans="2:12" s="1" customFormat="1" x14ac:dyDescent="0.25"/>
    <row r="29" spans="2:12" s="1" customFormat="1" x14ac:dyDescent="0.25"/>
    <row r="30" spans="2:12" s="1" customFormat="1" x14ac:dyDescent="0.25"/>
    <row r="31" spans="2:12" s="1" customFormat="1" x14ac:dyDescent="0.25"/>
    <row r="32" spans="2:1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workbookViewId="0">
      <selection activeCell="A5" sqref="A5:XFD5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1" customFormat="1" ht="75" x14ac:dyDescent="0.25">
      <c r="B6" s="6" t="s">
        <v>207</v>
      </c>
      <c r="C6" s="6" t="s">
        <v>12</v>
      </c>
      <c r="D6" s="6" t="s">
        <v>208</v>
      </c>
      <c r="E6" s="6" t="s">
        <v>209</v>
      </c>
      <c r="F6" s="6" t="s">
        <v>210</v>
      </c>
      <c r="G6" s="8">
        <v>0</v>
      </c>
      <c r="H6" s="8">
        <v>0</v>
      </c>
      <c r="I6" s="8">
        <v>614</v>
      </c>
      <c r="J6" s="8">
        <v>92</v>
      </c>
      <c r="K6" s="8">
        <v>0</v>
      </c>
      <c r="L6" s="3" t="s">
        <v>211</v>
      </c>
    </row>
    <row r="7" spans="2:14" s="1" customFormat="1" ht="150" x14ac:dyDescent="0.25">
      <c r="B7" s="6" t="s">
        <v>212</v>
      </c>
      <c r="C7" s="6" t="s">
        <v>133</v>
      </c>
      <c r="D7" s="6" t="s">
        <v>214</v>
      </c>
      <c r="E7" s="6" t="s">
        <v>213</v>
      </c>
      <c r="F7" s="6" t="s">
        <v>215</v>
      </c>
      <c r="G7" s="8">
        <v>543.02</v>
      </c>
      <c r="H7" s="8">
        <v>668</v>
      </c>
      <c r="I7" s="8">
        <v>0</v>
      </c>
      <c r="J7" s="8">
        <v>184</v>
      </c>
      <c r="K7" s="8">
        <v>0</v>
      </c>
      <c r="L7" s="3" t="s">
        <v>216</v>
      </c>
    </row>
    <row r="8" spans="2:14" s="1" customFormat="1" ht="135" x14ac:dyDescent="0.25">
      <c r="B8" s="6" t="s">
        <v>217</v>
      </c>
      <c r="C8" s="6" t="s">
        <v>218</v>
      </c>
      <c r="D8" s="6" t="s">
        <v>208</v>
      </c>
      <c r="E8" s="6" t="s">
        <v>219</v>
      </c>
      <c r="F8" s="6" t="s">
        <v>220</v>
      </c>
      <c r="G8" s="8">
        <v>543.02</v>
      </c>
      <c r="H8" s="8">
        <v>668</v>
      </c>
      <c r="I8" s="8">
        <v>0</v>
      </c>
      <c r="J8" s="8">
        <v>92</v>
      </c>
      <c r="K8" s="8">
        <v>0</v>
      </c>
      <c r="L8" s="3" t="s">
        <v>221</v>
      </c>
    </row>
    <row r="9" spans="2:14" s="1" customFormat="1" ht="90" x14ac:dyDescent="0.25">
      <c r="B9" s="6" t="s">
        <v>212</v>
      </c>
      <c r="C9" s="6" t="s">
        <v>133</v>
      </c>
      <c r="D9" s="6" t="s">
        <v>222</v>
      </c>
      <c r="E9" s="6" t="s">
        <v>234</v>
      </c>
      <c r="F9" s="6" t="s">
        <v>223</v>
      </c>
      <c r="G9" s="8">
        <v>543.02</v>
      </c>
      <c r="H9" s="8">
        <v>668</v>
      </c>
      <c r="I9" s="8">
        <v>0</v>
      </c>
      <c r="J9" s="8">
        <v>166</v>
      </c>
      <c r="K9" s="8">
        <v>0</v>
      </c>
      <c r="L9" s="3" t="s">
        <v>224</v>
      </c>
    </row>
    <row r="10" spans="2:14" s="1" customFormat="1" ht="105" x14ac:dyDescent="0.25">
      <c r="B10" s="6" t="s">
        <v>14</v>
      </c>
      <c r="C10" s="6" t="s">
        <v>15</v>
      </c>
      <c r="D10" s="6" t="s">
        <v>225</v>
      </c>
      <c r="E10" s="6" t="s">
        <v>226</v>
      </c>
      <c r="F10" s="6" t="s">
        <v>227</v>
      </c>
      <c r="G10" s="8">
        <v>543.02</v>
      </c>
      <c r="H10" s="8">
        <v>668</v>
      </c>
      <c r="I10" s="8">
        <v>0</v>
      </c>
      <c r="J10" s="8">
        <v>92</v>
      </c>
      <c r="K10" s="8">
        <v>0</v>
      </c>
      <c r="L10" s="3" t="s">
        <v>228</v>
      </c>
    </row>
    <row r="11" spans="2:14" s="1" customFormat="1" ht="120" x14ac:dyDescent="0.25">
      <c r="B11" s="6" t="s">
        <v>193</v>
      </c>
      <c r="C11" s="6" t="s">
        <v>12</v>
      </c>
      <c r="D11" s="6" t="s">
        <v>230</v>
      </c>
      <c r="E11" s="6" t="s">
        <v>231</v>
      </c>
      <c r="F11" s="6" t="s">
        <v>232</v>
      </c>
      <c r="G11" s="8">
        <v>0</v>
      </c>
      <c r="H11" s="8">
        <v>0</v>
      </c>
      <c r="I11" s="8">
        <v>900</v>
      </c>
      <c r="J11" s="8">
        <v>92</v>
      </c>
      <c r="K11" s="8">
        <v>404</v>
      </c>
      <c r="L11" s="3" t="s">
        <v>198</v>
      </c>
    </row>
    <row r="12" spans="2:14" s="1" customFormat="1" ht="105" x14ac:dyDescent="0.25">
      <c r="B12" s="6" t="s">
        <v>233</v>
      </c>
      <c r="C12" s="6" t="s">
        <v>12</v>
      </c>
      <c r="D12" s="6" t="s">
        <v>229</v>
      </c>
      <c r="E12" s="6" t="s">
        <v>235</v>
      </c>
      <c r="F12" s="6" t="s">
        <v>236</v>
      </c>
      <c r="G12" s="8">
        <v>543.02</v>
      </c>
      <c r="H12" s="8">
        <v>798</v>
      </c>
      <c r="I12" s="8">
        <v>0</v>
      </c>
      <c r="J12" s="8">
        <v>92</v>
      </c>
      <c r="K12" s="8">
        <v>0</v>
      </c>
      <c r="L12" s="3" t="s">
        <v>237</v>
      </c>
    </row>
    <row r="13" spans="2:14" s="1" customFormat="1" ht="105" x14ac:dyDescent="0.25">
      <c r="B13" s="6" t="s">
        <v>16</v>
      </c>
      <c r="C13" s="6" t="s">
        <v>12</v>
      </c>
      <c r="D13" s="6" t="s">
        <v>229</v>
      </c>
      <c r="E13" s="6" t="s">
        <v>235</v>
      </c>
      <c r="F13" s="6" t="s">
        <v>236</v>
      </c>
      <c r="G13" s="8">
        <v>0</v>
      </c>
      <c r="H13" s="8">
        <v>0</v>
      </c>
      <c r="I13" s="8">
        <v>0</v>
      </c>
      <c r="J13" s="8">
        <v>92</v>
      </c>
      <c r="K13" s="8">
        <v>0</v>
      </c>
      <c r="L13" s="3" t="s">
        <v>237</v>
      </c>
    </row>
    <row r="14" spans="2:14" s="1" customFormat="1" ht="105" x14ac:dyDescent="0.25">
      <c r="B14" s="6" t="s">
        <v>238</v>
      </c>
      <c r="C14" s="6" t="s">
        <v>12</v>
      </c>
      <c r="D14" s="6" t="s">
        <v>229</v>
      </c>
      <c r="E14" s="6" t="s">
        <v>235</v>
      </c>
      <c r="F14" s="6" t="s">
        <v>236</v>
      </c>
      <c r="G14" s="8">
        <v>0</v>
      </c>
      <c r="H14" s="8">
        <v>0</v>
      </c>
      <c r="I14" s="8">
        <v>0</v>
      </c>
      <c r="J14" s="8">
        <v>92</v>
      </c>
      <c r="K14" s="8">
        <v>0</v>
      </c>
      <c r="L14" s="3" t="s">
        <v>237</v>
      </c>
    </row>
    <row r="15" spans="2:14" s="1" customFormat="1" ht="105" x14ac:dyDescent="0.25">
      <c r="B15" s="6" t="s">
        <v>239</v>
      </c>
      <c r="C15" s="6" t="s">
        <v>12</v>
      </c>
      <c r="D15" s="6" t="s">
        <v>229</v>
      </c>
      <c r="E15" s="6" t="s">
        <v>235</v>
      </c>
      <c r="F15" s="6" t="s">
        <v>236</v>
      </c>
      <c r="G15" s="8">
        <v>0</v>
      </c>
      <c r="H15" s="8">
        <v>0</v>
      </c>
      <c r="I15" s="8">
        <v>0</v>
      </c>
      <c r="J15" s="8">
        <v>92</v>
      </c>
      <c r="K15" s="8"/>
      <c r="L15" s="3" t="s">
        <v>237</v>
      </c>
    </row>
    <row r="16" spans="2:14" s="1" customFormat="1" ht="120" x14ac:dyDescent="0.25">
      <c r="B16" s="6" t="s">
        <v>193</v>
      </c>
      <c r="C16" s="6" t="s">
        <v>12</v>
      </c>
      <c r="D16" s="6" t="s">
        <v>240</v>
      </c>
      <c r="E16" s="6" t="s">
        <v>241</v>
      </c>
      <c r="F16" s="6" t="s">
        <v>242</v>
      </c>
      <c r="G16" s="8">
        <v>0</v>
      </c>
      <c r="H16" s="8">
        <v>0</v>
      </c>
      <c r="I16" s="8">
        <f>720+100</f>
        <v>820</v>
      </c>
      <c r="J16" s="8">
        <f>92+92</f>
        <v>184</v>
      </c>
      <c r="K16" s="8">
        <v>404</v>
      </c>
      <c r="L16" s="3" t="s">
        <v>198</v>
      </c>
    </row>
    <row r="17" spans="2:12" s="1" customFormat="1" ht="105" x14ac:dyDescent="0.25">
      <c r="B17" s="6" t="s">
        <v>233</v>
      </c>
      <c r="C17" s="6" t="s">
        <v>12</v>
      </c>
      <c r="D17" s="6" t="s">
        <v>244</v>
      </c>
      <c r="E17" s="6" t="s">
        <v>241</v>
      </c>
      <c r="F17" s="6" t="s">
        <v>236</v>
      </c>
      <c r="G17" s="8">
        <v>543.02</v>
      </c>
      <c r="H17" s="8">
        <v>798</v>
      </c>
      <c r="I17" s="8">
        <v>0</v>
      </c>
      <c r="J17" s="8">
        <v>92</v>
      </c>
      <c r="K17" s="8">
        <v>0</v>
      </c>
      <c r="L17" s="3" t="s">
        <v>237</v>
      </c>
    </row>
    <row r="18" spans="2:12" s="1" customFormat="1" ht="105" x14ac:dyDescent="0.25">
      <c r="B18" s="6" t="s">
        <v>16</v>
      </c>
      <c r="C18" s="6" t="s">
        <v>12</v>
      </c>
      <c r="D18" s="6" t="s">
        <v>244</v>
      </c>
      <c r="E18" s="6" t="s">
        <v>241</v>
      </c>
      <c r="F18" s="6" t="s">
        <v>236</v>
      </c>
      <c r="G18" s="8">
        <v>0</v>
      </c>
      <c r="H18" s="8">
        <v>0</v>
      </c>
      <c r="I18" s="8">
        <v>0</v>
      </c>
      <c r="J18" s="8">
        <v>92</v>
      </c>
      <c r="K18" s="8">
        <v>0</v>
      </c>
      <c r="L18" s="3" t="s">
        <v>237</v>
      </c>
    </row>
    <row r="19" spans="2:12" s="1" customFormat="1" ht="105" x14ac:dyDescent="0.25">
      <c r="B19" s="6" t="s">
        <v>238</v>
      </c>
      <c r="C19" s="6" t="s">
        <v>12</v>
      </c>
      <c r="D19" s="6" t="s">
        <v>244</v>
      </c>
      <c r="E19" s="6" t="s">
        <v>241</v>
      </c>
      <c r="F19" s="6" t="s">
        <v>236</v>
      </c>
      <c r="G19" s="8">
        <v>0</v>
      </c>
      <c r="H19" s="8">
        <v>0</v>
      </c>
      <c r="I19" s="8">
        <v>0</v>
      </c>
      <c r="J19" s="8">
        <v>92</v>
      </c>
      <c r="K19" s="8">
        <v>0</v>
      </c>
      <c r="L19" s="3" t="s">
        <v>237</v>
      </c>
    </row>
    <row r="20" spans="2:12" s="1" customFormat="1" ht="105" x14ac:dyDescent="0.25">
      <c r="B20" s="6" t="s">
        <v>239</v>
      </c>
      <c r="C20" s="6" t="s">
        <v>12</v>
      </c>
      <c r="D20" s="6" t="s">
        <v>244</v>
      </c>
      <c r="E20" s="6" t="s">
        <v>241</v>
      </c>
      <c r="F20" s="6" t="s">
        <v>243</v>
      </c>
      <c r="G20" s="8">
        <v>0</v>
      </c>
      <c r="H20" s="8">
        <v>0</v>
      </c>
      <c r="I20" s="8">
        <v>0</v>
      </c>
      <c r="J20" s="8">
        <v>92</v>
      </c>
      <c r="K20" s="8">
        <v>0</v>
      </c>
      <c r="L20" s="3" t="s">
        <v>237</v>
      </c>
    </row>
    <row r="21" spans="2:12" s="1" customFormat="1" ht="105" x14ac:dyDescent="0.25">
      <c r="B21" s="6" t="s">
        <v>95</v>
      </c>
      <c r="C21" s="6" t="s">
        <v>12</v>
      </c>
      <c r="D21" s="6" t="s">
        <v>214</v>
      </c>
      <c r="E21" s="6" t="s">
        <v>245</v>
      </c>
      <c r="F21" s="6" t="s">
        <v>246</v>
      </c>
      <c r="G21" s="8">
        <v>0</v>
      </c>
      <c r="H21" s="8">
        <v>0</v>
      </c>
      <c r="I21" s="8">
        <v>0</v>
      </c>
      <c r="J21" s="8">
        <v>92</v>
      </c>
      <c r="K21" s="8">
        <v>0</v>
      </c>
      <c r="L21" s="3"/>
    </row>
    <row r="22" spans="2:12" s="1" customFormat="1" ht="165" x14ac:dyDescent="0.25">
      <c r="B22" s="6" t="s">
        <v>179</v>
      </c>
      <c r="C22" s="6" t="s">
        <v>12</v>
      </c>
      <c r="D22" s="6" t="s">
        <v>247</v>
      </c>
      <c r="E22" s="6" t="s">
        <v>248</v>
      </c>
      <c r="F22" s="6" t="s">
        <v>249</v>
      </c>
      <c r="G22" s="8">
        <v>0</v>
      </c>
      <c r="H22" s="8">
        <v>0</v>
      </c>
      <c r="I22" s="8">
        <v>0</v>
      </c>
      <c r="J22" s="8">
        <f>276+498+184</f>
        <v>958</v>
      </c>
      <c r="K22" s="8">
        <v>808</v>
      </c>
      <c r="L22" s="3" t="s">
        <v>250</v>
      </c>
    </row>
    <row r="23" spans="2:12" s="1" customFormat="1" ht="165" x14ac:dyDescent="0.25">
      <c r="B23" s="6" t="s">
        <v>13</v>
      </c>
      <c r="C23" s="6" t="s">
        <v>12</v>
      </c>
      <c r="D23" s="6" t="s">
        <v>247</v>
      </c>
      <c r="E23" s="6" t="s">
        <v>248</v>
      </c>
      <c r="F23" s="6" t="s">
        <v>249</v>
      </c>
      <c r="G23" s="8">
        <v>543.02</v>
      </c>
      <c r="H23" s="8">
        <v>668</v>
      </c>
      <c r="I23" s="8">
        <v>0</v>
      </c>
      <c r="J23" s="8">
        <f>276+498+184</f>
        <v>958</v>
      </c>
      <c r="K23" s="8">
        <v>808</v>
      </c>
      <c r="L23" s="3" t="s">
        <v>250</v>
      </c>
    </row>
    <row r="24" spans="2:12" s="1" customFormat="1" ht="120" x14ac:dyDescent="0.25">
      <c r="B24" s="6" t="s">
        <v>193</v>
      </c>
      <c r="C24" s="6" t="s">
        <v>12</v>
      </c>
      <c r="D24" s="6" t="s">
        <v>251</v>
      </c>
      <c r="E24" s="6" t="s">
        <v>252</v>
      </c>
      <c r="F24" s="6" t="s">
        <v>242</v>
      </c>
      <c r="G24" s="8">
        <v>0</v>
      </c>
      <c r="H24" s="8">
        <v>0</v>
      </c>
      <c r="I24" s="8">
        <f>720+100</f>
        <v>820</v>
      </c>
      <c r="J24" s="8">
        <f>92+92</f>
        <v>184</v>
      </c>
      <c r="K24" s="8">
        <v>404</v>
      </c>
      <c r="L24" s="3" t="s">
        <v>198</v>
      </c>
    </row>
    <row r="25" spans="2:12" s="1" customFormat="1" ht="105" x14ac:dyDescent="0.25">
      <c r="B25" s="6" t="s">
        <v>233</v>
      </c>
      <c r="C25" s="6" t="s">
        <v>12</v>
      </c>
      <c r="D25" s="6" t="s">
        <v>253</v>
      </c>
      <c r="E25" s="6" t="s">
        <v>252</v>
      </c>
      <c r="F25" s="6" t="s">
        <v>236</v>
      </c>
      <c r="G25" s="8">
        <v>543.02</v>
      </c>
      <c r="H25" s="8">
        <v>798</v>
      </c>
      <c r="I25" s="8">
        <v>0</v>
      </c>
      <c r="J25" s="8">
        <v>92</v>
      </c>
      <c r="K25" s="8">
        <v>0</v>
      </c>
      <c r="L25" s="3" t="s">
        <v>237</v>
      </c>
    </row>
    <row r="26" spans="2:12" s="1" customFormat="1" ht="105" x14ac:dyDescent="0.25">
      <c r="B26" s="6" t="s">
        <v>16</v>
      </c>
      <c r="C26" s="6" t="s">
        <v>12</v>
      </c>
      <c r="D26" s="6" t="s">
        <v>253</v>
      </c>
      <c r="E26" s="6" t="s">
        <v>252</v>
      </c>
      <c r="F26" s="6" t="s">
        <v>236</v>
      </c>
      <c r="G26" s="8">
        <v>0</v>
      </c>
      <c r="H26" s="8">
        <v>0</v>
      </c>
      <c r="I26" s="8">
        <v>0</v>
      </c>
      <c r="J26" s="8">
        <v>92</v>
      </c>
      <c r="K26" s="8">
        <v>0</v>
      </c>
      <c r="L26" s="3" t="s">
        <v>237</v>
      </c>
    </row>
    <row r="27" spans="2:12" s="1" customFormat="1" ht="105" x14ac:dyDescent="0.25">
      <c r="B27" s="6" t="s">
        <v>238</v>
      </c>
      <c r="C27" s="6" t="s">
        <v>12</v>
      </c>
      <c r="D27" s="6" t="s">
        <v>253</v>
      </c>
      <c r="E27" s="6" t="s">
        <v>252</v>
      </c>
      <c r="F27" s="6" t="s">
        <v>236</v>
      </c>
      <c r="G27" s="8">
        <v>0</v>
      </c>
      <c r="H27" s="8">
        <v>0</v>
      </c>
      <c r="I27" s="8">
        <v>0</v>
      </c>
      <c r="J27" s="8">
        <v>92</v>
      </c>
      <c r="K27" s="8">
        <v>0</v>
      </c>
      <c r="L27" s="3" t="s">
        <v>237</v>
      </c>
    </row>
    <row r="28" spans="2:12" s="1" customFormat="1" ht="105" x14ac:dyDescent="0.25">
      <c r="B28" s="6" t="s">
        <v>239</v>
      </c>
      <c r="C28" s="6" t="s">
        <v>12</v>
      </c>
      <c r="D28" s="6" t="s">
        <v>253</v>
      </c>
      <c r="E28" s="6" t="s">
        <v>252</v>
      </c>
      <c r="F28" s="6" t="s">
        <v>243</v>
      </c>
      <c r="G28" s="8">
        <v>0</v>
      </c>
      <c r="H28" s="8">
        <v>0</v>
      </c>
      <c r="I28" s="8">
        <v>0</v>
      </c>
      <c r="J28" s="8">
        <v>92</v>
      </c>
      <c r="K28" s="8">
        <v>0</v>
      </c>
      <c r="L28" s="3" t="s">
        <v>237</v>
      </c>
    </row>
    <row r="29" spans="2:12" s="1" customFormat="1" ht="105" x14ac:dyDescent="0.25">
      <c r="B29" s="6" t="s">
        <v>254</v>
      </c>
      <c r="C29" s="6" t="s">
        <v>12</v>
      </c>
      <c r="D29" s="6" t="s">
        <v>253</v>
      </c>
      <c r="E29" s="6" t="s">
        <v>252</v>
      </c>
      <c r="F29" s="6" t="s">
        <v>243</v>
      </c>
      <c r="G29" s="8">
        <v>0</v>
      </c>
      <c r="H29" s="8">
        <v>0</v>
      </c>
      <c r="I29" s="8">
        <v>0</v>
      </c>
      <c r="J29" s="8">
        <v>92</v>
      </c>
      <c r="K29" s="8">
        <v>0</v>
      </c>
      <c r="L29" s="3" t="s">
        <v>237</v>
      </c>
    </row>
    <row r="30" spans="2:12" s="1" customFormat="1" ht="90" x14ac:dyDescent="0.25">
      <c r="B30" s="3" t="s">
        <v>207</v>
      </c>
      <c r="C30" s="3" t="s">
        <v>12</v>
      </c>
      <c r="D30" s="6" t="s">
        <v>255</v>
      </c>
      <c r="E30" s="6" t="s">
        <v>256</v>
      </c>
      <c r="F30" s="6" t="s">
        <v>257</v>
      </c>
      <c r="G30" s="3">
        <v>859.72</v>
      </c>
      <c r="H30" s="3">
        <v>928</v>
      </c>
      <c r="I30" s="3">
        <v>0</v>
      </c>
      <c r="J30" s="3">
        <v>92</v>
      </c>
      <c r="K30" s="3">
        <v>0</v>
      </c>
      <c r="L30" s="3" t="s">
        <v>258</v>
      </c>
    </row>
    <row r="31" spans="2:12" s="1" customFormat="1" ht="105" x14ac:dyDescent="0.25">
      <c r="B31" s="6" t="s">
        <v>233</v>
      </c>
      <c r="C31" s="6" t="s">
        <v>12</v>
      </c>
      <c r="D31" s="6" t="s">
        <v>259</v>
      </c>
      <c r="E31" s="6" t="s">
        <v>260</v>
      </c>
      <c r="F31" s="6" t="s">
        <v>236</v>
      </c>
      <c r="G31" s="8">
        <v>543.02</v>
      </c>
      <c r="H31" s="8">
        <v>798</v>
      </c>
      <c r="I31" s="8">
        <v>0</v>
      </c>
      <c r="J31" s="8">
        <v>92</v>
      </c>
      <c r="K31" s="8">
        <v>0</v>
      </c>
      <c r="L31" s="3" t="s">
        <v>237</v>
      </c>
    </row>
    <row r="32" spans="2:12" s="1" customFormat="1" ht="105" x14ac:dyDescent="0.25">
      <c r="B32" s="6" t="s">
        <v>16</v>
      </c>
      <c r="C32" s="6" t="s">
        <v>12</v>
      </c>
      <c r="D32" s="6" t="s">
        <v>259</v>
      </c>
      <c r="E32" s="6" t="s">
        <v>260</v>
      </c>
      <c r="F32" s="6" t="s">
        <v>236</v>
      </c>
      <c r="G32" s="8">
        <v>0</v>
      </c>
      <c r="H32" s="8">
        <v>0</v>
      </c>
      <c r="I32" s="8">
        <v>0</v>
      </c>
      <c r="J32" s="8">
        <v>92</v>
      </c>
      <c r="K32" s="8">
        <v>0</v>
      </c>
      <c r="L32" s="3" t="s">
        <v>237</v>
      </c>
    </row>
    <row r="33" spans="2:12" s="1" customFormat="1" ht="105" x14ac:dyDescent="0.25">
      <c r="B33" s="6" t="s">
        <v>238</v>
      </c>
      <c r="C33" s="6" t="s">
        <v>12</v>
      </c>
      <c r="D33" s="6" t="s">
        <v>259</v>
      </c>
      <c r="E33" s="6" t="s">
        <v>260</v>
      </c>
      <c r="F33" s="6" t="s">
        <v>236</v>
      </c>
      <c r="G33" s="8">
        <v>0</v>
      </c>
      <c r="H33" s="8">
        <v>0</v>
      </c>
      <c r="I33" s="8">
        <v>0</v>
      </c>
      <c r="J33" s="8">
        <v>92</v>
      </c>
      <c r="K33" s="8">
        <v>0</v>
      </c>
      <c r="L33" s="3" t="s">
        <v>237</v>
      </c>
    </row>
    <row r="34" spans="2:12" s="1" customFormat="1" ht="105" x14ac:dyDescent="0.25">
      <c r="B34" s="6" t="s">
        <v>239</v>
      </c>
      <c r="C34" s="6" t="s">
        <v>12</v>
      </c>
      <c r="D34" s="6" t="s">
        <v>259</v>
      </c>
      <c r="E34" s="6" t="s">
        <v>260</v>
      </c>
      <c r="F34" s="6" t="s">
        <v>243</v>
      </c>
      <c r="G34" s="8">
        <v>0</v>
      </c>
      <c r="H34" s="8">
        <v>0</v>
      </c>
      <c r="I34" s="8">
        <v>0</v>
      </c>
      <c r="J34" s="8">
        <v>92</v>
      </c>
      <c r="K34" s="8">
        <v>0</v>
      </c>
      <c r="L34" s="3" t="s">
        <v>237</v>
      </c>
    </row>
    <row r="35" spans="2:12" s="1" customFormat="1" ht="120" x14ac:dyDescent="0.25">
      <c r="B35" s="6" t="s">
        <v>193</v>
      </c>
      <c r="C35" s="6" t="s">
        <v>12</v>
      </c>
      <c r="D35" s="6" t="s">
        <v>261</v>
      </c>
      <c r="E35" s="6" t="s">
        <v>260</v>
      </c>
      <c r="F35" s="6" t="s">
        <v>242</v>
      </c>
      <c r="G35" s="8">
        <v>0</v>
      </c>
      <c r="H35" s="8">
        <v>0</v>
      </c>
      <c r="I35" s="8">
        <f>720+100</f>
        <v>820</v>
      </c>
      <c r="J35" s="8">
        <f>92+92</f>
        <v>184</v>
      </c>
      <c r="K35" s="8">
        <v>404</v>
      </c>
      <c r="L35" s="3" t="s">
        <v>198</v>
      </c>
    </row>
    <row r="36" spans="2:12" s="1" customFormat="1" ht="120" x14ac:dyDescent="0.25">
      <c r="B36" s="6" t="s">
        <v>16</v>
      </c>
      <c r="C36" s="6" t="s">
        <v>12</v>
      </c>
      <c r="D36" s="6" t="s">
        <v>262</v>
      </c>
      <c r="E36" s="6" t="s">
        <v>264</v>
      </c>
      <c r="F36" s="6" t="s">
        <v>263</v>
      </c>
      <c r="G36" s="8">
        <v>0</v>
      </c>
      <c r="H36" s="8">
        <v>0</v>
      </c>
      <c r="I36" s="8">
        <v>0</v>
      </c>
      <c r="J36" s="8">
        <v>92</v>
      </c>
      <c r="K36" s="8">
        <v>0</v>
      </c>
      <c r="L36" s="3" t="s">
        <v>266</v>
      </c>
    </row>
    <row r="37" spans="2:12" s="1" customFormat="1" ht="120" x14ac:dyDescent="0.25">
      <c r="B37" s="3" t="s">
        <v>265</v>
      </c>
      <c r="C37" s="6" t="s">
        <v>12</v>
      </c>
      <c r="D37" s="6" t="s">
        <v>262</v>
      </c>
      <c r="E37" s="6" t="s">
        <v>264</v>
      </c>
      <c r="F37" s="6" t="s">
        <v>263</v>
      </c>
      <c r="G37" s="8">
        <v>543.02</v>
      </c>
      <c r="H37" s="8">
        <v>464</v>
      </c>
      <c r="I37" s="8">
        <v>0</v>
      </c>
      <c r="J37" s="8">
        <v>92</v>
      </c>
      <c r="K37" s="8">
        <v>0</v>
      </c>
      <c r="L37" s="3" t="s">
        <v>266</v>
      </c>
    </row>
    <row r="38" spans="2:12" s="1" customFormat="1" ht="120" x14ac:dyDescent="0.25">
      <c r="B38" s="6" t="s">
        <v>267</v>
      </c>
      <c r="C38" s="6" t="s">
        <v>12</v>
      </c>
      <c r="D38" s="6" t="s">
        <v>262</v>
      </c>
      <c r="E38" s="6" t="s">
        <v>264</v>
      </c>
      <c r="F38" s="6" t="s">
        <v>263</v>
      </c>
      <c r="G38" s="8">
        <v>0</v>
      </c>
      <c r="H38" s="8">
        <v>0</v>
      </c>
      <c r="I38" s="8">
        <v>0</v>
      </c>
      <c r="J38" s="8">
        <v>92</v>
      </c>
      <c r="K38" s="8">
        <v>0</v>
      </c>
      <c r="L38" s="3" t="s">
        <v>266</v>
      </c>
    </row>
    <row r="39" spans="2:12" s="1" customFormat="1" ht="120" x14ac:dyDescent="0.25">
      <c r="B39" s="6" t="s">
        <v>268</v>
      </c>
      <c r="C39" s="6" t="s">
        <v>12</v>
      </c>
      <c r="D39" s="6" t="s">
        <v>262</v>
      </c>
      <c r="E39" s="6" t="s">
        <v>264</v>
      </c>
      <c r="F39" s="6" t="s">
        <v>263</v>
      </c>
      <c r="G39" s="8">
        <v>0</v>
      </c>
      <c r="H39" s="8">
        <v>0</v>
      </c>
      <c r="I39" s="8">
        <v>0</v>
      </c>
      <c r="J39" s="8">
        <v>92</v>
      </c>
      <c r="K39" s="8">
        <v>0</v>
      </c>
      <c r="L39" s="3" t="s">
        <v>266</v>
      </c>
    </row>
    <row r="40" spans="2:12" s="1" customFormat="1" ht="120" x14ac:dyDescent="0.25">
      <c r="B40" s="6" t="s">
        <v>269</v>
      </c>
      <c r="C40" s="6" t="s">
        <v>12</v>
      </c>
      <c r="D40" s="6" t="s">
        <v>262</v>
      </c>
      <c r="E40" s="6" t="s">
        <v>264</v>
      </c>
      <c r="F40" s="6" t="s">
        <v>263</v>
      </c>
      <c r="G40" s="8">
        <v>0</v>
      </c>
      <c r="H40" s="8">
        <v>0</v>
      </c>
      <c r="I40" s="8">
        <v>0</v>
      </c>
      <c r="J40" s="8">
        <v>92</v>
      </c>
      <c r="K40" s="8">
        <v>0</v>
      </c>
      <c r="L40" s="3" t="s">
        <v>266</v>
      </c>
    </row>
    <row r="41" spans="2:12" s="1" customFormat="1" x14ac:dyDescent="0.25"/>
    <row r="42" spans="2:12" s="1" customFormat="1" x14ac:dyDescent="0.25"/>
    <row r="43" spans="2:12" s="1" customFormat="1" x14ac:dyDescent="0.25"/>
    <row r="44" spans="2:12" s="1" customFormat="1" x14ac:dyDescent="0.25"/>
    <row r="45" spans="2:12" s="1" customFormat="1" x14ac:dyDescent="0.25"/>
    <row r="46" spans="2:12" s="1" customFormat="1" x14ac:dyDescent="0.25"/>
    <row r="47" spans="2:12" s="1" customFormat="1" x14ac:dyDescent="0.25"/>
    <row r="48" spans="2:1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5"/>
  <sheetViews>
    <sheetView topLeftCell="A40" workbookViewId="0">
      <selection activeCell="F30" sqref="F30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2" customFormat="1" ht="90" x14ac:dyDescent="0.25">
      <c r="B6" s="6" t="s">
        <v>331</v>
      </c>
      <c r="C6" s="6" t="s">
        <v>133</v>
      </c>
      <c r="D6" s="6" t="s">
        <v>270</v>
      </c>
      <c r="E6" s="6" t="s">
        <v>195</v>
      </c>
      <c r="F6" s="6" t="s">
        <v>191</v>
      </c>
      <c r="G6" s="8">
        <v>543.02</v>
      </c>
      <c r="H6" s="8">
        <v>668</v>
      </c>
      <c r="I6" s="8">
        <v>0</v>
      </c>
      <c r="J6" s="8">
        <v>442</v>
      </c>
      <c r="K6" s="8">
        <v>0</v>
      </c>
      <c r="L6" s="3" t="s">
        <v>192</v>
      </c>
    </row>
    <row r="7" spans="2:14" s="1" customFormat="1" ht="195" x14ac:dyDescent="0.25">
      <c r="B7" s="6" t="s">
        <v>271</v>
      </c>
      <c r="C7" s="6" t="s">
        <v>12</v>
      </c>
      <c r="D7" s="6" t="s">
        <v>272</v>
      </c>
      <c r="E7" s="6" t="s">
        <v>273</v>
      </c>
      <c r="F7" s="6" t="s">
        <v>274</v>
      </c>
      <c r="G7" s="8">
        <v>543.02</v>
      </c>
      <c r="H7" s="8">
        <v>928</v>
      </c>
      <c r="I7" s="8">
        <v>0</v>
      </c>
      <c r="J7" s="8">
        <v>442</v>
      </c>
      <c r="K7" s="8">
        <v>0</v>
      </c>
      <c r="L7" s="3" t="s">
        <v>275</v>
      </c>
    </row>
    <row r="8" spans="2:14" s="1" customFormat="1" ht="195" x14ac:dyDescent="0.25">
      <c r="B8" s="6" t="s">
        <v>276</v>
      </c>
      <c r="C8" s="6" t="s">
        <v>277</v>
      </c>
      <c r="D8" s="6" t="s">
        <v>272</v>
      </c>
      <c r="E8" s="6" t="s">
        <v>273</v>
      </c>
      <c r="F8" s="6" t="s">
        <v>274</v>
      </c>
      <c r="G8" s="8">
        <v>543.02</v>
      </c>
      <c r="H8" s="8">
        <v>928</v>
      </c>
      <c r="I8" s="8">
        <v>0</v>
      </c>
      <c r="J8" s="8">
        <v>442</v>
      </c>
      <c r="K8" s="8"/>
      <c r="L8" s="3" t="s">
        <v>275</v>
      </c>
    </row>
    <row r="9" spans="2:14" s="1" customFormat="1" ht="195" x14ac:dyDescent="0.25">
      <c r="B9" s="6" t="s">
        <v>265</v>
      </c>
      <c r="C9" s="6" t="s">
        <v>12</v>
      </c>
      <c r="D9" s="6" t="s">
        <v>272</v>
      </c>
      <c r="E9" s="6" t="s">
        <v>273</v>
      </c>
      <c r="F9" s="6" t="s">
        <v>274</v>
      </c>
      <c r="G9" s="8">
        <v>543.02</v>
      </c>
      <c r="H9" s="8">
        <v>928</v>
      </c>
      <c r="I9" s="8">
        <v>0</v>
      </c>
      <c r="J9" s="8">
        <v>442</v>
      </c>
      <c r="K9" s="8"/>
      <c r="L9" s="3" t="s">
        <v>275</v>
      </c>
    </row>
    <row r="10" spans="2:14" s="1" customFormat="1" ht="195" x14ac:dyDescent="0.25">
      <c r="B10" s="6" t="s">
        <v>53</v>
      </c>
      <c r="C10" s="6" t="s">
        <v>12</v>
      </c>
      <c r="D10" s="6" t="s">
        <v>272</v>
      </c>
      <c r="E10" s="6" t="s">
        <v>273</v>
      </c>
      <c r="F10" s="6" t="s">
        <v>274</v>
      </c>
      <c r="G10" s="8">
        <v>543.02</v>
      </c>
      <c r="H10" s="8">
        <v>928</v>
      </c>
      <c r="I10" s="8">
        <v>0</v>
      </c>
      <c r="J10" s="8">
        <v>442</v>
      </c>
      <c r="K10" s="8"/>
      <c r="L10" s="3" t="s">
        <v>275</v>
      </c>
    </row>
    <row r="11" spans="2:14" s="1" customFormat="1" ht="195" x14ac:dyDescent="0.25">
      <c r="B11" s="6" t="s">
        <v>58</v>
      </c>
      <c r="C11" s="6" t="s">
        <v>41</v>
      </c>
      <c r="D11" s="6" t="s">
        <v>272</v>
      </c>
      <c r="E11" s="6" t="s">
        <v>273</v>
      </c>
      <c r="F11" s="6" t="s">
        <v>274</v>
      </c>
      <c r="G11" s="8">
        <v>0</v>
      </c>
      <c r="H11" s="8">
        <v>0</v>
      </c>
      <c r="I11" s="8">
        <v>0</v>
      </c>
      <c r="J11" s="8">
        <v>442</v>
      </c>
      <c r="K11" s="8"/>
      <c r="L11" s="3" t="s">
        <v>275</v>
      </c>
    </row>
    <row r="12" spans="2:14" s="1" customFormat="1" ht="195" x14ac:dyDescent="0.25">
      <c r="B12" s="6" t="s">
        <v>278</v>
      </c>
      <c r="C12" s="6" t="s">
        <v>12</v>
      </c>
      <c r="D12" s="6" t="s">
        <v>272</v>
      </c>
      <c r="E12" s="6" t="s">
        <v>273</v>
      </c>
      <c r="F12" s="6" t="s">
        <v>274</v>
      </c>
      <c r="G12" s="8">
        <v>0</v>
      </c>
      <c r="H12" s="8">
        <v>0</v>
      </c>
      <c r="I12" s="8">
        <v>0</v>
      </c>
      <c r="J12" s="8">
        <v>442</v>
      </c>
      <c r="K12" s="8">
        <v>0</v>
      </c>
      <c r="L12" s="3" t="s">
        <v>275</v>
      </c>
    </row>
    <row r="13" spans="2:14" s="1" customFormat="1" ht="195" x14ac:dyDescent="0.25">
      <c r="B13" s="6" t="s">
        <v>279</v>
      </c>
      <c r="C13" s="6" t="s">
        <v>12</v>
      </c>
      <c r="D13" s="6" t="s">
        <v>272</v>
      </c>
      <c r="E13" s="6" t="s">
        <v>273</v>
      </c>
      <c r="F13" s="6" t="s">
        <v>274</v>
      </c>
      <c r="G13" s="8">
        <v>0</v>
      </c>
      <c r="H13" s="8">
        <v>0</v>
      </c>
      <c r="I13" s="8">
        <v>0</v>
      </c>
      <c r="J13" s="8">
        <v>442</v>
      </c>
      <c r="K13" s="8">
        <v>0</v>
      </c>
      <c r="L13" s="3" t="s">
        <v>275</v>
      </c>
    </row>
    <row r="14" spans="2:14" s="1" customFormat="1" ht="195" x14ac:dyDescent="0.25">
      <c r="B14" s="6" t="s">
        <v>280</v>
      </c>
      <c r="C14" s="6" t="s">
        <v>12</v>
      </c>
      <c r="D14" s="6" t="s">
        <v>272</v>
      </c>
      <c r="E14" s="6" t="s">
        <v>273</v>
      </c>
      <c r="F14" s="6" t="s">
        <v>274</v>
      </c>
      <c r="G14" s="8">
        <v>0</v>
      </c>
      <c r="H14" s="8">
        <v>0</v>
      </c>
      <c r="I14" s="8">
        <v>0</v>
      </c>
      <c r="J14" s="8">
        <v>442</v>
      </c>
      <c r="K14" s="8">
        <v>0</v>
      </c>
      <c r="L14" s="3" t="s">
        <v>275</v>
      </c>
    </row>
    <row r="15" spans="2:14" s="1" customFormat="1" ht="195" x14ac:dyDescent="0.25">
      <c r="B15" s="6" t="s">
        <v>179</v>
      </c>
      <c r="C15" s="6" t="s">
        <v>12</v>
      </c>
      <c r="D15" s="6" t="s">
        <v>272</v>
      </c>
      <c r="E15" s="6" t="s">
        <v>273</v>
      </c>
      <c r="F15" s="6" t="s">
        <v>274</v>
      </c>
      <c r="G15" s="8">
        <v>0</v>
      </c>
      <c r="H15" s="8">
        <v>0</v>
      </c>
      <c r="I15" s="8">
        <v>0</v>
      </c>
      <c r="J15" s="8">
        <v>442</v>
      </c>
      <c r="K15" s="8">
        <v>0</v>
      </c>
      <c r="L15" s="3" t="s">
        <v>275</v>
      </c>
    </row>
    <row r="16" spans="2:14" s="1" customFormat="1" ht="195" x14ac:dyDescent="0.25">
      <c r="B16" s="6" t="s">
        <v>281</v>
      </c>
      <c r="C16" s="6" t="s">
        <v>12</v>
      </c>
      <c r="D16" s="6" t="s">
        <v>272</v>
      </c>
      <c r="E16" s="6" t="s">
        <v>273</v>
      </c>
      <c r="F16" s="6" t="s">
        <v>274</v>
      </c>
      <c r="G16" s="8">
        <v>0</v>
      </c>
      <c r="H16" s="8">
        <v>0</v>
      </c>
      <c r="I16" s="8">
        <v>0</v>
      </c>
      <c r="J16" s="8">
        <v>442</v>
      </c>
      <c r="K16" s="8">
        <v>0</v>
      </c>
      <c r="L16" s="3" t="s">
        <v>275</v>
      </c>
    </row>
    <row r="17" spans="2:12" s="1" customFormat="1" ht="195" x14ac:dyDescent="0.25">
      <c r="B17" s="6" t="s">
        <v>188</v>
      </c>
      <c r="C17" s="6" t="s">
        <v>12</v>
      </c>
      <c r="D17" s="6" t="s">
        <v>272</v>
      </c>
      <c r="E17" s="6" t="s">
        <v>273</v>
      </c>
      <c r="F17" s="6" t="s">
        <v>274</v>
      </c>
      <c r="G17" s="8">
        <v>0</v>
      </c>
      <c r="H17" s="8">
        <v>0</v>
      </c>
      <c r="I17" s="8">
        <v>0</v>
      </c>
      <c r="J17" s="8">
        <v>442</v>
      </c>
      <c r="K17" s="8">
        <v>0</v>
      </c>
      <c r="L17" s="3" t="s">
        <v>275</v>
      </c>
    </row>
    <row r="18" spans="2:12" s="1" customFormat="1" ht="195" x14ac:dyDescent="0.25">
      <c r="B18" s="6" t="s">
        <v>282</v>
      </c>
      <c r="C18" s="6" t="s">
        <v>12</v>
      </c>
      <c r="D18" s="6" t="s">
        <v>272</v>
      </c>
      <c r="E18" s="6" t="s">
        <v>273</v>
      </c>
      <c r="F18" s="6" t="s">
        <v>274</v>
      </c>
      <c r="G18" s="8">
        <v>0</v>
      </c>
      <c r="H18" s="8">
        <v>0</v>
      </c>
      <c r="I18" s="8">
        <v>0</v>
      </c>
      <c r="J18" s="8">
        <v>442</v>
      </c>
      <c r="K18" s="8">
        <v>0</v>
      </c>
      <c r="L18" s="3" t="s">
        <v>275</v>
      </c>
    </row>
    <row r="19" spans="2:12" s="1" customFormat="1" ht="195" x14ac:dyDescent="0.25">
      <c r="B19" s="6" t="s">
        <v>54</v>
      </c>
      <c r="C19" s="6" t="s">
        <v>12</v>
      </c>
      <c r="D19" s="6" t="s">
        <v>272</v>
      </c>
      <c r="E19" s="6" t="s">
        <v>273</v>
      </c>
      <c r="F19" s="6" t="s">
        <v>274</v>
      </c>
      <c r="G19" s="8">
        <v>0</v>
      </c>
      <c r="H19" s="8">
        <v>0</v>
      </c>
      <c r="I19" s="8">
        <v>0</v>
      </c>
      <c r="J19" s="8">
        <v>442</v>
      </c>
      <c r="K19" s="8">
        <v>0</v>
      </c>
      <c r="L19" s="3" t="s">
        <v>275</v>
      </c>
    </row>
    <row r="20" spans="2:12" s="1" customFormat="1" ht="195" x14ac:dyDescent="0.25">
      <c r="B20" s="6" t="s">
        <v>64</v>
      </c>
      <c r="C20" s="6" t="s">
        <v>12</v>
      </c>
      <c r="D20" s="6" t="s">
        <v>272</v>
      </c>
      <c r="E20" s="6" t="s">
        <v>273</v>
      </c>
      <c r="F20" s="6" t="s">
        <v>274</v>
      </c>
      <c r="G20" s="8">
        <v>0</v>
      </c>
      <c r="H20" s="8">
        <v>0</v>
      </c>
      <c r="I20" s="8">
        <v>0</v>
      </c>
      <c r="J20" s="8">
        <v>442</v>
      </c>
      <c r="K20" s="8">
        <v>0</v>
      </c>
      <c r="L20" s="3" t="s">
        <v>275</v>
      </c>
    </row>
    <row r="21" spans="2:12" s="1" customFormat="1" ht="195" x14ac:dyDescent="0.25">
      <c r="B21" s="6" t="s">
        <v>283</v>
      </c>
      <c r="C21" s="6" t="s">
        <v>12</v>
      </c>
      <c r="D21" s="6" t="s">
        <v>272</v>
      </c>
      <c r="E21" s="6" t="s">
        <v>273</v>
      </c>
      <c r="F21" s="6" t="s">
        <v>274</v>
      </c>
      <c r="G21" s="8">
        <v>0</v>
      </c>
      <c r="H21" s="8">
        <v>0</v>
      </c>
      <c r="I21" s="8">
        <v>0</v>
      </c>
      <c r="J21" s="8">
        <v>442</v>
      </c>
      <c r="K21" s="8">
        <v>0</v>
      </c>
      <c r="L21" s="3" t="s">
        <v>275</v>
      </c>
    </row>
    <row r="22" spans="2:12" s="1" customFormat="1" ht="195" x14ac:dyDescent="0.25">
      <c r="B22" s="6" t="s">
        <v>62</v>
      </c>
      <c r="C22" s="6" t="s">
        <v>12</v>
      </c>
      <c r="D22" s="6" t="s">
        <v>272</v>
      </c>
      <c r="E22" s="6" t="s">
        <v>273</v>
      </c>
      <c r="F22" s="6" t="s">
        <v>274</v>
      </c>
      <c r="G22" s="8">
        <v>0</v>
      </c>
      <c r="H22" s="8">
        <v>0</v>
      </c>
      <c r="I22" s="8">
        <v>0</v>
      </c>
      <c r="J22" s="8">
        <v>442</v>
      </c>
      <c r="K22" s="8">
        <v>0</v>
      </c>
      <c r="L22" s="3" t="s">
        <v>275</v>
      </c>
    </row>
    <row r="23" spans="2:12" s="1" customFormat="1" ht="90" x14ac:dyDescent="0.25">
      <c r="B23" s="6" t="s">
        <v>14</v>
      </c>
      <c r="C23" s="6" t="s">
        <v>15</v>
      </c>
      <c r="D23" s="6" t="s">
        <v>272</v>
      </c>
      <c r="E23" s="6" t="s">
        <v>284</v>
      </c>
      <c r="F23" s="6" t="s">
        <v>286</v>
      </c>
      <c r="G23" s="8">
        <v>543.02</v>
      </c>
      <c r="H23" s="8">
        <v>668</v>
      </c>
      <c r="I23" s="8">
        <v>0</v>
      </c>
      <c r="J23" s="8">
        <v>92</v>
      </c>
      <c r="K23" s="8">
        <v>0</v>
      </c>
      <c r="L23" s="3" t="s">
        <v>285</v>
      </c>
    </row>
    <row r="24" spans="2:12" s="1" customFormat="1" ht="225" x14ac:dyDescent="0.25">
      <c r="B24" s="6" t="s">
        <v>287</v>
      </c>
      <c r="C24" s="6" t="s">
        <v>12</v>
      </c>
      <c r="D24" s="6" t="s">
        <v>288</v>
      </c>
      <c r="E24" s="6" t="s">
        <v>289</v>
      </c>
      <c r="F24" s="6" t="s">
        <v>290</v>
      </c>
      <c r="G24" s="8">
        <v>0</v>
      </c>
      <c r="H24" s="8">
        <v>0</v>
      </c>
      <c r="I24" s="8">
        <f>635+635</f>
        <v>1270</v>
      </c>
      <c r="J24" s="8">
        <v>0</v>
      </c>
      <c r="K24" s="8">
        <v>0</v>
      </c>
      <c r="L24" s="3" t="s">
        <v>291</v>
      </c>
    </row>
    <row r="25" spans="2:12" s="1" customFormat="1" ht="75" x14ac:dyDescent="0.25">
      <c r="B25" s="6" t="s">
        <v>292</v>
      </c>
      <c r="C25" s="6" t="s">
        <v>293</v>
      </c>
      <c r="D25" s="6" t="s">
        <v>294</v>
      </c>
      <c r="E25" s="6" t="s">
        <v>319</v>
      </c>
      <c r="F25" s="6" t="s">
        <v>295</v>
      </c>
      <c r="G25" s="8">
        <v>543.02</v>
      </c>
      <c r="H25" s="8">
        <v>928</v>
      </c>
      <c r="I25" s="8">
        <v>0</v>
      </c>
      <c r="J25" s="8">
        <f>92+166</f>
        <v>258</v>
      </c>
      <c r="K25" s="8">
        <v>0</v>
      </c>
      <c r="L25" s="3" t="s">
        <v>296</v>
      </c>
    </row>
    <row r="26" spans="2:12" s="1" customFormat="1" ht="150" x14ac:dyDescent="0.25">
      <c r="B26" s="6" t="s">
        <v>54</v>
      </c>
      <c r="C26" s="6" t="s">
        <v>12</v>
      </c>
      <c r="D26" s="6" t="s">
        <v>297</v>
      </c>
      <c r="E26" s="6" t="s">
        <v>302</v>
      </c>
      <c r="F26" s="6" t="s">
        <v>298</v>
      </c>
      <c r="G26" s="8">
        <v>0</v>
      </c>
      <c r="H26" s="8">
        <v>0</v>
      </c>
      <c r="I26" s="8">
        <v>800</v>
      </c>
      <c r="J26" s="8">
        <f>276+184</f>
        <v>460</v>
      </c>
      <c r="K26" s="8">
        <v>0</v>
      </c>
      <c r="L26" s="3" t="s">
        <v>299</v>
      </c>
    </row>
    <row r="27" spans="2:12" s="1" customFormat="1" ht="105" x14ac:dyDescent="0.25">
      <c r="B27" s="6" t="s">
        <v>58</v>
      </c>
      <c r="C27" s="6" t="s">
        <v>41</v>
      </c>
      <c r="D27" s="6" t="s">
        <v>300</v>
      </c>
      <c r="E27" s="6" t="s">
        <v>301</v>
      </c>
      <c r="F27" s="6" t="s">
        <v>306</v>
      </c>
      <c r="G27" s="8">
        <v>0</v>
      </c>
      <c r="H27" s="8">
        <v>0</v>
      </c>
      <c r="I27" s="8">
        <f>459+100+92+184</f>
        <v>835</v>
      </c>
      <c r="J27" s="8">
        <f>276+184</f>
        <v>460</v>
      </c>
      <c r="K27" s="8">
        <v>0</v>
      </c>
      <c r="L27" s="3" t="s">
        <v>303</v>
      </c>
    </row>
    <row r="28" spans="2:12" s="1" customFormat="1" ht="150" x14ac:dyDescent="0.25">
      <c r="B28" s="6" t="s">
        <v>305</v>
      </c>
      <c r="C28" s="6" t="s">
        <v>12</v>
      </c>
      <c r="D28" s="6" t="s">
        <v>304</v>
      </c>
      <c r="E28" s="6" t="s">
        <v>310</v>
      </c>
      <c r="F28" s="6" t="s">
        <v>307</v>
      </c>
      <c r="G28" s="8">
        <v>453.02</v>
      </c>
      <c r="H28" s="8">
        <v>668</v>
      </c>
      <c r="I28" s="8">
        <v>0</v>
      </c>
      <c r="J28" s="8">
        <f>276+184</f>
        <v>460</v>
      </c>
      <c r="K28" s="8">
        <v>808</v>
      </c>
      <c r="L28" s="3" t="s">
        <v>309</v>
      </c>
    </row>
    <row r="29" spans="2:12" s="1" customFormat="1" ht="150" x14ac:dyDescent="0.25">
      <c r="B29" s="6" t="s">
        <v>308</v>
      </c>
      <c r="C29" s="6" t="s">
        <v>12</v>
      </c>
      <c r="D29" s="6" t="s">
        <v>304</v>
      </c>
      <c r="E29" s="6" t="s">
        <v>310</v>
      </c>
      <c r="F29" s="6" t="s">
        <v>307</v>
      </c>
      <c r="G29" s="8"/>
      <c r="H29" s="8"/>
      <c r="I29" s="8">
        <v>0</v>
      </c>
      <c r="J29" s="8">
        <f>276+184</f>
        <v>460</v>
      </c>
      <c r="K29" s="8">
        <v>808</v>
      </c>
      <c r="L29" s="3" t="s">
        <v>309</v>
      </c>
    </row>
    <row r="30" spans="2:12" s="1" customFormat="1" ht="150" x14ac:dyDescent="0.25">
      <c r="B30" s="6" t="s">
        <v>73</v>
      </c>
      <c r="C30" s="6" t="s">
        <v>12</v>
      </c>
      <c r="D30" s="6" t="s">
        <v>304</v>
      </c>
      <c r="E30" s="6" t="s">
        <v>310</v>
      </c>
      <c r="F30" s="6" t="s">
        <v>307</v>
      </c>
      <c r="G30" s="8"/>
      <c r="H30" s="8"/>
      <c r="I30" s="8">
        <v>0</v>
      </c>
      <c r="J30" s="8">
        <f>276+184</f>
        <v>460</v>
      </c>
      <c r="K30" s="8">
        <v>808</v>
      </c>
      <c r="L30" s="3" t="s">
        <v>309</v>
      </c>
    </row>
    <row r="31" spans="2:12" s="1" customFormat="1" ht="90" x14ac:dyDescent="0.25">
      <c r="B31" s="3" t="s">
        <v>58</v>
      </c>
      <c r="C31" s="3" t="s">
        <v>41</v>
      </c>
      <c r="D31" s="6" t="s">
        <v>311</v>
      </c>
      <c r="E31" s="6" t="s">
        <v>312</v>
      </c>
      <c r="F31" s="6" t="s">
        <v>313</v>
      </c>
      <c r="G31" s="8">
        <v>0</v>
      </c>
      <c r="H31" s="8">
        <v>0</v>
      </c>
      <c r="I31" s="8">
        <f>431+100</f>
        <v>531</v>
      </c>
      <c r="J31" s="8">
        <f>184+166+184</f>
        <v>534</v>
      </c>
      <c r="K31" s="8">
        <v>790.5</v>
      </c>
      <c r="L31" s="3" t="s">
        <v>314</v>
      </c>
    </row>
    <row r="32" spans="2:12" s="1" customFormat="1" ht="90" x14ac:dyDescent="0.25">
      <c r="B32" s="3" t="s">
        <v>54</v>
      </c>
      <c r="C32" s="3" t="s">
        <v>12</v>
      </c>
      <c r="D32" s="6" t="s">
        <v>311</v>
      </c>
      <c r="E32" s="6" t="s">
        <v>312</v>
      </c>
      <c r="F32" s="6" t="s">
        <v>313</v>
      </c>
      <c r="G32" s="8">
        <v>0</v>
      </c>
      <c r="H32" s="8">
        <v>0</v>
      </c>
      <c r="I32" s="8">
        <v>800</v>
      </c>
      <c r="J32" s="8">
        <f>184+166+184</f>
        <v>534</v>
      </c>
      <c r="K32" s="8">
        <v>808</v>
      </c>
      <c r="L32" s="3" t="s">
        <v>314</v>
      </c>
    </row>
    <row r="33" spans="2:12" s="1" customFormat="1" ht="90" x14ac:dyDescent="0.25">
      <c r="B33" s="3" t="s">
        <v>308</v>
      </c>
      <c r="C33" s="3" t="s">
        <v>12</v>
      </c>
      <c r="D33" s="6" t="s">
        <v>311</v>
      </c>
      <c r="E33" s="6" t="s">
        <v>312</v>
      </c>
      <c r="F33" s="6" t="s">
        <v>313</v>
      </c>
      <c r="G33" s="8">
        <v>0</v>
      </c>
      <c r="H33" s="8">
        <v>0</v>
      </c>
      <c r="I33" s="8">
        <v>568</v>
      </c>
      <c r="J33" s="8">
        <f>184+166+184</f>
        <v>534</v>
      </c>
      <c r="K33" s="8">
        <v>790.5</v>
      </c>
      <c r="L33" s="3" t="s">
        <v>314</v>
      </c>
    </row>
    <row r="34" spans="2:12" s="1" customFormat="1" ht="90" x14ac:dyDescent="0.25">
      <c r="B34" s="3" t="s">
        <v>64</v>
      </c>
      <c r="C34" s="3" t="s">
        <v>12</v>
      </c>
      <c r="D34" s="6" t="s">
        <v>311</v>
      </c>
      <c r="E34" s="6" t="s">
        <v>312</v>
      </c>
      <c r="F34" s="6" t="s">
        <v>313</v>
      </c>
      <c r="G34" s="8">
        <v>0</v>
      </c>
      <c r="H34" s="8">
        <v>0</v>
      </c>
      <c r="I34" s="8">
        <f>242+50</f>
        <v>292</v>
      </c>
      <c r="J34" s="8">
        <v>534</v>
      </c>
      <c r="K34" s="8">
        <v>535.5</v>
      </c>
      <c r="L34" s="3" t="s">
        <v>314</v>
      </c>
    </row>
    <row r="35" spans="2:12" s="1" customFormat="1" ht="60" x14ac:dyDescent="0.25">
      <c r="B35" s="6" t="s">
        <v>53</v>
      </c>
      <c r="C35" s="6" t="s">
        <v>12</v>
      </c>
      <c r="D35" s="6" t="s">
        <v>315</v>
      </c>
      <c r="E35" s="6" t="s">
        <v>316</v>
      </c>
      <c r="F35" s="6" t="s">
        <v>317</v>
      </c>
      <c r="G35" s="8">
        <v>552.92999999999995</v>
      </c>
      <c r="H35" s="8">
        <v>668</v>
      </c>
      <c r="I35" s="8">
        <v>0</v>
      </c>
      <c r="J35" s="8">
        <f>92+92</f>
        <v>184</v>
      </c>
      <c r="K35" s="8">
        <v>0</v>
      </c>
      <c r="L35" s="3" t="s">
        <v>318</v>
      </c>
    </row>
    <row r="36" spans="2:12" s="1" customFormat="1" ht="60" x14ac:dyDescent="0.25">
      <c r="B36" s="6" t="s">
        <v>292</v>
      </c>
      <c r="C36" s="6" t="s">
        <v>293</v>
      </c>
      <c r="D36" s="6" t="s">
        <v>324</v>
      </c>
      <c r="E36" s="6" t="s">
        <v>325</v>
      </c>
      <c r="F36" s="6" t="s">
        <v>321</v>
      </c>
      <c r="G36" s="8">
        <v>0</v>
      </c>
      <c r="H36" s="8">
        <v>0</v>
      </c>
      <c r="I36" s="8">
        <v>0</v>
      </c>
      <c r="J36" s="8">
        <v>184</v>
      </c>
      <c r="K36" s="8">
        <v>0</v>
      </c>
      <c r="L36" s="3" t="s">
        <v>320</v>
      </c>
    </row>
    <row r="37" spans="2:12" s="1" customFormat="1" ht="60" x14ac:dyDescent="0.25">
      <c r="B37" s="6" t="s">
        <v>322</v>
      </c>
      <c r="C37" s="6" t="s">
        <v>323</v>
      </c>
      <c r="D37" s="6" t="s">
        <v>324</v>
      </c>
      <c r="E37" s="6" t="s">
        <v>325</v>
      </c>
      <c r="F37" s="6" t="s">
        <v>321</v>
      </c>
      <c r="G37" s="8">
        <v>0</v>
      </c>
      <c r="H37" s="8">
        <v>0</v>
      </c>
      <c r="I37" s="8">
        <v>0</v>
      </c>
      <c r="J37" s="8">
        <v>184</v>
      </c>
      <c r="K37" s="8">
        <v>0</v>
      </c>
      <c r="L37" s="3" t="s">
        <v>320</v>
      </c>
    </row>
    <row r="38" spans="2:12" s="1" customFormat="1" ht="60" x14ac:dyDescent="0.25">
      <c r="B38" s="6" t="s">
        <v>322</v>
      </c>
      <c r="C38" s="6" t="s">
        <v>323</v>
      </c>
      <c r="D38" s="6" t="s">
        <v>324</v>
      </c>
      <c r="E38" s="6" t="s">
        <v>325</v>
      </c>
      <c r="F38" s="6" t="s">
        <v>321</v>
      </c>
      <c r="G38" s="8">
        <v>552.92999999999995</v>
      </c>
      <c r="H38" s="8">
        <v>928</v>
      </c>
      <c r="I38" s="8">
        <v>0</v>
      </c>
      <c r="J38" s="8">
        <v>184</v>
      </c>
      <c r="K38" s="8">
        <v>0</v>
      </c>
      <c r="L38" s="3" t="s">
        <v>320</v>
      </c>
    </row>
    <row r="39" spans="2:12" s="1" customFormat="1" ht="105" x14ac:dyDescent="0.25">
      <c r="B39" s="6" t="s">
        <v>54</v>
      </c>
      <c r="C39" s="6" t="s">
        <v>12</v>
      </c>
      <c r="D39" s="6" t="s">
        <v>300</v>
      </c>
      <c r="E39" s="6" t="s">
        <v>301</v>
      </c>
      <c r="F39" s="6" t="s">
        <v>306</v>
      </c>
      <c r="G39" s="8">
        <v>0</v>
      </c>
      <c r="H39" s="8">
        <v>0</v>
      </c>
      <c r="I39" s="8">
        <f>350+50</f>
        <v>400</v>
      </c>
      <c r="J39" s="8">
        <f>184+276</f>
        <v>460</v>
      </c>
      <c r="K39" s="8">
        <v>808</v>
      </c>
      <c r="L39" s="3" t="s">
        <v>303</v>
      </c>
    </row>
    <row r="40" spans="2:12" s="1" customFormat="1" ht="165" x14ac:dyDescent="0.25">
      <c r="B40" s="6" t="s">
        <v>305</v>
      </c>
      <c r="C40" s="6" t="s">
        <v>12</v>
      </c>
      <c r="D40" s="6" t="s">
        <v>315</v>
      </c>
      <c r="E40" s="6" t="s">
        <v>326</v>
      </c>
      <c r="F40" s="6" t="s">
        <v>328</v>
      </c>
      <c r="G40" s="8">
        <v>0</v>
      </c>
      <c r="H40" s="8">
        <v>0</v>
      </c>
      <c r="I40" s="8">
        <v>850</v>
      </c>
      <c r="J40" s="8">
        <f>276+184</f>
        <v>460</v>
      </c>
      <c r="K40" s="8">
        <v>800</v>
      </c>
      <c r="L40" s="3" t="s">
        <v>327</v>
      </c>
    </row>
    <row r="41" spans="2:12" s="1" customFormat="1" ht="165" x14ac:dyDescent="0.25">
      <c r="B41" s="6" t="s">
        <v>63</v>
      </c>
      <c r="C41" s="6" t="s">
        <v>12</v>
      </c>
      <c r="D41" s="6" t="s">
        <v>315</v>
      </c>
      <c r="E41" s="6" t="s">
        <v>326</v>
      </c>
      <c r="F41" s="6" t="s">
        <v>328</v>
      </c>
      <c r="G41" s="8">
        <v>0</v>
      </c>
      <c r="H41" s="8">
        <v>0</v>
      </c>
      <c r="I41" s="8">
        <f>556+120</f>
        <v>676</v>
      </c>
      <c r="J41" s="8">
        <f>276+184</f>
        <v>460</v>
      </c>
      <c r="K41" s="8">
        <v>808</v>
      </c>
      <c r="L41" s="3" t="s">
        <v>327</v>
      </c>
    </row>
    <row r="42" spans="2:12" s="1" customFormat="1" ht="165" x14ac:dyDescent="0.25">
      <c r="B42" s="6" t="s">
        <v>199</v>
      </c>
      <c r="C42" s="6" t="s">
        <v>120</v>
      </c>
      <c r="D42" s="6" t="s">
        <v>329</v>
      </c>
      <c r="E42" s="6" t="s">
        <v>330</v>
      </c>
      <c r="F42" s="6" t="s">
        <v>328</v>
      </c>
      <c r="G42" s="8">
        <v>552.92999999999995</v>
      </c>
      <c r="H42" s="8">
        <v>668</v>
      </c>
      <c r="I42" s="8">
        <v>0</v>
      </c>
      <c r="J42" s="8">
        <f>276+184</f>
        <v>460</v>
      </c>
      <c r="K42" s="8">
        <v>808</v>
      </c>
      <c r="L42" s="3" t="s">
        <v>327</v>
      </c>
    </row>
    <row r="43" spans="2:12" s="1" customFormat="1" x14ac:dyDescent="0.25"/>
    <row r="44" spans="2:12" s="1" customFormat="1" x14ac:dyDescent="0.25"/>
    <row r="45" spans="2:12" s="1" customFormat="1" x14ac:dyDescent="0.25"/>
    <row r="46" spans="2:12" s="1" customFormat="1" x14ac:dyDescent="0.25"/>
    <row r="47" spans="2:12" s="1" customFormat="1" x14ac:dyDescent="0.25"/>
    <row r="48" spans="2:1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tabSelected="1" workbookViewId="0">
      <selection activeCell="E7" sqref="E7"/>
    </sheetView>
  </sheetViews>
  <sheetFormatPr baseColWidth="10" defaultColWidth="9.140625" defaultRowHeight="15" x14ac:dyDescent="0.25"/>
  <cols>
    <col min="1" max="1" width="2.28515625" customWidth="1"/>
    <col min="2" max="12" width="30.7109375" customWidth="1"/>
  </cols>
  <sheetData>
    <row r="1" spans="2:14" ht="81.75" customHeight="1" x14ac:dyDescent="0.25">
      <c r="B1" s="9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ht="5.25" customHeight="1" x14ac:dyDescent="0.25"/>
    <row r="3" spans="2:14" ht="26.25" x14ac:dyDescent="0.4">
      <c r="B3" s="10" t="s">
        <v>110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4" ht="30.75" customHeight="1" x14ac:dyDescent="0.25">
      <c r="B4" s="5" t="s">
        <v>1</v>
      </c>
      <c r="C4" s="5" t="s">
        <v>2</v>
      </c>
      <c r="D4" s="5" t="s">
        <v>3</v>
      </c>
      <c r="E4" s="5" t="s">
        <v>4</v>
      </c>
      <c r="F4" s="4" t="s">
        <v>11</v>
      </c>
      <c r="G4" s="11" t="s">
        <v>5</v>
      </c>
      <c r="H4" s="12"/>
      <c r="I4" s="12"/>
      <c r="J4" s="12"/>
      <c r="K4" s="13"/>
      <c r="L4" s="4" t="s">
        <v>10</v>
      </c>
    </row>
    <row r="5" spans="2:14" s="2" customFormat="1" ht="30" x14ac:dyDescent="0.25">
      <c r="B5" s="6"/>
      <c r="C5" s="6"/>
      <c r="D5" s="6"/>
      <c r="E5" s="6"/>
      <c r="F5" s="6"/>
      <c r="G5" s="7" t="s">
        <v>6</v>
      </c>
      <c r="H5" s="7" t="s">
        <v>7</v>
      </c>
      <c r="I5" s="7" t="s">
        <v>24</v>
      </c>
      <c r="J5" s="7" t="s">
        <v>8</v>
      </c>
      <c r="K5" s="7" t="s">
        <v>9</v>
      </c>
      <c r="L5" s="6"/>
    </row>
    <row r="6" spans="2:14" s="2" customFormat="1" ht="105" x14ac:dyDescent="0.25">
      <c r="B6" s="6" t="s">
        <v>276</v>
      </c>
      <c r="C6" s="6" t="s">
        <v>277</v>
      </c>
      <c r="D6" s="6" t="s">
        <v>332</v>
      </c>
      <c r="E6" s="6" t="s">
        <v>333</v>
      </c>
      <c r="F6" s="6" t="s">
        <v>340</v>
      </c>
      <c r="G6" s="8">
        <v>540</v>
      </c>
      <c r="H6" s="8">
        <v>928</v>
      </c>
      <c r="I6" s="8">
        <v>0</v>
      </c>
      <c r="J6" s="8">
        <v>92</v>
      </c>
      <c r="K6" s="8">
        <v>0</v>
      </c>
      <c r="L6" s="3" t="s">
        <v>334</v>
      </c>
    </row>
    <row r="7" spans="2:14" s="1" customFormat="1" ht="210" x14ac:dyDescent="0.25">
      <c r="B7" s="6" t="s">
        <v>94</v>
      </c>
      <c r="C7" s="6" t="s">
        <v>12</v>
      </c>
      <c r="D7" s="6" t="s">
        <v>335</v>
      </c>
      <c r="E7" s="6" t="s">
        <v>336</v>
      </c>
      <c r="F7" s="15" t="s">
        <v>348</v>
      </c>
      <c r="G7" s="8">
        <v>552.92999999999995</v>
      </c>
      <c r="H7" s="8">
        <v>668</v>
      </c>
      <c r="I7" s="8">
        <v>0</v>
      </c>
      <c r="J7" s="8">
        <v>0</v>
      </c>
      <c r="K7" s="8">
        <v>0</v>
      </c>
      <c r="L7" s="3" t="s">
        <v>342</v>
      </c>
    </row>
    <row r="8" spans="2:14" s="1" customFormat="1" ht="135" x14ac:dyDescent="0.25">
      <c r="B8" s="6" t="s">
        <v>337</v>
      </c>
      <c r="C8" s="6" t="s">
        <v>15</v>
      </c>
      <c r="D8" s="6" t="s">
        <v>339</v>
      </c>
      <c r="E8" s="6" t="s">
        <v>338</v>
      </c>
      <c r="F8" s="6" t="s">
        <v>341</v>
      </c>
      <c r="G8" s="8">
        <v>552.92999999999995</v>
      </c>
      <c r="H8" s="8">
        <v>668</v>
      </c>
      <c r="I8" s="8">
        <v>0</v>
      </c>
      <c r="J8" s="8">
        <v>0</v>
      </c>
      <c r="K8" s="8">
        <v>0</v>
      </c>
      <c r="L8" s="3" t="s">
        <v>343</v>
      </c>
    </row>
    <row r="9" spans="2:14" s="1" customFormat="1" ht="150" x14ac:dyDescent="0.25">
      <c r="B9" s="6" t="s">
        <v>337</v>
      </c>
      <c r="C9" s="6" t="s">
        <v>15</v>
      </c>
      <c r="D9" s="6" t="s">
        <v>346</v>
      </c>
      <c r="E9" s="6" t="s">
        <v>345</v>
      </c>
      <c r="F9" s="6" t="s">
        <v>347</v>
      </c>
      <c r="G9" s="8">
        <v>552.92999999999995</v>
      </c>
      <c r="H9" s="8">
        <v>668</v>
      </c>
      <c r="I9" s="8">
        <v>0</v>
      </c>
      <c r="J9" s="8">
        <v>0</v>
      </c>
      <c r="K9" s="8">
        <v>0</v>
      </c>
      <c r="L9" s="3" t="s">
        <v>344</v>
      </c>
    </row>
    <row r="10" spans="2:14" s="1" customFormat="1" x14ac:dyDescent="0.25"/>
    <row r="11" spans="2:14" s="1" customFormat="1" x14ac:dyDescent="0.25"/>
    <row r="12" spans="2:14" s="1" customFormat="1" x14ac:dyDescent="0.25"/>
    <row r="13" spans="2:14" s="1" customFormat="1" x14ac:dyDescent="0.25"/>
    <row r="14" spans="2:14" s="1" customFormat="1" x14ac:dyDescent="0.25"/>
    <row r="15" spans="2:14" s="1" customFormat="1" x14ac:dyDescent="0.25"/>
    <row r="16" spans="2:1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</sheetData>
  <mergeCells count="3">
    <mergeCell ref="B1:N1"/>
    <mergeCell ref="B3:L3"/>
    <mergeCell ref="G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2016-09-22T18:19:48Z</dcterms:modified>
</cp:coreProperties>
</file>