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70" windowWidth="18915" windowHeight="6750"/>
  </bookViews>
  <sheets>
    <sheet name="Hoja1" sheetId="1" r:id="rId1"/>
    <sheet name="Hoja2" sheetId="2" r:id="rId2"/>
    <sheet name="Hoja3" sheetId="3" r:id="rId3"/>
  </sheets>
  <externalReferences>
    <externalReference r:id="rId4"/>
    <externalReference r:id="rId5"/>
  </externalReferences>
  <calcPr calcId="145621"/>
</workbook>
</file>

<file path=xl/calcChain.xml><?xml version="1.0" encoding="utf-8"?>
<calcChain xmlns="http://schemas.openxmlformats.org/spreadsheetml/2006/main">
  <c r="BD79" i="1" l="1"/>
  <c r="BD78" i="1"/>
  <c r="BD73" i="1"/>
  <c r="BC73" i="1"/>
  <c r="BB73" i="1"/>
  <c r="BA73" i="1"/>
  <c r="AZ73" i="1"/>
  <c r="AY73" i="1"/>
  <c r="AX73" i="1"/>
  <c r="AW73" i="1"/>
  <c r="BD174" i="1" l="1"/>
  <c r="BC174" i="1"/>
  <c r="BB174" i="1"/>
  <c r="BA174" i="1"/>
  <c r="AZ174" i="1"/>
  <c r="AY174" i="1"/>
  <c r="AX174" i="1"/>
  <c r="AW174" i="1"/>
  <c r="BD173" i="1"/>
  <c r="BC173" i="1"/>
  <c r="BB173" i="1"/>
  <c r="BA173" i="1"/>
  <c r="AZ173" i="1"/>
  <c r="AY173" i="1"/>
  <c r="AX173" i="1"/>
  <c r="AW173" i="1"/>
  <c r="BD172" i="1"/>
  <c r="BC172" i="1"/>
  <c r="BB172" i="1"/>
  <c r="BA172" i="1"/>
  <c r="AZ172" i="1"/>
  <c r="AY172" i="1"/>
  <c r="AX172" i="1"/>
  <c r="AW172" i="1"/>
  <c r="BD171" i="1"/>
  <c r="BC171" i="1"/>
  <c r="BB171" i="1"/>
  <c r="BA171" i="1"/>
  <c r="AZ171" i="1"/>
  <c r="AY171" i="1"/>
  <c r="AX171" i="1"/>
  <c r="AW171" i="1"/>
  <c r="BD170" i="1"/>
  <c r="BC170" i="1"/>
  <c r="BB170" i="1"/>
  <c r="BA170" i="1"/>
  <c r="AZ170" i="1"/>
  <c r="AY170" i="1"/>
  <c r="AX170" i="1"/>
  <c r="AW170" i="1"/>
  <c r="BI3" i="1" l="1"/>
  <c r="BI4"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270" i="1"/>
  <c r="BI271" i="1"/>
  <c r="BI272" i="1"/>
  <c r="BI273" i="1"/>
  <c r="BI274" i="1"/>
  <c r="BI275" i="1"/>
  <c r="BI276" i="1"/>
  <c r="BI277" i="1"/>
  <c r="BI278" i="1"/>
  <c r="BI279" i="1"/>
  <c r="BI280" i="1"/>
  <c r="BI281" i="1"/>
  <c r="BI282" i="1"/>
  <c r="BI283" i="1"/>
  <c r="BI284" i="1"/>
  <c r="BI285" i="1"/>
  <c r="BI286" i="1"/>
  <c r="BI287" i="1"/>
  <c r="BI288" i="1"/>
  <c r="BI289" i="1"/>
  <c r="BI290" i="1"/>
  <c r="BI291" i="1"/>
  <c r="BI292" i="1"/>
  <c r="BI293" i="1"/>
  <c r="BI294" i="1"/>
  <c r="BI295" i="1"/>
  <c r="BI296" i="1"/>
  <c r="BI297" i="1"/>
  <c r="BI2" i="1"/>
  <c r="AU3" i="1" l="1"/>
  <c r="AU4"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38" i="1"/>
  <c r="AU139" i="1"/>
  <c r="AU140" i="1"/>
  <c r="AU141" i="1"/>
  <c r="AU142" i="1"/>
  <c r="AU143" i="1"/>
  <c r="AU144" i="1"/>
  <c r="AU145" i="1"/>
  <c r="AU146" i="1"/>
  <c r="AU147" i="1"/>
  <c r="AU148" i="1"/>
  <c r="AU149" i="1"/>
  <c r="AU150" i="1"/>
  <c r="AU151" i="1"/>
  <c r="AU152" i="1"/>
  <c r="AU153" i="1"/>
  <c r="AU154" i="1"/>
  <c r="AU155" i="1"/>
  <c r="AU156" i="1"/>
  <c r="AU157" i="1"/>
  <c r="AU158" i="1"/>
  <c r="AU159" i="1"/>
  <c r="AU160" i="1"/>
  <c r="AU161" i="1"/>
  <c r="AU162" i="1"/>
  <c r="AU163" i="1"/>
  <c r="AU164" i="1"/>
  <c r="AU165" i="1"/>
  <c r="AU166" i="1"/>
  <c r="AU167" i="1"/>
  <c r="AU168" i="1"/>
  <c r="AU169" i="1"/>
  <c r="AU170" i="1"/>
  <c r="AU171" i="1"/>
  <c r="AU172" i="1"/>
  <c r="AU173" i="1"/>
  <c r="AU174" i="1"/>
  <c r="AU175" i="1"/>
  <c r="AU176" i="1"/>
  <c r="AU177" i="1"/>
  <c r="AU178" i="1"/>
  <c r="AU179"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37" i="1"/>
  <c r="AU238" i="1"/>
  <c r="AU239" i="1"/>
  <c r="AU240" i="1"/>
  <c r="AU241" i="1"/>
  <c r="AU242" i="1"/>
  <c r="AU243" i="1"/>
  <c r="AU244" i="1"/>
  <c r="AU245" i="1"/>
  <c r="AU246" i="1"/>
  <c r="AU247" i="1"/>
  <c r="AU248" i="1"/>
  <c r="AU249" i="1"/>
  <c r="AU250" i="1"/>
  <c r="AU251" i="1"/>
  <c r="AU252" i="1"/>
  <c r="AU253" i="1"/>
  <c r="AU254" i="1"/>
  <c r="AU255" i="1"/>
  <c r="AU256" i="1"/>
  <c r="AU257" i="1"/>
  <c r="AU258" i="1"/>
  <c r="AU259" i="1"/>
  <c r="AU260" i="1"/>
  <c r="AU261" i="1"/>
  <c r="AU262" i="1"/>
  <c r="AU263" i="1"/>
  <c r="AU264" i="1"/>
  <c r="AU265" i="1"/>
  <c r="AU266" i="1"/>
  <c r="AU267" i="1"/>
  <c r="AU268" i="1"/>
  <c r="AU269" i="1"/>
  <c r="AU270" i="1"/>
  <c r="AU271" i="1"/>
  <c r="AU272" i="1"/>
  <c r="AU273" i="1"/>
  <c r="AU274" i="1"/>
  <c r="AU275" i="1"/>
  <c r="AU276" i="1"/>
  <c r="AU277" i="1"/>
  <c r="AU278" i="1"/>
  <c r="AU279" i="1"/>
  <c r="AU280" i="1"/>
  <c r="AU281" i="1"/>
  <c r="AU282" i="1"/>
  <c r="AU283" i="1"/>
  <c r="AU284" i="1"/>
  <c r="AU285" i="1"/>
  <c r="AU286" i="1"/>
  <c r="AU287" i="1"/>
  <c r="AU288" i="1"/>
  <c r="AU289" i="1"/>
  <c r="AU290" i="1"/>
  <c r="AU291" i="1"/>
  <c r="AU292" i="1"/>
  <c r="AU293" i="1"/>
  <c r="AU294" i="1"/>
  <c r="AU295" i="1"/>
  <c r="AU296" i="1"/>
  <c r="AU297" i="1"/>
  <c r="AU2" i="1"/>
  <c r="AL174" i="1" l="1"/>
  <c r="AL173" i="1"/>
  <c r="AL172" i="1"/>
  <c r="AL170" i="1"/>
</calcChain>
</file>

<file path=xl/sharedStrings.xml><?xml version="1.0" encoding="utf-8"?>
<sst xmlns="http://schemas.openxmlformats.org/spreadsheetml/2006/main" count="5997" uniqueCount="1773">
  <si>
    <t>¿ELIMINAR?</t>
  </si>
  <si>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</si>
  <si>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</si>
  <si>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</si>
  <si>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</si>
  <si>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</si>
  <si>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</si>
  <si>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</si>
  <si>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</si>
  <si>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</si>
  <si>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</si>
  <si>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</si>
  <si>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</si>
  <si>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</si>
  <si>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</si>
  <si>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</si>
  <si>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</si>
  <si>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</si>
  <si>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</si>
  <si>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</si>
  <si>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</si>
  <si>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</si>
  <si>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</si>
  <si>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</si>
  <si>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</si>
  <si>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</si>
  <si>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</si>
  <si>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</si>
  <si>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</si>
  <si>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</si>
  <si>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</si>
  <si>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</si>
  <si>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</si>
  <si>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</si>
  <si>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</si>
  <si>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</si>
  <si>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</si>
  <si>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</si>
  <si>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</si>
  <si>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</si>
  <si>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</si>
  <si>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</si>
  <si>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</si>
  <si>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</si>
  <si>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</si>
  <si>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</si>
  <si>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Cumplimiento programado (Anual) = Meta</t>
  </si>
  <si>
    <t>Observaciones 1</t>
  </si>
  <si>
    <t>NO</t>
  </si>
  <si>
    <t>Secretaría General de Gobierno</t>
  </si>
  <si>
    <t>Oficialía Mayor de Gobierno</t>
  </si>
  <si>
    <t>Impresos y Publicaciones Oficiales</t>
  </si>
  <si>
    <t/>
  </si>
  <si>
    <t>Fin</t>
  </si>
  <si>
    <t>Contribuir con la estandarización de la imagen institucional del Gobierno del Estado, mediante el desarrollo de Impresos, servicios y productos gráficos oficiales.</t>
  </si>
  <si>
    <t>Registro e informe de avances</t>
  </si>
  <si>
    <t>Existen los recursos necesarios para el cumplimiento de las metas.</t>
  </si>
  <si>
    <t xml:space="preserve">Dirección de publicaciones y Dependencias del Poder Ejecutivo, autoridades competentes y la ciudadanía </t>
  </si>
  <si>
    <t>Estatal</t>
  </si>
  <si>
    <t>Ordenes procesadas por servicios gráficos y publicaciones oficiales en total</t>
  </si>
  <si>
    <t>(Peticiones recibidas / ordenes atendidas)</t>
  </si>
  <si>
    <t>Sumatoria de ordenes procesadas en total</t>
  </si>
  <si>
    <t>Orden de trabajo</t>
  </si>
  <si>
    <t>N</t>
  </si>
  <si>
    <t>Mensual</t>
  </si>
  <si>
    <t>Ascendente</t>
  </si>
  <si>
    <t>FALTA CAPTURAR EL PROGRAMADO ENE-DIC</t>
  </si>
  <si>
    <t>Propósito</t>
  </si>
  <si>
    <t xml:space="preserve">Dar certeza mediante su publicación a las disposiciones legales y otros aspectos normativos de los diferentes órganos del poder público. así como atender las necesidades de proyectos y servicios gráficos del Gobierno de Jalisco </t>
  </si>
  <si>
    <t xml:space="preserve">Registro e informe de avance </t>
  </si>
  <si>
    <t>Los usuarios solicitan el apoyo para la realización de servicios gráficos.</t>
  </si>
  <si>
    <t>Ordenes procesadas por servicios gráficos y publicaciones oficiales</t>
  </si>
  <si>
    <t>Numero de ordenes procesadas por servicios gráficos y publicaciones oficiales</t>
  </si>
  <si>
    <t>Sumatoria de ordenes procesadas.</t>
  </si>
  <si>
    <t>Servicios y productos gráficos y editoriales atendidos. impresos y productos gráficos validados o certificados.</t>
  </si>
  <si>
    <t>Componente</t>
  </si>
  <si>
    <t xml:space="preserve">Registro e informe de avances </t>
  </si>
  <si>
    <t>Se cuenta con los insumos necesarios para la atención de los servicios y productos gráficos.</t>
  </si>
  <si>
    <t>Servicios y productos gráficos editoriales atendidos, validados y/o certificados</t>
  </si>
  <si>
    <t>Servicios y productos gráficos y editoriales atendidos, Impresos y productos gráficos validados o certificados</t>
  </si>
  <si>
    <t>Sumatoria de ordenes procesadas</t>
  </si>
  <si>
    <t>Periódico Oficial impreso y publicado</t>
  </si>
  <si>
    <t>Se cuenta con los insumos necesarios para la impresión y publicación del Periódico Oficial.</t>
  </si>
  <si>
    <t xml:space="preserve">Sumatoria de ordenes procesadas </t>
  </si>
  <si>
    <t>Ordenes Procesadas</t>
  </si>
  <si>
    <t>Actividad</t>
  </si>
  <si>
    <t xml:space="preserve">Servicios y productos gráficos y editoriales atendidos, Impresos y productos gráficos validados o certificados </t>
  </si>
  <si>
    <t xml:space="preserve">Decremento impredecible de solicitudes e incumplimiento de metas por falta de presupuesto. </t>
  </si>
  <si>
    <t xml:space="preserve">Dirección de publicaciones y dependencias del poder ejecutivo  </t>
  </si>
  <si>
    <t>Servicios y productos gráficos editoriales atendidos, validados o certificados C1</t>
  </si>
  <si>
    <t>Numero de impresos producidos C1</t>
  </si>
  <si>
    <t>Impresos producidos</t>
  </si>
  <si>
    <t xml:space="preserve">Número de periódicos editados y publicados en tiempo </t>
  </si>
  <si>
    <t>Número de periódicos editados y publicados</t>
  </si>
  <si>
    <t>(Documentos recibidos para su publicación / Periódicos publicados)</t>
  </si>
  <si>
    <t>Número de periódicos oficiales editados y publicados</t>
  </si>
  <si>
    <t xml:space="preserve">Periódicos Oficiales editados y publicados </t>
  </si>
  <si>
    <t>Subsecretaría de Asuntos Jurídicos</t>
  </si>
  <si>
    <t>Certificación de documentos públicos dando certeza y seguridad jurídica a los ciudadanos</t>
  </si>
  <si>
    <t xml:space="preserve">Contribuir a la prestación de servicios públicos y eficientes y de calidad mediante legalización de firmas y apostilla de documentos para garantizar la seguridad jurídica a los documentos públicos que presenta la Ciudadanía </t>
  </si>
  <si>
    <t xml:space="preserve">Sistema de Certificaciones </t>
  </si>
  <si>
    <t xml:space="preserve">Existe conocimiento en la materia por parte del personal de Certificaciones. </t>
  </si>
  <si>
    <t>Número de documentos legalizados y apostillados atendidos</t>
  </si>
  <si>
    <t>Mide el número de documentos atendidos</t>
  </si>
  <si>
    <t>Número de solicitudes de legalización y apostilla atendidas</t>
  </si>
  <si>
    <t>Total de documentos atendidos</t>
  </si>
  <si>
    <t xml:space="preserve">Los Ciudadanos del Estado de Jalisco cuentan con certeza jurídica y servicios gubernamentales modernos, eficientes y de calidad a través de la legalización y apostilla de sus documentos </t>
  </si>
  <si>
    <t xml:space="preserve">La Secretaría General de Gobierno cuenta con el personal calificados y los elementos de TI para el desarrollo de los procesos de la Dirección de Certificaciones </t>
  </si>
  <si>
    <t>Número de solicitudes de legalización y apostilla generadas</t>
  </si>
  <si>
    <t>Mide los documentos atendidos</t>
  </si>
  <si>
    <t>Documentos atendidos</t>
  </si>
  <si>
    <t>Documentos públicos legalizados y apostillados.</t>
  </si>
  <si>
    <t xml:space="preserve">Existe  el personal con los conocimientos en la materia </t>
  </si>
  <si>
    <t>Número de documentos legalizados y apostillados</t>
  </si>
  <si>
    <t>Mide los documentos legalizados y apostillados</t>
  </si>
  <si>
    <t>(Número de solicitudes recibidas de legalización y apostilla/Número de solicitudes de legalización y apostilla generadas)*100</t>
  </si>
  <si>
    <t xml:space="preserve">Porcentaje </t>
  </si>
  <si>
    <t>P</t>
  </si>
  <si>
    <t xml:space="preserve">Documentos públicos apostillados y legalizados  brindando  altos estándares de seguridad  </t>
  </si>
  <si>
    <t xml:space="preserve">Documentos públicos apostillados y legalizados  brindando  altos estándares de seguridad   </t>
  </si>
  <si>
    <t xml:space="preserve">Existe el personal calificado y procesos establecidos que permitan brindar los servicios </t>
  </si>
  <si>
    <t>Número de documentos legalizados y apostillados con altos estándares de seguridad</t>
  </si>
  <si>
    <t>Mide los documentos emitidos con altos estándares de seguridad</t>
  </si>
  <si>
    <t>(Documentos legalizados y apostillados verificados /Documentos legalizados y apostillados digitalizados )*100</t>
  </si>
  <si>
    <t>Porcentaje</t>
  </si>
  <si>
    <t xml:space="preserve">Validación de documentos públicos legalizados y apostillados brindando certeza y seguridad jurídica </t>
  </si>
  <si>
    <t xml:space="preserve">Existe el personal calificado y procesos establecidos para brindar un servicio de calidad a la Ciudadanía </t>
  </si>
  <si>
    <t>Número de solicitudes de legalización y apostilla de documentos</t>
  </si>
  <si>
    <t>Mide el número de solicitudes</t>
  </si>
  <si>
    <t>(Número de trámites de legalización y apostilla solicitados /Número de trámites de legalización y apostilla validados )*100</t>
  </si>
  <si>
    <t xml:space="preserve">Documentos digitalizados que  garanticen su veracidad consultados a través de medios electrónicos </t>
  </si>
  <si>
    <t xml:space="preserve">Sistema de Certificaciones  </t>
  </si>
  <si>
    <t xml:space="preserve">Existen los elementos de TI para el desarrollo de los procesos y el personal capacitado </t>
  </si>
  <si>
    <t>Número de documentos legalizados y apostillados de forma electrónica</t>
  </si>
  <si>
    <t>(Total de solicitudes de legalización y apostilla /Total de trámites emitidos con altos estándares de seguridad )*100</t>
  </si>
  <si>
    <t>Total de documentos emitidos de forma electrónica</t>
  </si>
  <si>
    <t>Mejora y control con eficiencia del archivo de instrumentos públicos</t>
  </si>
  <si>
    <t>Contribuir al acercamiento de la gestión de trámites y servicios del gobierno, a los 125 municipios de Jalisco, mediante la mejora y control con eficiencia del archivo de instrumentos públicos del Estado de Jalisco</t>
  </si>
  <si>
    <t>Portal de Transparencia disponible en la página www.jalisco.gob.mx</t>
  </si>
  <si>
    <t>Se atiende y procesa adecuadamente los asuntos relativos a la función notarial</t>
  </si>
  <si>
    <t xml:space="preserve">Archivos de la Dirección </t>
  </si>
  <si>
    <t>Número de testimonios, transcripciones y copias certificadas de escrituras públicas expedidas</t>
  </si>
  <si>
    <t>Mide el total de solicitudes atendidas en relación a la expedición de copias certificadas, transcripciones y testimonios.</t>
  </si>
  <si>
    <t>(Número de solicitudes favorables de instrumentos públicos/Número de solicitudes recibidas de instrumentos públicos)*100</t>
  </si>
  <si>
    <t xml:space="preserve">Brindar seguridad jurídica de los actos celebrados por los ciudadanos ante los Notarios Públicos del Estado de Jalisco </t>
  </si>
  <si>
    <t xml:space="preserve">Portal de Transparencia disponible en la página www.jalisco.gob.mx </t>
  </si>
  <si>
    <t xml:space="preserve">Se atiende y procesan adecuadamente los asuntos relativos a la función notarial </t>
  </si>
  <si>
    <t>Número de asuntos atendidos en relación a la función notarial</t>
  </si>
  <si>
    <t>Mide la cantidad de asuntos relacionados a la función notarial atendidos en la Dirección</t>
  </si>
  <si>
    <t>Captura, búsqueda y contestación de solicitudes de la existencia de disposiciones testamentaras brindando servicio de calidad</t>
  </si>
  <si>
    <t xml:space="preserve">Captura, búsqueda y contestación de solicitudes de la existencia de disposiciones testamentaras brindando servicio de calidad </t>
  </si>
  <si>
    <t xml:space="preserve">Informes de registro de Dirección </t>
  </si>
  <si>
    <t>Número de solicitudes de búsquedas y contestaciones de disposiciones testamentarias</t>
  </si>
  <si>
    <t>Mide el número de solicitudes en relación a la captura, búsqueda y contestación de disposiciones testamentarias</t>
  </si>
  <si>
    <t xml:space="preserve">La conservación, custodia resguardo de los instrumentos notariales, así como el despacho de los asuntos notariales </t>
  </si>
  <si>
    <t xml:space="preserve">Atender y procesar adecuadamente los asuntos relativos a la función notarial </t>
  </si>
  <si>
    <t xml:space="preserve">Archivo de la Dirección </t>
  </si>
  <si>
    <t>Certeza jurídica mediante la certificación de actos notariales</t>
  </si>
  <si>
    <t>Mide el total de los actos celebrados ante Notario Público</t>
  </si>
  <si>
    <t>Expedición de testimonios y certificación de escrituras públicas brindando certeza jurídica</t>
  </si>
  <si>
    <t xml:space="preserve">Expedición de testimonios y certificación de escrituras públicas brindando certeza jurídica </t>
  </si>
  <si>
    <t xml:space="preserve">Se atienden y procesan adecuadamente los asuntos relativos a la función notarial </t>
  </si>
  <si>
    <t>Porcentaje de Solicitudes favorables</t>
  </si>
  <si>
    <t>Unidad Estatal de Protección Civil y Bomberos</t>
  </si>
  <si>
    <t>Prevención y Atención de Emergencias</t>
  </si>
  <si>
    <t>Contribuir en la seguridad de la población en sus bienes, vida y entorno mediante la ejecución de planes y programas preventivos y de atención de emergencias ante el  impacto de algún fenómeno de origen natural o antropogénicos.</t>
  </si>
  <si>
    <t xml:space="preserve">Reporte de servicios de emergencia atendidas y acciones realizadas que expide la Jefatura de Monitoreo de Fenómenos Perturbadores. </t>
  </si>
  <si>
    <t xml:space="preserve">El organismo cuenta con la capacidad de respuesta suficiente (recursos humanos, materiales y equipo) ante la magnitud de una contingencia o de ocurrencias simultánea, sin embargo dependerá de la capacidad de respuesta de las Unidades Municipales de Protección Civil de los 125 Municipios del Estado. </t>
  </si>
  <si>
    <t xml:space="preserve">Reporte de servicios de emergencia atendidos que expide la Jefatura de Monitoreo de Fenómenos Perturbadores. </t>
  </si>
  <si>
    <t>Emergencias atendidas</t>
  </si>
  <si>
    <t>Emergencias causadas por fenómenos naturales y antropogénicos atendidas</t>
  </si>
  <si>
    <t xml:space="preserve">Número de Emergencias atendidas </t>
  </si>
  <si>
    <t>Trimestral</t>
  </si>
  <si>
    <t>Descendente</t>
  </si>
  <si>
    <t xml:space="preserve">Salvaguardar la vida de las personas y sus bienes, mediante la prevención y atención de los efectos que causan los fenómenos perturbadores </t>
  </si>
  <si>
    <t xml:space="preserve">Reporte de servicios de emergencia atendidos y acciones preventivas ejecutadas que expide la Jefatura de Monitoreo de Fenómenos Perturbadores. </t>
  </si>
  <si>
    <t xml:space="preserve">La coordinación interinstitucional, facilita la atención de las emergencias que afectan a la sociedad civil del estado de Jalisco. </t>
  </si>
  <si>
    <t>Número de emergencias atendidas</t>
  </si>
  <si>
    <t xml:space="preserve">Emergencias atendidas </t>
  </si>
  <si>
    <t xml:space="preserve">Acciones preventivas en sitios de riesgo ante los fenómenos naturales o antropogénicos. Incluyen monitoreo, recorridos, valoraciones en sitios de riesgo, eventos de concentración masiva, operativos vacacionales y especiales, entre otros. </t>
  </si>
  <si>
    <t>Acciones preventivas en sitios de riesgo ante los fenómenos naturales o antropogénicos. Incluyen monitoreo, recorridos, valoraciones en sitios de riesgo, eventos de concentración masiva, operativos vacacionales y especiales, entre otros. (Se pronostica como Meta Diciembre 2015 = 70,841 acciones)</t>
  </si>
  <si>
    <t>Registro de recorridos, reuniones de coordinación, revisiones de campo, exposiciones, verificaciones, expedidos por la Jefatura de Monitoreo de Fenómenos Perturbadores.</t>
  </si>
  <si>
    <t>Se tiene capacidad de respuesta  suficiente: (recursos humanos, materiales y equipo) ante la magnitud de una contingencia o de ocurrencia simultanea.</t>
  </si>
  <si>
    <t xml:space="preserve">Dirección de Operaciones, registro de acciones ejecutadas dentro de los programas preventivos por operativos previos al temporal de estiaje, lluvias y ciclones tropicales, invernal, montaña blanca y operativos especiales en centros de concentración. </t>
  </si>
  <si>
    <t>Acciones preventivas ejecutadas</t>
  </si>
  <si>
    <t>Acciones preventivas ejecutadas en sitios de riesgo ante los fenómenos naturales o antropogénicos.</t>
  </si>
  <si>
    <t xml:space="preserve">Número de acciones preventivas ejecutadas </t>
  </si>
  <si>
    <t>acciones de prevención ejecutadas en sitios de riesgo ante un fenómeno natural o antropogénico en el periodo</t>
  </si>
  <si>
    <t xml:space="preserve">Capacitación y equipamiento del personal que ejecuta las acciones preventivas.    Identificación oportuna de los factores de riesgo en materia de protección civil  en la población.    Realización de acciones preventivas en sitios de riesgo ante fenómenos perturbadores naturales y antropogénicos.   </t>
  </si>
  <si>
    <t xml:space="preserve">Registro de recorridos, reuniones de coordinación, revisiones de campo, exposiciones, verificaciones, expedidos por la Jefatura de Monitoreo de Fenómenos Perturbadores </t>
  </si>
  <si>
    <t xml:space="preserve">Tener capacidad de respuesta  suficiente: (recursos humanos, materiales y equipo) ante la magnitud de una contingencia o de ocurrencia simultanea. </t>
  </si>
  <si>
    <t>Acciones de prevención ejecutadas en sitios de riesgo ante un fenómeno natural o antropogénico en el periodo</t>
  </si>
  <si>
    <t xml:space="preserve">Emergencias causadas por fenómenos naturales y/o entrópicos atendidos. </t>
  </si>
  <si>
    <t xml:space="preserve">Emergencias causadas por fenómenos naturales y/o entrópicos atendidos.  </t>
  </si>
  <si>
    <t xml:space="preserve">Capacitación y equipamiento del personal que dará atención a la emergencia.    Atención telefónica a la persona que reporta el llamado de emergencia.      Atención de las emergencias causadas por fenómenos naturales y/o Antropogénicos.   </t>
  </si>
  <si>
    <t xml:space="preserve">Reporte de servicios de emergencia atendidos que expide la Jefatura de Monitoreo de Fenómenos Perturbadores </t>
  </si>
  <si>
    <t xml:space="preserve">Registro de servicios de emergencias atendidas por la Dirección de Operaciones y la Jefatura de Monitoreo de Fenómenos Perturbadores </t>
  </si>
  <si>
    <t>Fortalecimiento del Sistema Estatal de Protección Civil</t>
  </si>
  <si>
    <t>Contribuir al fortalecimiento de la integración del sistema estatal de protección civil, mediante la capacitación y asesorías a los Ayuntamientos del Estado de Jalisco, además de compañas de difusión y concientización a la población y autoridades..</t>
  </si>
  <si>
    <t xml:space="preserve">Registros de la Jefatura de Apoyo a Unidades Municipales y de la Dirección de Comunicación Social y Relaciones Públicas. </t>
  </si>
  <si>
    <t xml:space="preserve">Se cumple con la ley de protección civil, con Ayuntamientos interesados y comprometidos para actualizar y operar su concepto municipal de protección civil, así como podría excederse el número de campañas por la presencia o afectación de fenómenos perturbadores o desastres de origen natural y entrópico. Recursos suficientes para la operación de campañas de difusión. </t>
  </si>
  <si>
    <t xml:space="preserve">Registros de la Jefatura de Apoyo a Unidades Municipales </t>
  </si>
  <si>
    <t>Sistemas municipales de protección civil actualizados</t>
  </si>
  <si>
    <t>Sistemas Municipales de protección civil actualizados</t>
  </si>
  <si>
    <t>Número de Sistemas municipales de protección civil actualizados</t>
  </si>
  <si>
    <t xml:space="preserve">Facilitar la coordinación interinstitucional, para salvaguardar la vida de las personas, bienes y entorno mediante acciones preventivas de atención y restablecimiento ante una emergencia </t>
  </si>
  <si>
    <t xml:space="preserve">Cumplimiento de la ley de protección civil, Ayuntamientos interesados y comprometidos para actualizar y operar su concepto municipal de protección civil. </t>
  </si>
  <si>
    <t xml:space="preserve">Sistemas municipales de protección civil actualizados en los 125 municipios como meta anual. </t>
  </si>
  <si>
    <t xml:space="preserve">Sistemas municipales de protección civil actualizados en los 125 municipios como meta anual.  </t>
  </si>
  <si>
    <t>Actualización de los sistemas municipales de protección civil.  Reuniones de coordinación, capacitación y asesorías para la conformación de los consejos municipales de protección civil.</t>
  </si>
  <si>
    <t>Numero de Sistemas municipales de protección civil actualizados</t>
  </si>
  <si>
    <t xml:space="preserve">Campañas de difusión implementadas a la población en materia de protección civil. </t>
  </si>
  <si>
    <t>Campañas de difusión implementadas a la población en materia de protección civil.</t>
  </si>
  <si>
    <t>Registros de la Dirección de Comunicación Social y Relaciones Públicas.</t>
  </si>
  <si>
    <t>Se excede el número de campañas por la presencia o afectación de fenómenos perturbadores o desastres de origen natural y entrópico y se cuenta con recursos suficientes para la operación de campañas de difusión.</t>
  </si>
  <si>
    <t xml:space="preserve">Registros de la Dirección de Comunicación Social y Relaciones Públicas. </t>
  </si>
  <si>
    <t>Campañas de difusión ejecutadas</t>
  </si>
  <si>
    <t>Campañas de difusión implementadas a la población en materia de protección civil</t>
  </si>
  <si>
    <t xml:space="preserve">Número de Campañas de difusión ejecutadas </t>
  </si>
  <si>
    <t xml:space="preserve">Campañas ejecutadas de difusión </t>
  </si>
  <si>
    <t>Implementación de campañas de difusión a la población en materia de protección civil.</t>
  </si>
  <si>
    <t xml:space="preserve">Podría excederse el número de campañas por la presencia o afectación de fenómenos perturbadores o desastres de origen natural y entrópico. Recursos suficientes para la operación de campañas de difusión. </t>
  </si>
  <si>
    <t xml:space="preserve">Numero de campañas ejecutadas de difusión </t>
  </si>
  <si>
    <t>Brigadistas Comunitarios</t>
  </si>
  <si>
    <t>Contribuir en la integración y capacitación de nuevos brigadistas comunitarios que se capacitan en el Estado de Jalisco, mediante una capacitación con el método de enseñanza interactiva en la población más vulnerable, así como dar prioridad en la implementación de capacitación en centros educativos.</t>
  </si>
  <si>
    <t xml:space="preserve">Registro de brigadistas comunitarios  y centros educativos capacitados proporcionados por la coordinación de enseñanza y capacitación, mediante cursos, talleres, pláticas, conferencias, entre otros. </t>
  </si>
  <si>
    <t xml:space="preserve">Los resultados pueden se ven afectados  por periodos vacacionales, suspensión de labores en centros educativos, empresas y gobierno. Se cuenta con personal de la UEPCB y con la realización de labores preventivas y de emergencia ante  los efectos de un fenómeno perturbador. </t>
  </si>
  <si>
    <t>Brigadistas comunitarios capacitados</t>
  </si>
  <si>
    <t>Número de Brigadistas comunitarios capacitados</t>
  </si>
  <si>
    <t>brigadistas comunitarios capacitados</t>
  </si>
  <si>
    <t>Conformar la red Estatal de brigadistas comunitarios  y brindar capacitación a los centros educativos en el Estado de Jalisco.</t>
  </si>
  <si>
    <t xml:space="preserve">Registro de personas capacitadas de la coordinación de enseñanza y capacitación, mediante cursos, talleres, pláticas, conferencias, entre otros. </t>
  </si>
  <si>
    <t xml:space="preserve">Los resultados pueden verse afectados  por periodos vacacionales, suspensión de labores en centros educativos, empresas y gobierno. Por falta de personal de la UEPCB y por la realización de labores preventivas y de emergencia ante  los efectos de un fenómeno perturbador. </t>
  </si>
  <si>
    <t xml:space="preserve">Personas capacitadas dentro del programa brigadistas comunitarios en sus diferentes niveles. Mediante cursos, talleres, pláticas y conferencias. </t>
  </si>
  <si>
    <t xml:space="preserve">Personas capacitadas dentro del programa brigadistas comunitarios en sus diferentes niveles. Mediante cursos, talleres, pláticas y conferencias.  </t>
  </si>
  <si>
    <t xml:space="preserve">Cursos, talleres, platicas y conferencias impartidos en centros educativos. </t>
  </si>
  <si>
    <t>Cursos, talleres, platicas y conferencias impartidos en centros educativos.</t>
  </si>
  <si>
    <t>Registro del numero de cursos, talleres, platicas y conferencias impartidos en centros educativos</t>
  </si>
  <si>
    <t>Los resultados se ven afectados  por periodos vacacionales, suspensión de labores en centros educativos, empresas y gobierno. Se cuenta con personal de la UEPCB y con la realización de labores preventivas y de emergencia ante  los efectos de un fenómeno perturbador.</t>
  </si>
  <si>
    <t xml:space="preserve">Registro del numero de cursos, talleres, platicas y conferencias impartidos en centros educativos </t>
  </si>
  <si>
    <t>Cursos, talleres, platicas y conferencias impartidos en centros educativos</t>
  </si>
  <si>
    <t>Cursos, talleres, platicas y conferencias en materia de protección civil  impartidos en centros educativos</t>
  </si>
  <si>
    <t>Número de Cursos, talleres, platicas y conferencias impartidos en centros educativos</t>
  </si>
  <si>
    <t>Realización de cursos, talleres, pláticas y conferencias en centros educativos.</t>
  </si>
  <si>
    <t>Capacitación de brigadistas comunitarios</t>
  </si>
  <si>
    <t>Registro de personas capacitadas de la coordinación de enseñanza y capacitación, mediante cursos, talleres, pláticas, conferencias, entre otros.</t>
  </si>
  <si>
    <t xml:space="preserve">Registro de personas capacitadas de la coordinación de enseñanza y capacitación </t>
  </si>
  <si>
    <t>Dirección de Atención Ciudadana</t>
  </si>
  <si>
    <t>Atención de Asuntos dirigidos al C. Gobernador</t>
  </si>
  <si>
    <t>Contribuir en la conducción de un Gobierno, abierto, cercano y transparente en beneficio de toda la población del Estado de Jalisco, mediante la atención y resolución de las peticiones de la ciudadanía.</t>
  </si>
  <si>
    <t>Reporte mediante el sistema ASER  (Atención, seguimiento y respuesta de los asuntos dirigidos al C. Gobernador)</t>
  </si>
  <si>
    <t>Existen condiciones sociales favorables.</t>
  </si>
  <si>
    <t xml:space="preserve">Dirección de Atención Ciudadana e Instancias correspondientes </t>
  </si>
  <si>
    <t>Porcentaje de las peticiones, sugerencias y quejas recibidas de la ciudadanía dirigidas al C. Gobernador</t>
  </si>
  <si>
    <t>Contribuir a la atención oportunamente de las peticiones, sugerencias y quejas de la ciudadanía</t>
  </si>
  <si>
    <t>(Número de peticiones, solicitudes, quejas y sugerencias, dirigidas al C. Gobernador atendidas  /Número de peticiones, solicitudes, quejas y sugerencias, dirigidas al C. Gobernador recibidas)*100</t>
  </si>
  <si>
    <t>Anual</t>
  </si>
  <si>
    <t>La ciudadanía es atendida oportunamente respecto a sus peticiones,  sugerencias y quejas.</t>
  </si>
  <si>
    <t xml:space="preserve">Reporte mediante el sistema ASER  (Atención, seguimiento y respuesta de los asuntos dirigidos al C. Gobernador </t>
  </si>
  <si>
    <t xml:space="preserve">Existen condiciones  favorables para que la ciudadanía asista a las oficinas de palacio.  </t>
  </si>
  <si>
    <t>Demanda Ciudadana en Oficinas de Palacio de Gobierno para recibir, canalizar a las instancias correspondientes, dar seguimiento y Respuesta de todas las peticiones, solicitudes, quejas y sugerencias, de forma presencial dirigidas al C. Gobernador</t>
  </si>
  <si>
    <t>Recibir,  todas las peticiones, solicitudes, quejas y sugerencias, de forma presencial dirigidas al C. Gobernador</t>
  </si>
  <si>
    <t>Ciudadanía atendida en las giras de trabajo del C. Gobernador</t>
  </si>
  <si>
    <t xml:space="preserve">Ciudadanía atendida en las giras de trabajo del C. Gobernador </t>
  </si>
  <si>
    <t xml:space="preserve">Sistema de Atención, Seguimiento y Respuesta de Asuntos dirigidos al C. Gobernador(ASER), Instancias correspondientes </t>
  </si>
  <si>
    <t xml:space="preserve">Que la ciudadanía asista a los eventos.  </t>
  </si>
  <si>
    <t>Porcentaje de  las peticiones, sugerencias y quejas de la ciudadanía, en las giras de trabajo, atendidas.</t>
  </si>
  <si>
    <t>(Número de  peticiones, sugerencias y quejas de la ciudadanía, en las giras de trabajo, atendidas./Número de  peticiones, sugerencias y quejas de la ciudadanía, en las giras de trabajo, recibidas)*100</t>
  </si>
  <si>
    <t>Peticiones, solicitudes, quejas y sugerencias, de la Ciudadanía atendida a través de programa de televisión (C7), radio y redes sociales.</t>
  </si>
  <si>
    <t xml:space="preserve">Reporte de las de las peticiones, solicitudes, sugerencias y quejas de la Ciudadanía, dirigidas al C. Gobernador, a través de programa de televisión (C7), radio y redes sociales. </t>
  </si>
  <si>
    <t xml:space="preserve">Se cuenta con las condiciones óptimas para la transición del programa de Tv y Radio y contar con las condiciones óptimas para la operación de Redes Sociales </t>
  </si>
  <si>
    <t>Porcentaje de las peticiones, solicitudes, sugerencias y quejas de la Ciudadanía, dirigidas al C. Gobernador, a través de programa de televisión (C7), radio y redes sociales.</t>
  </si>
  <si>
    <t>Atender todas las peticiones, solicitudes, quejas y sugerencias, de la  Ciudadanía a través de programa de televisión (C7), radio y redes sociales.</t>
  </si>
  <si>
    <t>(Peticiones, sugerencias y quejas atendidas de la ciudadanía dirigidas al C. Gobierno/Peticiones, sugerencias y quejas recibidas de la ciudadanía dirigidas al C. Gobierno)*100</t>
  </si>
  <si>
    <t>Ciudadanía atendida de forma Digital, de las peticiones, sugerencias o quejas dirigidas al C. Gobernador</t>
  </si>
  <si>
    <t>Sistema de Atención, Seguimiento y Respuesta de Asuntos dirigidos al C. Gobernador(ASER), e Instancias correspondientes</t>
  </si>
  <si>
    <t>Que existan las condiciones óptimas en la oficina y los sistemas digitales</t>
  </si>
  <si>
    <t>Agentes ASER en Oficinas de Palacio de Gobierno para recibir, canalizar a las instancias correspondientes, dar seguimiento y Respuesta de todas las peticiones, solicitudes, quejas y sugerencias, de forma Digital dirigidas al C. Gobernador</t>
  </si>
  <si>
    <t>Atención de la ciudadanía de forma Digital de las peticiones, sugerencias o quejas dirigidas al C. Gobernador</t>
  </si>
  <si>
    <t>Oficialía de Partes para la recepción de la Correspondencia y documentos dirigidos al despacho del c. Gobernador</t>
  </si>
  <si>
    <t xml:space="preserve">Oficialía de Partes para la recepción de la Correspondencia y documentos dirigidos al despacho del c. Gobernador </t>
  </si>
  <si>
    <t xml:space="preserve">Reportes y archivo de los documentos y correspondencia recibidos, registrados, foliados, con sello y acuse de recibo, dirigidos al despacho del C. Gobernador </t>
  </si>
  <si>
    <t xml:space="preserve">Que existan las condiciones óptimas en la oficina y los sistemas digitales de recepción de la correspondencia y documentos dirigidos al despacho del c. Gobernador </t>
  </si>
  <si>
    <t>Ciudadanía atendida  de forma presencial, respecto a sus peticiones, sugerencias o quejas dirigidas al C. Gobernador</t>
  </si>
  <si>
    <t>Ciudadanía atendida de forma presencial, respecto a sus peticiones, sugerencias o quejas dirigidas al C. Gobernador</t>
  </si>
  <si>
    <t>REPORTE mediante el Sistema ASER (Atención Seguimiento y Respuesta de Asuntos Dirigidos al C. Gobernador) e Instancias correspondientes</t>
  </si>
  <si>
    <t>Recepción de las peticiones, sugerencias y quejas de la ciudadanía, en las giras de trabajo</t>
  </si>
  <si>
    <t>Sistema de Atención, Seguimiento y Respuesta de Asuntos dirigidos al C. Gobernador(ASER), Instancias correspondientes</t>
  </si>
  <si>
    <t>Existen las condiciones climáticas favorables para que la ciudadanía asista.</t>
  </si>
  <si>
    <t>Porcentaje de  las peticiones, sugerencias y quejas de la ciudadanía, en las giras de trabajo, atendidas</t>
  </si>
  <si>
    <t>Número de  peticiones, sugerencias y quejas de la ciudadanía, en las giras de trabajo, atendidas./Número de  peticiones, sugerencias y quejas de la ciudadanía, en las giras de trabajo, recibidas</t>
  </si>
  <si>
    <t xml:space="preserve">Canalizar las peticiones, sugerencias y quejas recibidas en giras de trabajo,  a las instancias correspondientes </t>
  </si>
  <si>
    <t xml:space="preserve">Existen las condiciones climáticas favorables para que la ciudadanía asista.  </t>
  </si>
  <si>
    <t>Porcentaje de  las peticiones, sugerencias y quejas de la ciudadanía, en las giras de trabajo, canalizadas</t>
  </si>
  <si>
    <t>Canalizar las peticiones, sugerencias y quejas recibidas en giras de trabajo,  a las instancias correspondientes</t>
  </si>
  <si>
    <t>(Número de  peticiones, sugerencias y quejas de la ciudadanía, en las giras de trabajo, atendidas/Número de  peticiones, sugerencias y quejas de la ciudadanía, en las giras de trabajo, recibidas)</t>
  </si>
  <si>
    <t xml:space="preserve">Seguimiento de las peticiones, sugerencias y quejas recibidas en giras de trabajo y canalizadas a las instancias correspondientes </t>
  </si>
  <si>
    <t>Porcentaje de  las peticiones, sugerencias y quejas de la ciudadanía, en las giras de trabajo, en proceso</t>
  </si>
  <si>
    <t>Seguimiento de las peticiones, sugerencias y quejas recibidas en giras de trabajo y canalizadas a las instancias correspondientes</t>
  </si>
  <si>
    <t xml:space="preserve">Respuesta a las peticiones, sugerencias y quejas recibidas en giras de trabajo y canalizadas  a las instancias correspondientes </t>
  </si>
  <si>
    <t>Porcentaje de  las peticiones, sugerencias y quejas de la ciudadanía, en las giras de trabajo, con respuesta</t>
  </si>
  <si>
    <t>Respuesta a las peticiones, sugerencias y quejas recibidas en giras de trabajo y canalizadas  a las instancias correspondientes</t>
  </si>
  <si>
    <t>Canalizar todas las peticiones, solicitudes, quejas y sugerencias, de la  Ciudadanía a través de programa de televisión (C7), radio y redes sociales.</t>
  </si>
  <si>
    <t xml:space="preserve">Reporte de las de las peticiones, solicitudes, sugerencias y quejas de la Ciudadanía, dirigidas al C. Gobernador, a través de programa de televisión (C7), radio y redes sociales </t>
  </si>
  <si>
    <t xml:space="preserve">Se cuentan con las condiciones óptimas para la transmisión del programa de Tv y Radio y contar con las condiciones óptimas para la operación de Redes Sociales </t>
  </si>
  <si>
    <t>Porcentaje de las peticiones, solicitudes, sugerencias y quejas ... analizadas, a través de programa de televisión (C7), radio y redes sociales</t>
  </si>
  <si>
    <t>Número de peticiones, solicitudes quejas y sugerencias que se generen por dichas herramientas/número de peticiones, quejas y sugerencias que se canalizaron por dichas herramientas</t>
  </si>
  <si>
    <t>Dar seguimiento a todas las peticiones, solicitudes, quejas y sugerencias, de la  Ciudadanía a través de programa de televisión (C7), radio y redes sociales.</t>
  </si>
  <si>
    <t>Porcentaje de las peticiones, solicitudes, sugerencias y quejas de la Ciudadanía, dirigidas al C. Gobernador, Dándoles seguimiento a través de programa de televisión (C7), radio y redes sociales.</t>
  </si>
  <si>
    <t>Dar seguimiento a todas las peticiones, solicitudes, quejas y sugerencias, de la  Ciudadanía a través de programa de televisión (C7), radio y redes sociales</t>
  </si>
  <si>
    <t>Número de peticiones, solicitudes quejas y sugerencias que se generen por dichas herramientas/número de peticiones, quejas y sugerencias que se les dio seguimiento por dichas herramientas</t>
  </si>
  <si>
    <t>Dar respuesta a todas las peticiones, solicitudes, quejas y sugerencias, de la  Ciudadanía a través de programa de televisión (C7), radio y redes sociales.</t>
  </si>
  <si>
    <t>Porcentaje de las peticiones, solicitudes, sugerencias y quejas de la Ciudadanía, dirigidas al C. Gobernador, Dándoles respuesta a través de programa de televisión (C7), radio y redes sociales.</t>
  </si>
  <si>
    <t>Número de peticiones, solicitudes quejas y sugerencias que se generen por dichas herramientas/número de peticiones, quejas y sugerencias que se les dio Respuesta por dichas herramientas</t>
  </si>
  <si>
    <t xml:space="preserve">recibir,  todas las peticiones, solicitudes, quejas y sugerencias, de forma digital dirigidas al C. Gobernador </t>
  </si>
  <si>
    <t xml:space="preserve">Existen las condiciones óptimas en la oficina y los sistemas digitales   </t>
  </si>
  <si>
    <t xml:space="preserve">canalizar a las instancias correspondientes, todas las peticiones, solicitudes, quejas y sugerencias, de forma digital dirigidas al C. Gobernador </t>
  </si>
  <si>
    <t xml:space="preserve">dar seguimiento a todas las peticiones, solicitudes, quejas y sugerencias, de forma digital dirigidas al C. Gobernador </t>
  </si>
  <si>
    <t>PORCENTAJE</t>
  </si>
  <si>
    <t xml:space="preserve">dar Respuesta de todas las peticiones, solicitudes, quejas y sugerencias, de forma digital dirigidas al C. Gobernador </t>
  </si>
  <si>
    <t>Recibir,  todas las peticiones, solicitudes, quejas y sugerencias, de forma digital dirigidas al C. Gobernador</t>
  </si>
  <si>
    <t>(número de peticiones, quejas y sugerencias que se les dio Respuesta por dichas herramientas/Número de peticiones, solicitudes quejas y sugerencias que se generen por dichas herramientas)*100</t>
  </si>
  <si>
    <t>Recepción e identificación de correspondencia y documentos dirigidos al despacho del c. Gobernador.</t>
  </si>
  <si>
    <t>porcentaje de la recepción e identificación de la correspondencia y documentos dirigidos al despacho del C. Gobernador</t>
  </si>
  <si>
    <t>Recepción e identificación de correspondencia y documentos dirigidos al despacho del c. Gobernador</t>
  </si>
  <si>
    <t>Número de correspondencia y documentos recibidos dirigidos al despacho del C. Gobernador/número de correspondencia y documentos atendidos</t>
  </si>
  <si>
    <t xml:space="preserve">Sellar, foliar y registrar la correspondencia y documentos dirigidos al despacho del c. Gobernador </t>
  </si>
  <si>
    <t>Porcentaje de la canalización de la correspondencia y documentos dirigidos al despacho del C. Gobernador</t>
  </si>
  <si>
    <t>Canalización de la correspondencia y documentos dirigidos al despacho del c. Gobernador</t>
  </si>
  <si>
    <t>(número de correspondencia y documentos atendidos/número de correspondencia y documentos con acuse de recibo)*100</t>
  </si>
  <si>
    <t xml:space="preserve">Canalización de la correspondencia y documentos dirigidos al despacho del c. Gobernador </t>
  </si>
  <si>
    <t xml:space="preserve">Acuse de recibo de correspondencia y documentos dirigidos al despacho del C. Gobernador </t>
  </si>
  <si>
    <t>porcentaje de los acuses de la correspondencia y documentos dirigidos al despacho del C. Gobernador</t>
  </si>
  <si>
    <t>Acuse de recibo de correspondencia y documentos dirigidos al despacho del C. Gobernador.</t>
  </si>
  <si>
    <t>Número de correspondencia y documentos recibidos dirigidos al despacho del C. Gobernador/número de correspondencia y documentos con acuse de recibo</t>
  </si>
  <si>
    <t>Archivo de los acuses de la correspondencia y documentos dirigidos al despacho del c. Gobernador.</t>
  </si>
  <si>
    <t>Porcentaje de acuses archivados de la correspondencia y documentos dirigidos al despacho del C. Gobernador</t>
  </si>
  <si>
    <t>Archivo de los acuses de la correspondencia y documentos dirigidos al despacho del c. Gobernador</t>
  </si>
  <si>
    <t>(Número de correspondencia y documentos sellados, foliados y registrados/Número de correspondencia y documentos recibidos dirigidos al despacho del C. Gobernador)*100</t>
  </si>
  <si>
    <t xml:space="preserve">recibir,  todas las peticiones, solicitudes, quejas y sugerencias, de forma presencial dirigidas al C. Gobernador </t>
  </si>
  <si>
    <t xml:space="preserve">Reporte mediante el Sistema ASER (Atención Seguimiento y Respuesta de Asuntos Dirigidos al C. Gobernador) e Instancias correspondientes </t>
  </si>
  <si>
    <t>(número de peticiones, solicitudes, quejas y sugerencias, dirigidas al C. Gobernador atendidas  /Número de peticiones, solicitudes, quejas y sugerencias, dirigidas al C. Gobernador recibidas)*100</t>
  </si>
  <si>
    <t xml:space="preserve">canalizar a las instancias correspondientes, todas las peticiones, solicitudes, quejas y sugerencias, de forma presencial dirigidas al C. Gobernador </t>
  </si>
  <si>
    <t xml:space="preserve">dar seguimiento a todas las peticiones, solicitudes, quejas y sugerencias, de forma presencial dirigidas al C. Gobernador </t>
  </si>
  <si>
    <t xml:space="preserve">dar Respuesta de todas las peticiones, solicitudes, quejas y sugerencias, de forma presencial dirigidas al C. Gobernador </t>
  </si>
  <si>
    <t>Instituto Jalisciense de la Juventud</t>
  </si>
  <si>
    <t>Programa de Bienestar Juvenil</t>
  </si>
  <si>
    <t>Personal administrativo para la operación del Programa de Bienestar Juvenil.</t>
  </si>
  <si>
    <t xml:space="preserve">Registros administrativos, portal de transparencia  y evaluaciones. </t>
  </si>
  <si>
    <t xml:space="preserve">Que sigan aumentando la tributación y el salario mínimo de los servidores públicos que laboran en el Instituto  </t>
  </si>
  <si>
    <t xml:space="preserve">Instituto Jalisciense de la Juventud </t>
  </si>
  <si>
    <t>Porcentaje del presupuesto del Programa destinado al personal administrativo.</t>
  </si>
  <si>
    <t>Observar el porcentaje de recurso destinado al personal administrativo para la operación del Programa Presupuestario.</t>
  </si>
  <si>
    <t>(Presupuesto total del Programa Presupuestario destinado a personal administrativo/Presupuesto total del Programa Presupuestario)*100</t>
  </si>
  <si>
    <t>Administración de los materiales y suministros para llevar a cabo el Programa de Bienestar Juvenil.</t>
  </si>
  <si>
    <t xml:space="preserve">Los costos de los materiales y suministros aumenten su precio más de lo esperado o proyectado </t>
  </si>
  <si>
    <t>Porcentaje del presupuesto del Programa destinado a los materiales y suministros.</t>
  </si>
  <si>
    <t>Observar el porcentaje del recurso destinado para materiales y suministros para la operación del Programa Presupuestario.</t>
  </si>
  <si>
    <t>(Presupuesto total del Programa Presupuestario destinado a materiales y suministros/Presupuesto total del Programa Presupuestario)*100</t>
  </si>
  <si>
    <t>Apoyos económicos entregados a  manera de beca a jóvenes beneficiarios para estudiar un posgrado en México o en el extranjero.</t>
  </si>
  <si>
    <t xml:space="preserve">Plataforma Digital de Juventud (PDJ), en nuestro portal de transparencia, evaluaciones,  en el Indicador del MIDE Jalisco Jóvenes beneficiados por programas del Gobierno del Estado y en el Padrón Único de Beneficiarios del Gobierno del Estado. </t>
  </si>
  <si>
    <t xml:space="preserve">Se cuenta con  la asignación de presupuesto al programa, debido a que desde el año 2012 no se le ha otorgado recurso para abrir convocatoria y que los jóvenes que se beneficiaron en años anteriores no concluyan con sus estudios de posgrado.   </t>
  </si>
  <si>
    <t xml:space="preserve">Instituto Jalisciense de la Juventud en sus registros administrativos. </t>
  </si>
  <si>
    <t>Jóvenes beneficiados por una beca de posgrado -Bienestar Jalisco-.</t>
  </si>
  <si>
    <t>Observar el total de apoyos entregados a través de la sumatoria de los jóvenes beneficiarios del Programa de Becas Posgrado “Bienestar Jalisco”</t>
  </si>
  <si>
    <t xml:space="preserve">Suma de Jóvenes beneficiados </t>
  </si>
  <si>
    <t>Jóvenes beneficiados con beca</t>
  </si>
  <si>
    <t>Apoyos entregados a jóvenes: económico, estatuilla de Sergio Bustamante para reconocerlos por sus logros y ejemplo para la juventud jalisciense</t>
  </si>
  <si>
    <t xml:space="preserve">Apoyos entregados a jóvenes: económico, estatuilla de Sergio Bustamante para reconocerlos por sus logros y ejemplo para la juventud jalisciense </t>
  </si>
  <si>
    <t xml:space="preserve">Plataforma Digital de Juventud (PDJ), en nuestro portal de transparencia,  en el Indicador del MIDE Jalisco -Jóvenes beneficiados por programas del Gobierno del Estado- y redes sociales. </t>
  </si>
  <si>
    <t xml:space="preserve">Se realiza una adecuada publicidad de la convocatoria y existen las suficientes postulaciones para cubrir las siete categorías previstas en la convocatoria y se declare desierta alguna de ellas.  </t>
  </si>
  <si>
    <t>Jóvenes reconocidos por el Premio Estatal de la Juventud.</t>
  </si>
  <si>
    <t>Observar el número de galardonados entregados a través de la sumatoria de los jóvenes reconocidos en el Premio Estatal de la Juventud.</t>
  </si>
  <si>
    <t xml:space="preserve">Número de jóvenes beneficiados </t>
  </si>
  <si>
    <t>Jóvenes beneficiados</t>
  </si>
  <si>
    <t>Acceso a infraestructura realizada para el desarrollo juvenil en el Estado.</t>
  </si>
  <si>
    <t>Plataforma Digital de Juventud (PDJ), en nuestro portal de transparencia, evaluaciones y en el Indicador del MIDE Jalisco -Jóvenes beneficiados por programas del Gobierno del Estado-.</t>
  </si>
  <si>
    <t>Existe una adecuada   logística y coordinación con las entidades corresponsables de la operación de los proyectos programados para realizar la nueva infraestructura.</t>
  </si>
  <si>
    <t>Acceso a infraestructura juvenil.</t>
  </si>
  <si>
    <t>Observar el número de apoyos entregados a través de La sumatoria de los jóvenes  que han accedido a nueva infraestructura dedicada a este grupo etario.</t>
  </si>
  <si>
    <t>Suma de jóvenes beneficiados con infraestructura juvenil.</t>
  </si>
  <si>
    <t>Jóvenes</t>
  </si>
  <si>
    <t>Apoyos económicos directos otorgados a los jóvenes que han obtenido una sentencia y hayan cumplido con una medida de internamiento en alguno de los Centros de  Justicia para Adolescentes.</t>
  </si>
  <si>
    <t>Apoyos económicos directos otorgados a los jóvenes que han obtenido una sentencia y hayan cumplido con una medida de internamiento en alguno de los Centros de Justicia para Adolescentes.</t>
  </si>
  <si>
    <t>Plataforma Digital de Juventud (PDJ), en nuestro portal de transparencia, evaluaciones,  en el Indicador del MIDE Jalisco -Jóvenes beneficiados por programas del Gobierno del Estado- y en el Padrón Único de Beneficiarios del Gobierno del Estado.</t>
  </si>
  <si>
    <t>Los jóvenes beneficiados se insertan al mercado laboral, continúan con sus estudios o vuelvan a reincidir en el delito o simplemente se realiza una adecuada socialización del programa entre la población objetivo.</t>
  </si>
  <si>
    <t>Regional</t>
  </si>
  <si>
    <t>Jóvenes derechohabientes del Programa de reinserción de Jóvenes en Conflicto con la Ley.</t>
  </si>
  <si>
    <t>Observar el número de apoyos entregados a través de la sumatoria de los derechohabientes de apoyo económico del Programa de reinserción de Jóvenes en Conflicto con la Ley</t>
  </si>
  <si>
    <t>Semestral</t>
  </si>
  <si>
    <t>Estímulos otorgados a los jóvenes que participen de manera activa en las actividades del Sistema Estatal de Juventud.</t>
  </si>
  <si>
    <t xml:space="preserve">Plataforma Digital de Juventud (PDJ), en nuestro portal de transparencia y en el Indicador del MIDE Jalisco -Jóvenes beneficiados por programas del Gobierno del Estado-. </t>
  </si>
  <si>
    <t xml:space="preserve">Se realiza una buena socialización de las actividades del Sistema Estatal de la Juventud y por lo tanto poca participación de los jóvenes en las mismas. </t>
  </si>
  <si>
    <t>Estímulos otorgados a los activistas juveniles.</t>
  </si>
  <si>
    <t>Observar el número de apoyos entregados a través la sumatoria de los jóvenes que recibieron un estímulo por participar activamente en el Sistema Estatal de Juventud.</t>
  </si>
  <si>
    <t>Número de jóvenes activistas beneficiados con estímulos</t>
  </si>
  <si>
    <t>Jóvenes Activistas beneficiados con estímulos</t>
  </si>
  <si>
    <t>Jóvenes atendidos para el desarrollo en un ambiente saludable.</t>
  </si>
  <si>
    <t>Plataforma Digital de Juventud (PDJ), en nuestro portal de transparencia y en el Indicador del MIDE Jalisco -Jóvenes beneficiados por programas del Gobierno del Estado-.</t>
  </si>
  <si>
    <t xml:space="preserve">Disminución en la implementación del número de acciones programadas para impactar en la población joven objetivo planteada en el desarrollo de un ambiente saludable. </t>
  </si>
  <si>
    <t>Jóvenes atendidos en el desarrollo de un ambiente saludable.</t>
  </si>
  <si>
    <t>Observar el número de apoyos entregados a través de la sumatoria de los de los jóvenes atendidos para el desarrollo de un ambiente saludable.</t>
  </si>
  <si>
    <t xml:space="preserve">Suma de jóvenes atendidos  </t>
  </si>
  <si>
    <t>Jóvenes Atendidos</t>
  </si>
  <si>
    <t>Lograr que los jóvenes jaliscienses sean beneficiados por el Instituto directamente a través de su oferta de programas para la atención a las problemáticas que enfrenta la juventud jalisciense.</t>
  </si>
  <si>
    <t xml:space="preserve">Registros administrativo, Plataforma Digital de Juventud (PDJ), en nuestro portal de transparencia, evaluaciones y en el Indicador de MIDE -Jóvenes beneficiados por programas del Gobierno del Estado-. </t>
  </si>
  <si>
    <t xml:space="preserve">Los programas con los que cuenta el Instituto para la juventud jalisciense sigan respondiendo a las problemáticas actuales. </t>
  </si>
  <si>
    <t>Jóvenes beneficiados por programas del Gobierno del Estado (IJJ).</t>
  </si>
  <si>
    <t>Observar el número de apoyos entregados a través de la sumatoria de los jóvenes beneficiarios por cada uno de los Programas que oferta el Instituto.</t>
  </si>
  <si>
    <t xml:space="preserve">Jóvenes beneficiados </t>
  </si>
  <si>
    <t>Número</t>
  </si>
  <si>
    <t>Contribuir al desarrollo de las y los jóvenes jaliscienses en su integración a la educación,  a la cultura, a la economía, al activismo social y al progreso personal, a través de acciones y apoyos que los benefician.</t>
  </si>
  <si>
    <t>Registros administrativo, Plataforma Digital de Juventud (PDJ), en nuestro portal de transparencia, evaluaciones y en el Indicador de MIDE Jóvenes beneficiados por programas del Gobierno del Estado.</t>
  </si>
  <si>
    <t>Existe una buena comunicación y coordinación con otros órdenes de gobierno, especialmente con las instancias municipales de juventud para hacerles llegar los programas del Instituto y ellos también los puedan promover a través del Sistema Estatal de la Juventud.</t>
  </si>
  <si>
    <t>Variación porcentual de beneficiarios de los programas del IJJ en la juventud jalisciense.</t>
  </si>
  <si>
    <t>Observar la variación porcentual de los beneficiarios de los programas del Instituto Jalisciense de la Juventud con respecto al periodo fiscal anterior inmediato.</t>
  </si>
  <si>
    <t>(Jóvenes beneficiados -Jóvenes beneficiarios t-1/Jóvenes beneficiarios t-1)*100</t>
  </si>
  <si>
    <t xml:space="preserve">Tasa de variación </t>
  </si>
  <si>
    <t>TV</t>
  </si>
  <si>
    <t>Programa de Comunicación  Efectiva</t>
  </si>
  <si>
    <t>Personal administrativo para la operación del Programa de Comunicación Efectiva.</t>
  </si>
  <si>
    <t xml:space="preserve">Que sigan aumentando la tributación y el salario mínimo de los servidores públicos que laboran en el Instituto </t>
  </si>
  <si>
    <t xml:space="preserve">Administración de los materiales y suministros para llevar a cabo el Programa de Comunicación Efectiva.   </t>
  </si>
  <si>
    <t xml:space="preserve">Los costos de los materiales y suministros aumenten su precio más de lo esperado o proyectado. </t>
  </si>
  <si>
    <t>Visitas realizadas por los usuarios para participar activamente en las actividades del Sistema Estatal de Juventud o simplemente acceder a la oferta de programas y servicios del Gobierno del estado.</t>
  </si>
  <si>
    <t>Plataforma Digital de Juventud (PDJ), registros administrativos del Instituto Jalisciense de la Juventud y evaluaciones.</t>
  </si>
  <si>
    <t>La información que se encuentra es atractiva y suficiente para los intereses de los jóvenes de Jalisco.</t>
  </si>
  <si>
    <t>Visitas a la Plataforma Digital de Juventud.</t>
  </si>
  <si>
    <t>Observar el número de visitas que los jóvenes realizan a la Plataforma Digital de Juventud.</t>
  </si>
  <si>
    <t>Visitas a la Plataforma Digital de Juventud</t>
  </si>
  <si>
    <t>Visitas</t>
  </si>
  <si>
    <t>Campaña Digital implementada para el manejo de redes sociales, mailing, imagen, difusión, seguimiento, mantener y aumentar el número de usuarios de la Plataforma Digital de Juventud.</t>
  </si>
  <si>
    <t>Las estrategias del manejo de redes sociales, mailing, imagen y difusión los usuarios y la población potencial a ser usuarios de la Plataforma Digital de Juventud es adecuada para que no la vean como spam.</t>
  </si>
  <si>
    <t>Jóvenes usuarios de la PDJ.</t>
  </si>
  <si>
    <t>Observar el número de usuarios a través de la sumatoria de los jóvenes usuarios de la Plataforma Digital de Juventud.</t>
  </si>
  <si>
    <t>Jóvenes usuarios de la Plataforma Digital de Juventud</t>
  </si>
  <si>
    <t>Jóvenes usuarios</t>
  </si>
  <si>
    <t>lograr que los jóvenes Jaliscienses cuenten con acceso a programas, servicios, proyectos o actividades ofertadas en la Plataforma Digital de Juventud.</t>
  </si>
  <si>
    <t>Las entidades dentro de la Plataforma Digital de Juventud se involucran y  la oferta de las actividades  responde a los intereses y a las problemáticas actuales.</t>
  </si>
  <si>
    <t>Variación porcentual de la oferta de programas, servicios, proyectos o actividades en la Plataforma Digital de Juventud.</t>
  </si>
  <si>
    <t>Observar la tasa de variación de la oferta de acciones en la Plataforma Digital de Juventud con respecto al periodo fiscal anterior inmediato.</t>
  </si>
  <si>
    <t>(Acciones ofertadas en la Plataforma Digital de Juventud-Acciones ofertadas en la Plataforma Digital de Juventud t-1/Acciones ofertadas en la Plataforma Digital de Juventud t-1)*100</t>
  </si>
  <si>
    <t>Variación porcentual</t>
  </si>
  <si>
    <t>Contribuir a generar mejores canales de información en los lenguajes de las juventudes para impulsar su desarrollo en la instrumentación de políticas de manera más abierta mediante mecanismos más transparentes y de libre acceso a la juventud de Jalisco.</t>
  </si>
  <si>
    <t>Existe gran interacción entre los usuarios dentro de la Plataforma Digital de Juventud, así como la difusión y las estrategias para la captación de jóvenes de la población objetivo y vean la información como  relevante para sus intereses.</t>
  </si>
  <si>
    <t>Variación porcentual de usuarios de la Plataforma Digital de Juventud del IJJ en los jóvenes jalisciense.</t>
  </si>
  <si>
    <t>Observar la tasa de variación porcentual del número de usuarios dela Plataforma Digital de Juventud con respecto al periodo fiscal anterior inmediato.</t>
  </si>
  <si>
    <t>(Jóvenes usuarios de la Plataforma Digital de Juventud-Jóvenes usuarios de la Plataforma Digital de Juventud t-1/Jóvenes usuarios de la Plataforma Digital de Juventud t-1)*100</t>
  </si>
  <si>
    <t>Tasa de variación</t>
  </si>
  <si>
    <t>Despacho del Secretario General de Gobierno</t>
  </si>
  <si>
    <t>Sistema Integral de información, atención y seguimiento ciudadano</t>
  </si>
  <si>
    <t xml:space="preserve">Contribuir a fomentar la Participación Ciudadana  para lograr un Gobierno Abierto y Cercano mediante un Sistema de Integral de Información, Atención y Seguimiento Ciudadano  </t>
  </si>
  <si>
    <t xml:space="preserve">Sistema de Ingreso al Despacho, Portal de Gobierno del Estado, Redes Sociales </t>
  </si>
  <si>
    <t xml:space="preserve">Confianza en el Gobierno, Participación de la Ciudadanía, </t>
  </si>
  <si>
    <t xml:space="preserve">Sistema de Ingreso al Despacho, Portal de Gobierno del Estado, MIDE </t>
  </si>
  <si>
    <t>Ciudadanía Jalisciense Satisfecha</t>
  </si>
  <si>
    <t>Satisfacer las necesidad y/o Solicitudes presentadas por la Ciudadanía al Despacho mediante un seguimiento puntual por parte del personal Responsable del Sistema Integral</t>
  </si>
  <si>
    <t>(Ciudadanía Jalisciense Satisfecha/Ciudadanía Jalisciense Registrada a)*100</t>
  </si>
  <si>
    <t>porcentaje</t>
  </si>
  <si>
    <t>Bimestral</t>
  </si>
  <si>
    <t xml:space="preserve"> Entre la ciudadanía jalisciense y la Secretaria General de Gobierno se cuenta con un vinculo informativo, participativo de atención y seguimiento  </t>
  </si>
  <si>
    <t xml:space="preserve">Confianza al Gobierno, Difusión de la Información, Participación de la Ciudadanía  </t>
  </si>
  <si>
    <t>Ciudadanía Jalisciense Participativa</t>
  </si>
  <si>
    <t>Ciudadanía Jalisciense que se acerca al Despacho del Secretario General de Gobierno con una solicitud o requerimiento para su beneficio</t>
  </si>
  <si>
    <t>(Ciudadanía jalisciense Atendida a./Ciudadanía Jalisciense Registrada a)*100</t>
  </si>
  <si>
    <t>Estrategia integral de información y atención para la ciudadanía jalisciense implementada</t>
  </si>
  <si>
    <t xml:space="preserve">Estrategia integral de información y atención para la ciudadanía jalisciense implementada </t>
  </si>
  <si>
    <t xml:space="preserve">Portal de la Secretaria General de Gobierno, Redes Sociales </t>
  </si>
  <si>
    <t xml:space="preserve">Alcances de la información, Información Clara y Oportuna,  </t>
  </si>
  <si>
    <t>Ciudadanía Jalisciense Atendida</t>
  </si>
  <si>
    <t>Atención a las Solicitudes presentadas por la Ciudadanía Jalisciense</t>
  </si>
  <si>
    <t>(Ciudadanía jalisciense Atendida a./Ciudadanía Jalisciense Registrada a.)*100</t>
  </si>
  <si>
    <t>Material y personal responsable del sistema integral de información, atención y seguimiento ciudadana asignado</t>
  </si>
  <si>
    <t>Recursos Humanos, Dirección de Informática,</t>
  </si>
  <si>
    <t>Se cuenta con Presupuesto Suficiente, Personal Responsable, asignación de Equipo</t>
  </si>
  <si>
    <t>Personal Responsable del Sistema Integral de Información, Atención y Seguimiento Ciudadano</t>
  </si>
  <si>
    <t>Contar con el Personal equipado y capacitado para ejecutar el Sistema Integral</t>
  </si>
  <si>
    <t>(Personal Responsable del Sistema Integral.../Total del Personal del Despacho del Secretario General de Gobierno)*100</t>
  </si>
  <si>
    <t>Cuatrimestral</t>
  </si>
  <si>
    <t>Campaña Estratégica creada para dar a conocer el Sistema Integral de Información y Atención Ciudadana difundida en medios digitales</t>
  </si>
  <si>
    <t xml:space="preserve">Campaña Estratégica creada para dar a conocer el Sistema Integral de Información y Atención Ciudadana difundida en medios digitales </t>
  </si>
  <si>
    <t xml:space="preserve">Redes Sociales, Portal de Gobierno </t>
  </si>
  <si>
    <t xml:space="preserve">Acceso a la Información Digital, Confianza en el Gobierno </t>
  </si>
  <si>
    <t>Información Integral para un Bienestar Social</t>
  </si>
  <si>
    <t>Dar a conocer a la Ciudadanía Jalisciense información Integral para contribuir a un bienestar Social</t>
  </si>
  <si>
    <t>(Información para un Bienestar Social/Información completa de la Secretaria General de Gobierno)*100</t>
  </si>
  <si>
    <t xml:space="preserve">Dar a conocer las atribuciones de la Secretaria General de Gobierno, atender las solicitudes presentadas  y dar seguimiento a cada una de ellas para lograr una satisfacción en el ciudadano  </t>
  </si>
  <si>
    <t xml:space="preserve">Sistema de Ingreso del Despacho, Redes Sociales, Portal de Gobierno del Estado </t>
  </si>
  <si>
    <t xml:space="preserve">Confianza en el Gobierno, Participación e interés del Ciudadano, Atención puntual a cada una de las solicitudes, Personal Responsable del Sistema Integral </t>
  </si>
  <si>
    <t xml:space="preserve">Lograr mediante una Estrategia Integral la Satisfacción de las Solicitudes Presentadas al Sistema Integral </t>
  </si>
  <si>
    <t xml:space="preserve">Sistema de Ingreso al Despacho, Portal del Gobierno del Estado </t>
  </si>
  <si>
    <t xml:space="preserve">Participación Ciudadana, Interés a las Solicitudes Presentadas al Sistema Integral, Información Puntal y Correcta </t>
  </si>
  <si>
    <t>Contar con el material y personal responsable para la ejecución del Sistema Integral de Información, Atención y Seguimiento Ciudadano.</t>
  </si>
  <si>
    <t xml:space="preserve">Dirección de Informática, Recursos Humanos </t>
  </si>
  <si>
    <t xml:space="preserve">Presupuesto Suficiente </t>
  </si>
  <si>
    <t xml:space="preserve">Fomentar un gobierno Cercano para Atender las necesidades de la Ciudadanía </t>
  </si>
  <si>
    <t xml:space="preserve">redes Sociales, Portal de Gobierno  </t>
  </si>
  <si>
    <t xml:space="preserve">confianza en el gobierno, Participación ciudadana, Atención puntual y eficaz </t>
  </si>
  <si>
    <t>Dirección de Profesiones del Estado</t>
  </si>
  <si>
    <t xml:space="preserve">Gobierno digital en línea, innovación y crecimiento en cobertura de servicios </t>
  </si>
  <si>
    <t>Coadyuvar en eficientar y ampliar la cobertura de registro de títulos y emisión de cédulas mediante un sistema informático que permita entregar a las Instituciones Educativas título con cédulas en un mismo acto y generar pre-registro del trámites a los profesionistas, así como trasladar los servicios de la dirección de profesiones a todas las regiones del estado</t>
  </si>
  <si>
    <t>Reporte de Registro de Actividades Profesionales</t>
  </si>
  <si>
    <t>La sociedad reconocen y valoran un servicio innovador, moderno y accesible.</t>
  </si>
  <si>
    <t xml:space="preserve">Sistema Estatal de Registro de Actividades Profesionales </t>
  </si>
  <si>
    <t>Modalidades de atención disponibles</t>
  </si>
  <si>
    <t>La Dirección de Profesiones dispone de diversas modalidades de atención para el registro de títulos y emisión de cédulas</t>
  </si>
  <si>
    <t>Número de modalidades de atención disponibles realizadas</t>
  </si>
  <si>
    <t>Modalidades de atención</t>
  </si>
  <si>
    <t>Lograr una atención accesible a los profesionistas para que cumplan con mayor facilidad su obligación de ejercer legalmente en el Estado.</t>
  </si>
  <si>
    <t xml:space="preserve">Reporte de Registro de Actividades Profesionales </t>
  </si>
  <si>
    <t xml:space="preserve">Los profesionistas e instituciones educativas  reconocen y valoran un servicio innovador, moderno y accesible. </t>
  </si>
  <si>
    <t>Número de usuarios atendidos</t>
  </si>
  <si>
    <t>Profesionistas que registran título y obtienen cédula profesional</t>
  </si>
  <si>
    <t>(Número de usuarios atendidos/Número de usuarios solicitantes del servicio)*100</t>
  </si>
  <si>
    <t>Cédulas expedidas logrando que los profesionistas  ejerzan legalmente en el estado.</t>
  </si>
  <si>
    <t xml:space="preserve">Reporte de Registro de títulos y emisión de cédulas   </t>
  </si>
  <si>
    <t xml:space="preserve">Los profesionistas e instituciones educativas  reconocen y valoran un servicio innovador, moderno y accesible.   </t>
  </si>
  <si>
    <t xml:space="preserve">Sistema de Registro de títulos y emisión de cédulas </t>
  </si>
  <si>
    <t>Registro de títulos y emisión de cédulas</t>
  </si>
  <si>
    <t>Mide el número de registro de títulos registrados y cédulas emitidas</t>
  </si>
  <si>
    <t>Número de títulos registrados y cédulas emitidas</t>
  </si>
  <si>
    <t>Títulos registrados y cédulas emitidas</t>
  </si>
  <si>
    <t>Se ofrece a todos los graduados de las Instituciones educativas que cuentan con convenio de colaboración, hacerles el trámite de cédula, utilizando un sistema informático que agiliza le emisión de cédulas por parte de la Dirección de Profesiones</t>
  </si>
  <si>
    <t>Reporte de Registro de títulos y emisión de cédulas</t>
  </si>
  <si>
    <t>Los registros de título para la emisión de cédula se atienden con eficacia y eficiencia</t>
  </si>
  <si>
    <t>Sistema de pre-registro en línea brindando un mejor servicio en la expedición de cedulas</t>
  </si>
  <si>
    <t xml:space="preserve">Sistema de pre-registro en línea brindando un mejor servicio en la expedición de cedulas </t>
  </si>
  <si>
    <t xml:space="preserve">Sistema de Pre registro en línea </t>
  </si>
  <si>
    <t xml:space="preserve">Los profesionistas reconocen y valoran los servicios innovadores, modernos y accesibles. </t>
  </si>
  <si>
    <t>Pre registros en línea de títulos para la emisión de cédulas</t>
  </si>
  <si>
    <t>Atención a través de Ventanilla Única que favorece la atención a los profesionistas al poder elegir cita para obtener su cédula.</t>
  </si>
  <si>
    <t>Número de Pre- registros en línea</t>
  </si>
  <si>
    <t>Pre-registros en línea</t>
  </si>
  <si>
    <t xml:space="preserve">Promoción por diversos medios de la modalidad de registro de títulos para la emisión de cédulas en línea.     </t>
  </si>
  <si>
    <t xml:space="preserve">Evidencias en impresos, gráficos y electrónicos   </t>
  </si>
  <si>
    <t xml:space="preserve">Problemas de la ciudadanía resueltos, derivados de la cercanía ciudadana     </t>
  </si>
  <si>
    <t>Campaña de difusión a la sociedad en general sobre la regulación del ejercicio profesional en Jalisco brindando un mejor servicio a la sociedad jalisciense</t>
  </si>
  <si>
    <t xml:space="preserve">Campaña de difusión a la sociedad en general sobre la regulación del ejercicio profesional en Jalisco brindando un mejor servicio a la sociedad jalisciense </t>
  </si>
  <si>
    <t xml:space="preserve">Informe de todos los insumos utilizados en las campañas de información   </t>
  </si>
  <si>
    <t xml:space="preserve">Se brinda certeza jurídica a los ciudadanos, y reduce la mala práctica y usurpación de profesiones.   </t>
  </si>
  <si>
    <t>Campañas de difusión realizadas</t>
  </si>
  <si>
    <t>Promoción por diversos medios de la modalidad de registro de títulos para la emisión de cédulas en línea.</t>
  </si>
  <si>
    <t>Número de opciones de campañas contratadas</t>
  </si>
  <si>
    <t>Campañas de difusión</t>
  </si>
  <si>
    <t xml:space="preserve">Campaña de difusión de la legislaciones que regula el ejercicio profesional en el Estado a través de diversos medios   </t>
  </si>
  <si>
    <t xml:space="preserve">Informes de difusión y controles internos   </t>
  </si>
  <si>
    <t>Campaña de información utilizado</t>
  </si>
  <si>
    <t>Mide número de campañas viables para informar a la sociedad</t>
  </si>
  <si>
    <t>Número de campañas de información utilizada</t>
  </si>
  <si>
    <t>Campañas de información</t>
  </si>
  <si>
    <t>Reconocimiento en acto público presidido por el gobernador a profesionistas destacados a propuesta de los colegios de profesionistas brindando un mejor servicio a la sociedad jalisciense</t>
  </si>
  <si>
    <t xml:space="preserve">Reconocimiento en acto público presidido por el gobernador a profesionistas destacados a propuesta de los colegios de profesionistas brindando un mejor servicio a la sociedad jalisciense </t>
  </si>
  <si>
    <t xml:space="preserve">Archivo de evidencias graficas de las constancias   </t>
  </si>
  <si>
    <t xml:space="preserve">El reconocimiento público a profesionistas con responsabilidad social motivan a ser ejemplos a seguir ante la ciudadanía Jalisciense.   </t>
  </si>
  <si>
    <t>Reconocimientos y constancias otorgadas</t>
  </si>
  <si>
    <t>Constancias y reconocimientos otorgadas a profesionistas que prestaron su servicio social y profesionistas destacados</t>
  </si>
  <si>
    <t>(Número de reconocimientos y constancias entregadas/Número de reconocimientos y constancias solicitadas)*100</t>
  </si>
  <si>
    <t xml:space="preserve">Ceremonia pública de reconocimiento a profesionistas destacados y que cumplieron con el servicio social profesional.   </t>
  </si>
  <si>
    <t xml:space="preserve">Registro de recepción de los reconocimientos y constancias   </t>
  </si>
  <si>
    <t xml:space="preserve">Los profesionistas y los Colegios de Profesionistas reconocen y valoran la percepción positiva que tiene el Gobierno y la sociedad por su labor.   </t>
  </si>
  <si>
    <t>Dirección General del Registro Civil</t>
  </si>
  <si>
    <t>Modernización del Registro Civil</t>
  </si>
  <si>
    <t>Contribuir a aumentar la calidad en todos los elementos que  conforman la identidad jurídica del ciudadano mediante el equipamiento, automatización e interconexión de las oficialías municipales del registro civil así como de los módulos estatales, regionales, nacionales e internacionales.</t>
  </si>
  <si>
    <t xml:space="preserve">Índice de Subregistro Unicef, indicadores de nacimientos, INEGI, análisis de variables BID (Banco Inter Americano de Desarrollo), Desarrollo Económico (Comisión Económica para América Latina y el Caribe CEPAL ), Matricula Escolar INEGI, SEJ, Índice de Ocupación INEGI  </t>
  </si>
  <si>
    <t xml:space="preserve">Mejora en las condiciones del mercado laboral, recuperación de los niveles de ingreso del estado y crecimiento económico </t>
  </si>
  <si>
    <t xml:space="preserve">Sistema Estatal del Registro Civil </t>
  </si>
  <si>
    <t>Oficialías con Procesos de Levantamientos Automatizados, con servicio de expedición por Interconexión</t>
  </si>
  <si>
    <t>Suma de las oficialías municipales, módulos estatales, módulos regionales que cuentan con el sistemas de levantamientos automatizado y han sido interconectados por medio de la internet a la dirección estatal del registro civil para recibir el servicio de administración de la bases de datos estatal de registro civil del Estado y poder emitir copias de actos registrales que han sido digitalizados, capturados, verificados, curpeados y puestos a punto en la base de datos Jalisco y Nacional. Suma de las oficialías municipales, módulos estatales, módulos regionales</t>
  </si>
  <si>
    <t>Módulos que poseen la capacidad operativa automatizada para la emisión de copias de actos registrales contenidas en la base de datos estatal</t>
  </si>
  <si>
    <t>Estadística del Sistema Nacional para Emisión de Copias de Actos Registrales SIDEA. RENAPO.  Estadística del MIDE Gobierno del Estado</t>
  </si>
  <si>
    <t>Las oficialías acceden a los medios electrónicos y existen los medios técnicos para la interconexión</t>
  </si>
  <si>
    <t>Módulos Equipados</t>
  </si>
  <si>
    <t>Son los módulos Municipales, regionales, estatales, nacionales e internacionales que son adecuados con los equipos, sistemas y programas que les permitan automatizar los procesos de administración de los actos registrales contenidos en la base de datos estatal de registro civil.</t>
  </si>
  <si>
    <t>Número de oficinas Equipadas e interconectadas</t>
  </si>
  <si>
    <t>Módulos/oficinas Interconectados</t>
  </si>
  <si>
    <t xml:space="preserve">Digitalización de los actos registrales recibidos de las oficialías municipales que realizan los levantamientos y entregan el acta original para su resguardo y conformación del archivo histórico en la Dirección Estatal </t>
  </si>
  <si>
    <t xml:space="preserve">  Base de Datos Estatal de Imágenes y datos   </t>
  </si>
  <si>
    <t xml:space="preserve">Las oficialías municipales se encuentran equipadas con los sistemas que les permiten las realización de los levantamientos de manera automatizada y los reportan en tiempo y forma a la direccione estatal   </t>
  </si>
  <si>
    <t xml:space="preserve">Dirección General del Registro Civil </t>
  </si>
  <si>
    <t>Número de Actos registrales digitalizados</t>
  </si>
  <si>
    <t>Numero de levantamientos realizados por las oficialías municipales y que son estregados a la dirección estatal para digitalizarse y sumarse a la base de datos e imágenes registral</t>
  </si>
  <si>
    <t>Número de Actos registrales Generados</t>
  </si>
  <si>
    <t>acto digitalizado</t>
  </si>
  <si>
    <t xml:space="preserve">Actos registrales  obtenidos de ciudadanos que obtienen su documento por mediación de los sistemas automatizados del registro civil del estado de Jalisco </t>
  </si>
  <si>
    <t xml:space="preserve">Actos registrales  obtenidos de ciudadanos que obtienen su documento por mediación de los sistemas automatizados del registro civil del estado de Jalisco  </t>
  </si>
  <si>
    <t xml:space="preserve">http://registrocivil.app.jalisco.gob.mx/sistemas/verificacta/, INEGI, RENAPO, Base de Datos Estatal   </t>
  </si>
  <si>
    <t xml:space="preserve">Los ciudadanos Jaliscienses pueden acceder al documento que les otorga certeza jurídica a su identidad y acceder a los servicios y programas del estado.  </t>
  </si>
  <si>
    <t>Tiempo de Servicio Promedio para Obtener un acta en las oficinas centrales</t>
  </si>
  <si>
    <t>El tiempo promedio que le toma aun solicitante el obtener la copias del acto registral que ha solicitado en las oficinas centrales de la direccione estatal, tomando en cuenta todos los folios de servicio que son atendidos por la dirección para dar publicidad a los actos registrales que se encuentran resguardados en la dirección del archivo general.</t>
  </si>
  <si>
    <t>Tiempo de acto digitalizado</t>
  </si>
  <si>
    <t>RP</t>
  </si>
  <si>
    <t>Oficialías con proceso de levantamientos automatizados, con servicio de expedición interconectado, logrando una mejor atención al ciudadano.</t>
  </si>
  <si>
    <t xml:space="preserve">Estadística del SIDEA, INEGI, RENAPO </t>
  </si>
  <si>
    <t xml:space="preserve">Las Oficialas Municipales se mantienen Interconectadas y en proceso de mejora continua d sus procesos para otorgar un servicio de calidad eficiente y efectivo </t>
  </si>
  <si>
    <t>Módulos de Jalisco con capacidad de operación Nacional</t>
  </si>
  <si>
    <t>Son las oficinas de atención al público que cuentan con la capacidad operativa para la emisión de copias de actos registrales que son certificados por otras entidades federativas</t>
  </si>
  <si>
    <t>Programa de Posicionamiento de Plataformas Digitales y participación ciudadana</t>
  </si>
  <si>
    <t xml:space="preserve">Contribuir  al cumplimiento de la atribución conferida a la SGG en la Ley Orgánica del Poder Ejecutivo del Estado de Jalisco, en materia de participación ciudadana e intervención de organismos de la sociedad civil </t>
  </si>
  <si>
    <t xml:space="preserve">Portal de Gobierno del Estado, Redes Sociales de la Secretaria General de Gobierno </t>
  </si>
  <si>
    <t xml:space="preserve">Interés y Participación de la Ciudadanía Jalisciense, Proyectos no viables para el Beneficio de la Ciudadanía, Falta de Presupuesto  </t>
  </si>
  <si>
    <t>Proyectos en Beneficio de la Ciudadanía Jalisciense</t>
  </si>
  <si>
    <t>Proyectos Evaluados y Desarrollados para Beneficios social</t>
  </si>
  <si>
    <t>Total de Proyectos Presentados por la Ciudadanía Jalisciense</t>
  </si>
  <si>
    <t>Proyectos Confiables</t>
  </si>
  <si>
    <t>Ciudadanía Jalisciense  tiene un vinculo participativo y activo con el Gobierno Cercano a través de las redes sociales de la Secretaria General de Gobierno</t>
  </si>
  <si>
    <t>Portal del Gobierno del Estado, Redes Sociales de la Secretaria General de Gobierno</t>
  </si>
  <si>
    <t>Confianza en el Gobierno del Estado, Interés y Participación de la Ciudadanía, Información Puntual para la Vinculación</t>
  </si>
  <si>
    <t>Participación Digital de la Ciudadanía Jalisciense</t>
  </si>
  <si>
    <t>Participación activa de la Ciudadanía Jalisciense en las redes sociales de la Secretaria General de Gobierno</t>
  </si>
  <si>
    <t>Número de Proyectos confiables con Ciudadanos Jaliscienses Activos y/o  Registrados</t>
  </si>
  <si>
    <t xml:space="preserve">Proyectos Confiables </t>
  </si>
  <si>
    <t>Implementación y seguimiento de proyectos de la ciudadanía jalisciense autorizados</t>
  </si>
  <si>
    <t xml:space="preserve">Implementación y seguimiento de proyectos de la ciudadanía jalisciense autorizados </t>
  </si>
  <si>
    <t xml:space="preserve">Redes Sociales de la Secretaria General de Gobierno, Portal del Gobierno del Estado </t>
  </si>
  <si>
    <t xml:space="preserve"> Proyectos Confiables para un Bienestar Difusión de información Puntual para la Vinculación con la Ciudadanía, Presupuesto Suficiente </t>
  </si>
  <si>
    <t>Personal Asignado para la Plataforma Digital de la Secretaria General de Gobierno A.</t>
  </si>
  <si>
    <t>Contar con el personal capacitado y suficiente para atender los proyectos de la Ciudadanía Jalisciense</t>
  </si>
  <si>
    <t>(Personal Capacitado para las Plataformas Digitales de la Secretaria General de Gobierno/Total del Personal del Despacho del Secretario General de Gobierno)*100</t>
  </si>
  <si>
    <t xml:space="preserve">Estrategia de Implementación de los Proyectos Confiables para un Bienestar Social </t>
  </si>
  <si>
    <t xml:space="preserve">Redes Sociales, Portal del Gobierno del Estado </t>
  </si>
  <si>
    <t xml:space="preserve">Participación Ciudadana, Difusión de Información Puntual, Proyecto Viable </t>
  </si>
  <si>
    <t>Proyectos de la sociedad civil evaluados y desarrollados para beneficio social difundidos en las plataformas digitales de la Secretaría General de Gobierno</t>
  </si>
  <si>
    <t xml:space="preserve">Proyectos de la sociedad civil evaluados y desarrollados para beneficio social difundidos en las plataformas digitales de la Secretaría General de Gobierno </t>
  </si>
  <si>
    <t xml:space="preserve">Redes Sociales de la Secretaria General de Gobierno, Portal del Gobierno de Estado </t>
  </si>
  <si>
    <t xml:space="preserve">Proyectos confiables para un bienestar social, Personal asignado para la Plataforma Digital, Acceso a Redes Sociales </t>
  </si>
  <si>
    <t>Difusión para la Participación de la Ciudadanía Jalisciense</t>
  </si>
  <si>
    <t>Fomentar la Participación de la Ciudadanía Jalisciense por medio de las Redes Sociales</t>
  </si>
  <si>
    <t>(Participación de la Ciudadanía Jalisciense a./Ciudadanía Jalisciense Registrada a.)*100</t>
  </si>
  <si>
    <t>Llevar a cabo los proyectos confiables que generen un Bienestar social, teniendo un seguimiento puntual para su correcta implantación.</t>
  </si>
  <si>
    <t xml:space="preserve">Redes Sociales, Portal del Gobierno del Estado  </t>
  </si>
  <si>
    <t xml:space="preserve">Presupuesto Suficiente, Personal Asignado para la Plataforma Digital, Vinculación de la Ciudadanía Jalisciense y el Gobierno del Estado, Proyectos viables para un Bienestar Social </t>
  </si>
  <si>
    <t xml:space="preserve">Contar con el Personal Equipado y Capacitado para el Análisis de los Proyectos presentados por la Ciudadanía Jalisciense a través de la Plataforma Digital </t>
  </si>
  <si>
    <t xml:space="preserve">Recursos Humanos, Dirección de Informática, Redes Sociales, Portal del Gobierno del Estado </t>
  </si>
  <si>
    <t xml:space="preserve">Presupuesto suficiente, Personal Asignado, Participación Ciudadana, Información puntal, Acceso a la Plataforma Digital </t>
  </si>
  <si>
    <t>Personal Asignado para la Plataforma Digital de la Secretaria</t>
  </si>
  <si>
    <t>(Personal Asignado para las Plataformas Digitales de la Secretaria General de gobierno/Total del Personal del Despacho del Secretario General de Gobierno)*100</t>
  </si>
  <si>
    <t>Porcentaje de personal capacitado</t>
  </si>
  <si>
    <t>Fortalecimiento de la Cultura de la Protección Civil</t>
  </si>
  <si>
    <t>Contribuir al fomento de la cultura de autoprotección y protección civil entre la población, mediante la  información y capacitación a la ciudadanía  para saber que hacer antes, durante y después de una situación de emergencia, verificar el grado de cumplimiento en materia de protección civil y establecer las medidas de seguridad necesarias.</t>
  </si>
  <si>
    <t xml:space="preserve">Control de registros expedidos por la Coordinación de Supervisión, Vigilancia y Asesoría. </t>
  </si>
  <si>
    <t xml:space="preserve">Se cumplen con los requisitos de información solicitada para la revisión documental, Se cuenta con personal suficiente y especializado  y en condiciones normales la ausencia de emergencias u operativos preventivos. </t>
  </si>
  <si>
    <t xml:space="preserve">Registros de personas capacitadas en los programas de protección civil, generado por la Coordinación de Enseñanza y Capacitación y la dirección de operaciones.  </t>
  </si>
  <si>
    <t>Personas capacitadas en materia de protección civil</t>
  </si>
  <si>
    <t xml:space="preserve">Número de Personas capacitadas en materia de protección civil </t>
  </si>
  <si>
    <t>Lograr una cultura de la autoprotección y protección civil en la  población, mediante la  información y capacitación a la ciudadanía  para saber que hacer antes, durante y después de una situación de emergencia, verificar el grado de cumplimiento en materia de protección civil y establecer las medidas de seguridad necesarias.</t>
  </si>
  <si>
    <t>Registros de personas capacitadas en los programas de protección civil, generado por la Coordinación de Enseñanza y Capacitación y la dirección de operaciones.</t>
  </si>
  <si>
    <t>Los resultados se logran ya que no se tiene la presencia de fenómenos en la entidad o que se hayan emprendido, acciones preventivas en campo. Por no contar con personal especializado suficiente y si no hubiera suspensión de labores en centros educativos, empresas y gobierno, periodos vacacionales, contingencias, entre otros.</t>
  </si>
  <si>
    <t xml:space="preserve">Personas capacitadas en materia de protección civil </t>
  </si>
  <si>
    <t xml:space="preserve">Personas capacitadas en materia de protección civil a través de los programas especializados y básicos. </t>
  </si>
  <si>
    <t xml:space="preserve">Personas capacitadas en materia de protección civil a través de los programas especializados y básicos.  </t>
  </si>
  <si>
    <t xml:space="preserve">Registros de personas capacitadas en los programas de protección civil, generado por la Coordinación de Enseñanza y Capacitación y la dirección de operaciones.   </t>
  </si>
  <si>
    <t xml:space="preserve">Los resultados pueden lograrse si no se tiene la presencia de fenómenos en la entidad o que se hayan emprendido, acciones preventivas en campo. Por no contar con personal especializado suficiente y si no hubiera suspensión de labores en centros educativos, empresas y gobierno, periodos vacacionales, contingencias, entre otros. </t>
  </si>
  <si>
    <t xml:space="preserve">Capacitación y equipamiento del personal que otorgara la capacitación a la población.  Programación de los cursos a impartir a la población.  Difusión de los programas de  capacitación del Organismo.  Registro de los participantes a los diferentes cursos de capacitación.  Capacitación de la población en materia de  protección civil   </t>
  </si>
  <si>
    <t xml:space="preserve">Estudios de Riesgos y Programas Específicos de Protección Civil, mediante la verificación en campo, revisión documental evaluados. </t>
  </si>
  <si>
    <t xml:space="preserve">Estudios de Riesgos y Programas Específicos de Protección Civil, mediante la verificación en campo, revisión documental evaluados.  </t>
  </si>
  <si>
    <t xml:space="preserve">Registro del número  de estudios  de riesgos y programas  específicos de protección civil evaluados expedido por la Coordinación de Supervisión, Vigilancia y Asesoría. </t>
  </si>
  <si>
    <t xml:space="preserve">Se cumplen con los requisitos de información solicitada para la evaluación documental, Se debe contar con personal suficiente y especializado  y en condiciones normales la ausencia de emergencias u operativos preventivos. </t>
  </si>
  <si>
    <t>Estudios de riesgos y programas específicos de protección civil evaluados</t>
  </si>
  <si>
    <t>Estudios  de riesgos y programas  específicos de protección civil evaluados</t>
  </si>
  <si>
    <t>Número de Estudios  de riesgos y programas  específicos de protección civil evaluados</t>
  </si>
  <si>
    <t xml:space="preserve">Recepción de los Estudios de Riesgos y Programas Específicos de Protección Civil a través de la ventanilla de Oficialía de Partes.    Capacitación y equipamiento del personal especializado, responsable de la evaluación y dictaminación de la documentación.    Designación del personal especialista de la evaluaciones la documentación.    Evaluación de Estudios de Riesgos y Programas Específicos de Protección Civil, mediante la verificación en campo, revisiones documentales.    Firma del documento resultante de la evaluación de los estudios de riesgo y programas específicos de protección civil   </t>
  </si>
  <si>
    <t xml:space="preserve">Expedidos de materiales peligrosos, consultores, capacitadores, unidades internas de protección civil, Dictámenes de Estudios y Programas Específicos de Protección Civil Registrados. </t>
  </si>
  <si>
    <t xml:space="preserve">Expedidos de materiales peligrosos, consultores, capacitadores, unidades internas de protección civil, Dictámenes de Estudios y Programas Específicos de Protección Civil Registrados.  </t>
  </si>
  <si>
    <t xml:space="preserve">Se cumplen con los requisitos de información solicitada para la revisión documental, Se debe contar con personal suficiente y especializado  y en condiciones normales la ausencia de emergencias u operativos preventivos. </t>
  </si>
  <si>
    <t>Registros expedidos</t>
  </si>
  <si>
    <t>Registros expedidos de materiales peligrosos, consultores, capacitadores y unidades internas de protección civil, programas y estudios de riesgos en materia de protección civil</t>
  </si>
  <si>
    <t>Número de Registros expedidos</t>
  </si>
  <si>
    <t xml:space="preserve">Recepción de las solicitudes de registros con su información  Complementaria a través de la ventanilla de oficialía de partes.    Capacitación y equipamiento del personal especializado, responsable de la evaluación y dictaminación de la documentación.   </t>
  </si>
  <si>
    <t xml:space="preserve">Visitas de inspección y domiciliarias realizadas. </t>
  </si>
  <si>
    <t xml:space="preserve">Visitas de inspección y domiciliarias realizadas.  </t>
  </si>
  <si>
    <t xml:space="preserve">Actas, cedulas, dictámenes o autorizaciones generadas por la Coordinación de Supervisión, Vigilancia y Asesoría. </t>
  </si>
  <si>
    <t xml:space="preserve">Los resultados se logran cuando no hay presencia de fenómenos perturbadores en la entidad ni  acciones preventivas en campo y se cuenta con el personal especializado suficiente. </t>
  </si>
  <si>
    <t>Visitas domiciliarias y de inspección ejecutadas</t>
  </si>
  <si>
    <t>Revisión de medidas de seguridad en materia de protección civil en las empresas, industrias, lugares de servicios, y diversos giros e inmuebles</t>
  </si>
  <si>
    <t>Número de Visitas domiciliarias y de inspección ejecutadas</t>
  </si>
  <si>
    <t>Visitas de inspección y domiciliarias  ejecutadas.</t>
  </si>
  <si>
    <t xml:space="preserve">Programación de las visitas de inspección a ejecutar.    Capacitación y equipamiento del personal que realizara la visita de inspección y domiciliaria.    Revisión de medidas de seguridad en materia de protección civil en las empresas, industrias, lugares de servicios, y diversos giros e inmuebles.    </t>
  </si>
  <si>
    <t xml:space="preserve">Atlas Estatal de Riesgos </t>
  </si>
  <si>
    <t>Contribuir en la actualización del atlas estatal de riesgos mediante la identificación de peligros en los municipios del estado de Jalisco</t>
  </si>
  <si>
    <t>Fichas de información generadas por las  unidades Municipales de protección civil y personal asignado por la UEPCB.</t>
  </si>
  <si>
    <t>Los resultados se ven afectados ya que dependen del levantamiento de información de las unidades municipales y diversas áreas operativas del Organismo, que en caso de operativos de prevención o emergencia generen la información de manera inmediata.</t>
  </si>
  <si>
    <t xml:space="preserve">Informe proporcionado por la Coordinación Logística. </t>
  </si>
  <si>
    <t>Atlas Estatal de Riesgos actualizado</t>
  </si>
  <si>
    <t>El Atlas Estatal de Riesgos con cuentan con sus peligros actualizados</t>
  </si>
  <si>
    <t>Número de Atlas Estatal de Riesgos actualizado</t>
  </si>
  <si>
    <t>El Atlas Estatal de Riesgos con cuentan con sus peligros actualizados.</t>
  </si>
  <si>
    <t xml:space="preserve">Atlas Estatal de Riesgos Actualizado </t>
  </si>
  <si>
    <t xml:space="preserve">Atlas Estatal de Riesgos Actualizado  </t>
  </si>
  <si>
    <t xml:space="preserve">Fichas de información generadas por las  unidades Municipales de protección civil y personal asignado por la UEPCB. </t>
  </si>
  <si>
    <t xml:space="preserve">Los resultados pueden verse afectados ya que dependen del levantamiento de información de las unidades municipales y diversas áreas operativas del Organismo, que en caso de operativos de prevención o emergencia generen la información de manera inmediata.  </t>
  </si>
  <si>
    <t>Actualización de los peligros en el atlas estatal de riesgos de Jalisco.</t>
  </si>
  <si>
    <t xml:space="preserve">Los resultados se ven afectados en las áreas operativas del Organismo, que en caso de operativos de prevención o emergencia generen la información de manera inmediata.  </t>
  </si>
  <si>
    <t xml:space="preserve">Diagnósticos Municipales actualizados   </t>
  </si>
  <si>
    <t>Diagnósticos Municipales actualizados</t>
  </si>
  <si>
    <t>Los resultados se ven afectados ya que dependen del levantamiento de información de las unidades municipales y diversas áreas operativas del Organismo, que en caso de operativos de prevención o emergencia generen la información de manera inmediata. Así mismo, el interés del municipio por actualizarse.</t>
  </si>
  <si>
    <t>Diagnósticos municipales actualizados</t>
  </si>
  <si>
    <t>Los 125 municipios del estado cuentan con los peligros actualizados</t>
  </si>
  <si>
    <t>Número de Diagnósticos municipales actualizados</t>
  </si>
  <si>
    <t xml:space="preserve">Actualización de los peligros en el atlas estatal de riesgos de los 125 Municipios </t>
  </si>
  <si>
    <t xml:space="preserve">Fichas de información generadas por las  unidades Municipales de protección civil y personal asignado por la UEPCB </t>
  </si>
  <si>
    <t xml:space="preserve">Los resultados se ven afectados ya que dependen del levantamiento de información de las unidades municipales y diversas áreas operativas del Organismo, que en caso de operativos de prevención o emergencia generen la información de manera inmediata. Así mismo, el interés del municipio por actualizarse </t>
  </si>
  <si>
    <t>Instituto Jalisciense de las Mujeres</t>
  </si>
  <si>
    <t>Fortalecimiento Institucional</t>
  </si>
  <si>
    <t xml:space="preserve">El Instituto Jalisciense de las Mujeres contribuye a la transversalización de la perspectiva de género y prevención y atención de la  violencia contra las mujeres a través de la gestión de proyectos y el manejo adecuado de sus recurso humano, material y financiero.  </t>
  </si>
  <si>
    <t xml:space="preserve">Proyectos autorizados donde se especifican las acciones planeadas.  </t>
  </si>
  <si>
    <t xml:space="preserve">Se autorizan los proyectos federales para la implementación de acciones para la transversalización, la igualdad y la no violencia. </t>
  </si>
  <si>
    <t xml:space="preserve">Coordinaciones del IJM </t>
  </si>
  <si>
    <t>Número  acciones enfocadas a la transversalización PEG, la igualdad entre mujeres y hombres y la no violencia contra las mujeres.</t>
  </si>
  <si>
    <t>Acciones administrativas para la transversalización de la PEG en la APM y APE</t>
  </si>
  <si>
    <t>Acciones Administrativas</t>
  </si>
  <si>
    <t>Acciones para Proyectos Federales</t>
  </si>
  <si>
    <t>Proyetos federales para la transversalización de la Perspectiva de Género y la no violencia contra las mujeres gestionados.</t>
  </si>
  <si>
    <t>Proyectos federales para la transversalización de la Perspectiva de Género y la no violencia contra las mujeres gestionados.</t>
  </si>
  <si>
    <t xml:space="preserve">Proyectos enviados para la gestión de recursos. </t>
  </si>
  <si>
    <t xml:space="preserve">Los programas federales enfocados a la transversalización de la PEG y la no violencia contra la mujeres abren ventanilla para recepción de documentos.  </t>
  </si>
  <si>
    <t>Número de proyectos de proyectos federales gestionados para la transversalización de la PEG y la no violencia contra las mujeres.</t>
  </si>
  <si>
    <t>Se refiere a la gestión de recursos federales gestionados para la transversalización de la PEG y la no violencia contra las mujeres.</t>
  </si>
  <si>
    <t>Gestión de proyectos</t>
  </si>
  <si>
    <t>Gestión</t>
  </si>
  <si>
    <t xml:space="preserve">Elaboración de proyectos para acceder a recurso federales que contribuyan a la transversalización de la PEG y la no violencia contra las mujeres.  </t>
  </si>
  <si>
    <t xml:space="preserve">Proyectos elaborados en digital.  </t>
  </si>
  <si>
    <t xml:space="preserve">El IJM cuenta con los recursos humanos y financieros para la elaboración de proyectos.  </t>
  </si>
  <si>
    <t>Número de proyectos elaborados para la transversalización de la PEG y la no violencia contra las mujeres.</t>
  </si>
  <si>
    <t>Se refiere a proyectos elaborados para la gestión de recursos federales.</t>
  </si>
  <si>
    <t>Proyectos elaborados</t>
  </si>
  <si>
    <t>Proyectos</t>
  </si>
  <si>
    <t>Instancias municipales de las mujeres capacitadas para armonizar  la normatividad en materia de igualdad y no violencia contra las mujeres.</t>
  </si>
  <si>
    <t xml:space="preserve">Lista de Asistencia  </t>
  </si>
  <si>
    <t xml:space="preserve">Las instancias municipales se interesan en capacitarse para la armonización de la normatividad en materia de igualdad y no violencia.  </t>
  </si>
  <si>
    <t>Número de instancias municipales capacitadas para la armonización de la normatividad en materia de igualdad y no violencia contra las mujeres.</t>
  </si>
  <si>
    <t>Se refiere a las IMM que se capacitan para la armonización de la normalidad municipal en la materia de igualdad y no violencia.</t>
  </si>
  <si>
    <t>Instancias Municipales de las Mujeres</t>
  </si>
  <si>
    <t>Instancias Municipales de las Mujeres capacitadas</t>
  </si>
  <si>
    <t>Suscripción de convenios marco de colaboración con Instancias Municipales de Las Mujeres 2016-2018.</t>
  </si>
  <si>
    <t xml:space="preserve">Convenios de Colaboración </t>
  </si>
  <si>
    <t xml:space="preserve">Las instancias municipales se interesan en la firma de convenio de colaboración </t>
  </si>
  <si>
    <t xml:space="preserve">Coordinación Jurídica </t>
  </si>
  <si>
    <t>Número de convenios suscritos</t>
  </si>
  <si>
    <t>Se refiere a la firma de convenio de colaboración entre las instancias municipales de las mujeres y el IJM</t>
  </si>
  <si>
    <t>Firma de convenios</t>
  </si>
  <si>
    <t>Convenios firmados</t>
  </si>
  <si>
    <t xml:space="preserve">Seguimiento para la armonización de los ordenamientos en materia de Igualdad y no Violencia contra las Mujeres </t>
  </si>
  <si>
    <t xml:space="preserve">Listas de Asistencia </t>
  </si>
  <si>
    <t xml:space="preserve">Instancias Municipales se interesan en armonizar la normatividad en materia de Igualdad y no Violencia contra las Mujeres. </t>
  </si>
  <si>
    <t>Número de Seguimientos para la armonización de los ordenamientos en la materia.</t>
  </si>
  <si>
    <t>SE refiere al seguimiento que se da para que las IMM impulsen la armonización de la normatividad en la materia</t>
  </si>
  <si>
    <t>Reuniones de Seguimiento</t>
  </si>
  <si>
    <t>Reuniones</t>
  </si>
  <si>
    <t xml:space="preserve">Informes sobre Recursos Humanos, Materiales y Financieros de los programas Federales, Estatales y Aportaciones Civiles realizados. </t>
  </si>
  <si>
    <t xml:space="preserve">Informes sobre Recursos Humanos, Materiales y Financieros de los programas Federales, Estatales y Aportaciones Civiles realizados.  </t>
  </si>
  <si>
    <t xml:space="preserve">Informes en electrónico </t>
  </si>
  <si>
    <t xml:space="preserve">La coordinación cuenta con los recursos humanos para generar los informes.  </t>
  </si>
  <si>
    <t xml:space="preserve">Coordinación Administrativa </t>
  </si>
  <si>
    <t>Número  de informes generados sobre la administración de recursos humanos, materias y financieros.</t>
  </si>
  <si>
    <t>Se refiere a los informes administrativos que se generan como  cumplimiento de las obligaciones del IJM</t>
  </si>
  <si>
    <t>Informes administrativos</t>
  </si>
  <si>
    <t>Informes</t>
  </si>
  <si>
    <t>Administración de los recursos humanos, materiales y financieros de origen Federal, Estatal y Sociedad Civil.</t>
  </si>
  <si>
    <t xml:space="preserve">Informe Elaborado </t>
  </si>
  <si>
    <t>Informe</t>
  </si>
  <si>
    <t xml:space="preserve">Emisión de información contable y presupuestal para el cumplimiento de las leyes correspondientes.  </t>
  </si>
  <si>
    <t xml:space="preserve">Informe Elaborado  </t>
  </si>
  <si>
    <t>Contribuir e implementar acciones y gestiones para contar con insumos y recursos que fortalezcan las actividades institucionales mediante la promoción de la igualdad y la perspectiva de género.</t>
  </si>
  <si>
    <t>Proyectos, memoria fotográfica, acuerdos</t>
  </si>
  <si>
    <t>Se autorizan y fondean con recursos los proyectos elaborados y gestionados por el Instituto Jalisciense de las Mujeres</t>
  </si>
  <si>
    <t xml:space="preserve">Coordinaciones del Instituto Jalisciense de las Mujeres </t>
  </si>
  <si>
    <t>Número de acciones y gestiones para el fortalecimiento institucional</t>
  </si>
  <si>
    <t>Se refiere a la implementación de acciones que emprende el IJM para contar con insumos y recursos que fortalezcan las actividades institucionales para la promoción de la igualdad y la perspectiva de género.</t>
  </si>
  <si>
    <t>Acción</t>
  </si>
  <si>
    <t>Subsecretaría de Enlace Legislativo y Concertación Social</t>
  </si>
  <si>
    <t>Conducción de la Política Interior y las Relaciones del Ejecutivo Estatal</t>
  </si>
  <si>
    <t>Contribuir con apoyo al Secretario General de Gobierno en la atención de las peticiones de la ciudadanía; incentivar la participación ciudadana en la realización de acciones que coadyuven a la promoción de valores, principios democráticos y al fortalecimiento del estado de derecho mediante la formulación de Iniciativas de leyes, Decretos o Acuerdos que atiendan los reclamos y necesidades sociales de los Jaliscienses en estricta observancia y reconocimiento de los Derechos Humanos, y que a su vez constituya un enlace institucional y permanente con el Poder Legislativo y los órganos garantes de los Derechos Humanos.</t>
  </si>
  <si>
    <t>Acuerdos, Decretos, Leyes, Proyectos y programas derivados de las iniciativas presentadas al Poder Legislativo.</t>
  </si>
  <si>
    <t>Existen las condiciones técnicas, de capital humano y recursos suficientes para el desempeño de actividades de esta Subsecretaría.</t>
  </si>
  <si>
    <t xml:space="preserve">Subsecretaría de Enlace Legislativo y Concertación Social de la SGG, así como distintas Dependencias del Gobierno del Estado de Jalisco. </t>
  </si>
  <si>
    <t>Porcentaje de iniciativas presentadas al Poder Legislativo para un bienestar social basado en la concertación social, la participación ciudadana y respetando los derechos humanos.</t>
  </si>
  <si>
    <t>Son las iniciativas presentadas al Poder Legislativo para un bienestar social basado en la concertación social, la participación ciudadana y respetando los derechos humanos.</t>
  </si>
  <si>
    <t>(Número de iniciativas creadas y aprobadas por el Poder Legislativo/Número de Proyectos de Iniciativa presentados al Poder Legislativo para un bienestar social)*100</t>
  </si>
  <si>
    <t>Lograr que la ciudadanía Jalisciense en coalición con organismos públicos y privados hagan suya la composición de asuntos públicos como la participación ciudadana en la formulación de Decretos y/o Leyes para la atención de las necesidades y reclamos que la sociedad demanda referentes a la observancia estricta de los derechos humanos mediante la concertación social.</t>
  </si>
  <si>
    <t>Reportes, bitácoras y minutas de mecanismos empleados para el seguimiento estricto para obtener un bienestar social.</t>
  </si>
  <si>
    <t>Existen las condiciones técnicas, de recursos económicos y humanos para el desempeño de esta Subsecretaría.</t>
  </si>
  <si>
    <t>Porcentaje de proyectos de participación ciudadana y decretos o leyes de la sociedad Jalisciense.</t>
  </si>
  <si>
    <t>Consiste en los proyectos de participación ciudadana y decretos o leyes de la sociedad Jalisciense.</t>
  </si>
  <si>
    <t>(Número de Proyectos, Decretos o Leyes viables para un bienestar social aprobadas/Número de Proyectos, Decretos o Leyes presentadas )*100</t>
  </si>
  <si>
    <t>Instrumentos legislativos promovidos para establecer vínculos políticos institucionales con el Poder Legislativo</t>
  </si>
  <si>
    <t>Promoción de instrumentos legislativos para establecer vínculos políticos institucionales con el Poder Legislativo integrado en el Estado.</t>
  </si>
  <si>
    <t xml:space="preserve">Reportes, bitácoras y minutas utilizadas para dar seguimiento a los Decretos, Leyes o Acuerdos emitidos. </t>
  </si>
  <si>
    <t>Existen las condiciones  técnicas, el recurso económico y humano para el desempeño de las actividades de esta Subsecretaría.</t>
  </si>
  <si>
    <t>Subsecretaría de Enlace Legislativo y Concertación Social y otras Dependencias del Gobierno del Estado de Jalisco.</t>
  </si>
  <si>
    <t>Porcentaje de Leyes, Decretos o Acuerdos emitidos.</t>
  </si>
  <si>
    <t>Consiste en el total de Leyes, Decretos o Acuerdos presentados, debidamente aprobados y finalmente emitidos.</t>
  </si>
  <si>
    <t>(Número de Leyes, Decretos o Acuerdos emitidos./Número de Leyes, decretos o acuerdos presentados.)*100</t>
  </si>
  <si>
    <t>Porcentaje.</t>
  </si>
  <si>
    <t>Proyectos, Convenios o Acuerdos implementados para promover la participación ciudadana y los valores y principios democráticos</t>
  </si>
  <si>
    <t>Acciones que contribuyen al fomento de la promoción de loa valores y principios democráticos y la participación ciudadana mediante mecanismos de concertación social para el involucramiento de los ciudadanos en los asuntos públicos.</t>
  </si>
  <si>
    <t>Reportes, bitácoras y minutas utilizadas para la implementación de dichos proyectos, acuerdos o convenios.</t>
  </si>
  <si>
    <t xml:space="preserve">Existen las condiciones técnicas, económicas y humanas para el buen desempeño de las actividades de esta Subsecretaría. </t>
  </si>
  <si>
    <t>Porcentaje de Proyectos, Convenios o Acuerdos implementados para promover la participación ciudadana y los valores y principios democráticos.</t>
  </si>
  <si>
    <t>Consiste en los  Proyectos, Convenios o Acuerdos implementados para promover la participación ciudadana y los valores y principios democráticos.</t>
  </si>
  <si>
    <t>(Número de proyectos, Convenios o Acuerdos Implementados/Número de Proyectos, Convenio o Acuerdos presentados)*100</t>
  </si>
  <si>
    <t>Recomendaciones atendidas, que son emitidas por las comisiones nacional y local de derechos humanos</t>
  </si>
  <si>
    <t>Coordinación y orientación dirigida al cumplimiento y/o atención de las recomendaciones emitidas por la comisión nacional y local de Derechos Humanos.</t>
  </si>
  <si>
    <t>Reportes, recomendaciones, bitácoras y minutas sobre derechos humanos.</t>
  </si>
  <si>
    <t>existen las condiciones técnicas, económicas y humanas para el buen desempeño de las actividades de esta Subsecretaría.</t>
  </si>
  <si>
    <t>Subsecretaría de Enlace Legislativo y Concertación Social (SGG) y otras Dependencias del Gobierno del Estado de Jalisco.</t>
  </si>
  <si>
    <t>Porcentaje de Recomendaciones atendidas en derechos Humanos.</t>
  </si>
  <si>
    <t>Se tarta de las Recomendaciones debidamente atendidas por esta Sub secretaría en Derechos Humanos.</t>
  </si>
  <si>
    <t>(Número de Recomendaciones atendidas./Número de Recomendaciones Emitidas)*100</t>
  </si>
  <si>
    <t>Giras de trabajo, tareas de inducción y mesas de diálogo para el fomento de la participación ciudadana y los valores democráticos al interior del Estado de Jalisco.</t>
  </si>
  <si>
    <t>Reporte, bitácoras y minutas utilizadas para la implementación de giras de trabajo, tareas de inducción y mesas de diálogo.</t>
  </si>
  <si>
    <t>Existen las condiciones técnicas, económicas y de capital humano para el buen desempeño de estas actividades.</t>
  </si>
  <si>
    <t>Porcentaje de giras de trabajo, tareas de inducción y mesas de diálogo.</t>
  </si>
  <si>
    <t>Consiste en el Porcentaje de giras de trabajo, tareas de inducción y mesas de diálogo realizadas durante el ejercicio fiscal 2016 para contribuir al fomento de los valores y la participación ciudadana. .</t>
  </si>
  <si>
    <t>(Número de giras de trabajo, tareas de inducción y mesas de diálogo realizadas./Número de giras de trabajo, tareas de inducción y mesas de diálogo organizadas.)*100</t>
  </si>
  <si>
    <t>Realización de decretos, leyes, acuerdos o convenios en el Poder Legislativo.</t>
  </si>
  <si>
    <t>Reportes, bitácoras y minutas utilizadas para dar seguimiento a los decretos, leyes o acuerdos emitidos.</t>
  </si>
  <si>
    <t>Existen las condiciones técnicas, económicas y de capital humano necesarias para el desempeño de estas actividades.</t>
  </si>
  <si>
    <t xml:space="preserve">Recepción y atención de las recomendaciones realizadas por la autoridad local y nacional en derechos humanos. </t>
  </si>
  <si>
    <t xml:space="preserve">Reportes, bitácora de recomendaciones, y minutas sobre derechos humanos. </t>
  </si>
  <si>
    <t xml:space="preserve">Existen las condiciones técnicas, económicas y de capital humano para el buen desempeño de estas actividades. </t>
  </si>
  <si>
    <t>Porcentaje de recomendaciones atendidas en Derechos Humanos.</t>
  </si>
  <si>
    <t>Se refiere a las recomendaciones recibidas para su atención y resolución realizadas por las autoridades tanto locales como federales en el tema de Derechos Humanos.</t>
  </si>
  <si>
    <t>(Número de recomendaciones atendidas A3/Número de recomendaciones emitidas A3)*100</t>
  </si>
  <si>
    <t>Comisión Ejecutiva Estatal de Atención a Víctimas</t>
  </si>
  <si>
    <t>Contribuir a la coordinación de instrumentos, políticas y acciones entre las instituciones y organismos para la protección de los derechos humanos de las víctimas y su atención integral mediante el seguimiento de la implementación del modelo de atención a personas en situación de Víctimas en el Estado de Jalisco.</t>
  </si>
  <si>
    <t>Registro del modelo integral de atención a víctimas, bitácoras, minutas, reportes, etc.</t>
  </si>
  <si>
    <t>Existe confianza en las instituciones competentes y se implementa de manera adecuada el modelo de atención integral a víctimas por todas y cada una de las instituciones, dependencias y organismos, así como la propia Comisión Estatal de Atención a Victimas Jalisco.</t>
  </si>
  <si>
    <t xml:space="preserve">Fiscalía General del Estado de Jalisco, Comisión Estatal de Derechos humanos, Comisión Estatal de Atención a Víctimas Jalisco. </t>
  </si>
  <si>
    <t>Porcentaje de personas  en situación de víctimas atendidas integralmente.</t>
  </si>
  <si>
    <t>Es la coordinación de instrumentos , políticas, acciones  y servicios entre las instituciones y organismos  para la protección de derechos humanos de las víctimas y su atención integral.</t>
  </si>
  <si>
    <t>(Número de víctimas atendidas /Número de victimas recibidas)*100</t>
  </si>
  <si>
    <t>Lograr atender a las personas en situación de víctimas del delito o  violaciones a derechos humanos, garantizando el acceso a la justicia y a la reparación integral.</t>
  </si>
  <si>
    <t>Registros y bitácoras o reportes en la Fiscalía General de Estado especialidad en Derechos Humanos, Comisión Estatal de Derechos Humanos, Comisión Ejecutiva de Atención a Víctimas Jalisco y demás instituciones u organismos encargados de la protección, ayuda, asistencia y defensa de los derechos humanos en el Estado de Jalisco.</t>
  </si>
  <si>
    <t>Existe personal profesionalizado a la atención de víctimas</t>
  </si>
  <si>
    <t xml:space="preserve">Fiscalía General del Estado especialidad en Derechos Humanos, Comisión Estatal de Derechos Humanos, Comisión Ejecutiva de Atención a Víctimas Jalisco y demás Instituciones u Organismos encargados de los Derechos Humanos. </t>
  </si>
  <si>
    <t>Porcentaje de personas en situación de víctimas atendidas.</t>
  </si>
  <si>
    <t>Se refiere a la tención de manera integral a las personas en situación de víctima del delito o violación a sus derechos humanos en el Estado de Jalisco.</t>
  </si>
  <si>
    <t>(Número de víctimas atendidas P/Número de atención a víctimas recibidas P)*100</t>
  </si>
  <si>
    <t>Fondo de Ayuda, Asistencia y Reparación Integral de la Víctimas del Delito</t>
  </si>
  <si>
    <t>Registros, bitácoras, denuncias, minutas.</t>
  </si>
  <si>
    <t>Existe la capacidad de asistencia  a las víctimas, se cuenta con los recursos económicos, humanos y materiales necesarios para lograr la atención/apoyo necesaria.</t>
  </si>
  <si>
    <t xml:space="preserve">Fiscalía General del Estado, Comisión Estatal de Derechos Humanos, Comisión Estatal de Atención a Víctimas Jalisco. </t>
  </si>
  <si>
    <t>Porcentaje de Víctimas atendidas con apoyos.</t>
  </si>
  <si>
    <t>(Número de Víctimas apoyadas C1/Número de Víctimas recibidas para apoyo C1)*100</t>
  </si>
  <si>
    <t xml:space="preserve">Realización de monitoreo y seguimiento a través de las unidades responsables </t>
  </si>
  <si>
    <t xml:space="preserve">Derechos Humanos </t>
  </si>
  <si>
    <t xml:space="preserve">Existe coordinación entre las diversas autoridades competentes </t>
  </si>
  <si>
    <t>Víctimas</t>
  </si>
  <si>
    <t>Mide las víctimas que son atendidas por parte de las autoridades competentes</t>
  </si>
  <si>
    <t>(Numero de victimas atendidas/Numero de victimas Programado)*100</t>
  </si>
  <si>
    <t>Víctimas del delito y de violación a Derechos Humanos atendidas</t>
  </si>
  <si>
    <t>Atención a víctimas del delito y de violación a sus derechos humanos.</t>
  </si>
  <si>
    <t>Registros, bitácoras, minutas, etc.</t>
  </si>
  <si>
    <t>Existe la capacidad suficiente para brindar atención y asistencia a las personas víctimas, así como la confianza de las mismas en solicitar a esta comisión apoyo.</t>
  </si>
  <si>
    <t>Mide la capacidad de asistencia a las víctimas</t>
  </si>
  <si>
    <t>(Número de victimas atendidas/ Número de victimas B)*100</t>
  </si>
  <si>
    <t>Atención y Seguimiento de los Asuntos Jurídicos del Gobierno del Estado</t>
  </si>
  <si>
    <t>Contribuir a la consolidación del Estado de Derecho en el ámbito de competencia de la Subsecretaría de Asuntos Jurídicos de Secretaría General de Gobierno, otorgándoles certeza jurídica, mediante el seguimiento oportuno de los asuntos recibidos.</t>
  </si>
  <si>
    <t xml:space="preserve">Sistema de gestión de correspondencia y de seguimiento. </t>
  </si>
  <si>
    <t>El resultado jurídico de los asuntos planteados a esta Subsecretaría, se encuentra supeditado al seguimiento y atención que los propios solicitantes del servicio presten a los mismos</t>
  </si>
  <si>
    <t xml:space="preserve">Registro </t>
  </si>
  <si>
    <t>Número de asuntos en los que se brinda Certeza Jurídica sobre los asuntos recibidos</t>
  </si>
  <si>
    <t>(Asuntos jurídicos atendidos 1/Asuntos jurídicos recibidos 1)*100</t>
  </si>
  <si>
    <t>Las Dependencias, Entidades y Ciudadanos que plantean a la Subsecretaría de Asuntos Jurídicos consultas y demás asuntos jurídicos,  obtienen asesoría legal y certeza jurídica.</t>
  </si>
  <si>
    <t xml:space="preserve">Controles internos de los asuntos recibidos y derivados para su atención oportuna a las áreas competentes.  </t>
  </si>
  <si>
    <t xml:space="preserve">Se cumplen con las recomendaciones y observaciones que con motivo de la consulta se les realicen. </t>
  </si>
  <si>
    <t>Número de Dependencias, entidades y ciudadanos  atendidas</t>
  </si>
  <si>
    <t>(Asuntos jurídicos atendidos 2/Asuntos jurídicos recibidos 2)*100</t>
  </si>
  <si>
    <t>Dar seguimiento oportuno en apego a estricto estado de derecho los asuntos recibidos.</t>
  </si>
  <si>
    <t xml:space="preserve">Se encuentran sujetos a las determinaciones de autoridades jurisdiccionales y demás autoridades diversas que en el ámbito de su competencia corresponda resolverlos o atenderlos </t>
  </si>
  <si>
    <t>Número  de asuntos jurídicos atendidos sobre de los asuntos recibidos</t>
  </si>
  <si>
    <t>Análisis y seguimiento a los asuntos jurídicos recibidos.</t>
  </si>
  <si>
    <t>(Asuntos jurídicos atendidos 3/Asuntos jurídicos recibidos 3)*100</t>
  </si>
  <si>
    <t>Asesoría jurídica gubernamental solicitada por entidades públicas</t>
  </si>
  <si>
    <t xml:space="preserve">Asesoría jurídica gubernamental solicitada por entidades públicas </t>
  </si>
  <si>
    <t xml:space="preserve">Controles internos de los asuntos recibidos y derivados para su atención. </t>
  </si>
  <si>
    <t xml:space="preserve">Se cuenta con asuntos que se hayan recibido pero que no sean de la competencia de la Dirección, que resulten improcedentes o inviables, o en trámite ante otras autoridades </t>
  </si>
  <si>
    <t>Número de Consultas jurídicas con seguimiento entre las planteadas.</t>
  </si>
  <si>
    <t>Asesoría Jurídica Gubernamental solicitada por Entidades Públicas y por particulares.</t>
  </si>
  <si>
    <t>(Asuntos jurídicos  atendidos 7/Asuntos Jurídicos recibidos 7)+100</t>
  </si>
  <si>
    <t>Instauración de procedimientos de responsabilidad notarial y mediación con notarios públicos de la entidad, de todos los procedimientos los inherentes a la función notarial en el Estado; sustanciación de procedimientos administrativos de recursos de revisión, por responsabilidad patrimonial, expropiaciones; Atención de los requerimientos presentados por las Comisiones Nacional y Estatal de Derechos Humanos al Ejecutivo Estatal y cumplimiento de sus recomendaciones; Atención de  las solicitudes de acceso a la información, recursos, solicitudes de protección de datos y proyectar las actas del Comité de Clasificación de Información; .Atención y seguimiento de juicios de amparo así como de índole administrativa, civil, penal, mercantil, laboral o familiar en los que el Gobernador o Secretario General de Gobierno sea parte.</t>
  </si>
  <si>
    <t xml:space="preserve">Atención oportuna y en apego estricto a derecho de los asuntos jurídicos. </t>
  </si>
  <si>
    <t>Número de asuntos jurídicos atendidos entre los asuntos recibidos.</t>
  </si>
  <si>
    <t>(Asuntos Jurídicos atendidos 4/Asuntos jurídicos recibidos 4)*100</t>
  </si>
  <si>
    <t>Verificación de cumplimiento de requisitos legales de los documentos; confirmación de los supuestos procesales para dar trámite a la consulta, análisis del documento en cuanto a su forma y  en cuanto a su contenido; elaboración de observaciones; instauración de mesas de trabajo con las partes involucradas para redactar un texto aceptado; Gestión de firmas y turno a la Dirección de Publicaciones para la publicación respectiva.</t>
  </si>
  <si>
    <t xml:space="preserve">Registro interno </t>
  </si>
  <si>
    <t xml:space="preserve">Que los documentos carezcan de requisitos legales. </t>
  </si>
  <si>
    <t>Número de consultas analizadas.</t>
  </si>
  <si>
    <t>Verificación de cumplimiento de requisitos legales de los documentos,   confirmación de los supuestos procesales para dar trámite a la consulta, análisis del documento en cuanto a su forma y  en cuanto a su contenido, elaboración de observaciones,  instauración de mesas de trabajo con las partes involucradas para redactar un texto aceptado, Gestión de firmas y turno a la Dirección de Publicaciones para la publicación respectiva.</t>
  </si>
  <si>
    <t>(Asuntos jurídicos Atendidos 8/Asuntos jurídicos recibidos 8)*100</t>
  </si>
  <si>
    <t>Dirección General de Asuntos Agrarios</t>
  </si>
  <si>
    <t>Atención a la problemática agraria en el estado de Jalisco</t>
  </si>
  <si>
    <t>Contribuir a conservar la paz social en el Estado de Jalisco, a través de la atención de la problemática agraria de la tenencia de la tierra, en coordinación con las dependencias Federales, Estatales y Municipales.</t>
  </si>
  <si>
    <t>Por medio de la Secretaría General de Gobierno.</t>
  </si>
  <si>
    <t>Existe un entorno social favorable en el Estado.</t>
  </si>
  <si>
    <t xml:space="preserve">Dependencias de los tres ámbitos de Gobierno (Federal, Estatal y Municipal) e información interna. </t>
  </si>
  <si>
    <t>Atención a los requerimientos en materia agraria.</t>
  </si>
  <si>
    <t>Mide la eficiencia de los requerimientos en materia agraria.</t>
  </si>
  <si>
    <t>(Total de peticiones recibidas en materia agraria /Total de peticiones atendidas en materia agraria)*100</t>
  </si>
  <si>
    <t>La problemática en materia agraria, que es turnada por el Gobernador y el Secretario General de Gobierno, es atendida en tiempo y forma por  la Dirección General de Asuntos Agrarios.</t>
  </si>
  <si>
    <t xml:space="preserve">Por medio de la Secretaría General de Gobierno. </t>
  </si>
  <si>
    <t>Los asuntos en materia agraria son turnados a la DGAA por parte del Despacho para su atención.</t>
  </si>
  <si>
    <t>Reducir la problemática agraria en Estado a través de la atención a los asuntos o conflictos agrarios, atención a órganos Jurisdiccionales y Predios Regularizados.</t>
  </si>
  <si>
    <t>(Total de amparos contestados /Total de contestaciones entre el número de juicios atendidos)*100</t>
  </si>
  <si>
    <t>Procedimientos agrarios ante órganos jurisdiccionales atendidos y otorgar asesoría jurídica en materia agraria a las dependencias municipales, estatales y federales así como al sector agrario</t>
  </si>
  <si>
    <t xml:space="preserve">Procedimientos agrarios ante órganos jurisdiccionales atendidos y otorgar asesoría jurídica en materia agraria a las dependencias municipales, estatales y federales así como al sector agrario </t>
  </si>
  <si>
    <t xml:space="preserve">Las dependencias municipales, estatales y federales así como al sector agrario acude a la DGAA a solicitar asesoría. </t>
  </si>
  <si>
    <t>Procedimientos agrarios atendidos ante órganos jurisdiccionales.</t>
  </si>
  <si>
    <t>(Total de amparos contestados /Total de juicios atendidos)*100</t>
  </si>
  <si>
    <t>Contestación de amparo y seguimiento de procedimientos</t>
  </si>
  <si>
    <t>Medios internos de la Dirección General de Asuntos Agrarios.</t>
  </si>
  <si>
    <t>Se cuenta con la información necesaria para la atención de los expedientes.</t>
  </si>
  <si>
    <t>Conservación  del  archivo y modernizar el servicio en las consultas de las acciones agrarias, planos informativos; así como la atención a las solicitudes de los usuarios para la regularización de predios rústicos de la pequeña propiedad en el estado de Jalisco, mediante el uso de las tecnologías de información así como de metodologías estructurada de administración y organización que asegure la calidad en el servicio</t>
  </si>
  <si>
    <t>Por medio de la Dirección General de Asuntos Agrarios y el Comité Interinstitucional</t>
  </si>
  <si>
    <t>Los usuarios muestran interés en cumplir con la normatividad</t>
  </si>
  <si>
    <t xml:space="preserve">Expedientes y Planos que integran el acervo. </t>
  </si>
  <si>
    <t>Atención a peticiones en materia agraria.</t>
  </si>
  <si>
    <t>(Total de peticiones atendidas en materia agraria./Total de peticiones recibidas en materia agraria.)*100</t>
  </si>
  <si>
    <t>Dirección de Patrimonio Inmobiliario</t>
  </si>
  <si>
    <t>Guarda y Custodia del Patrimonio Inmobiliario del Estado</t>
  </si>
  <si>
    <t xml:space="preserve">Contribuir a la regularización, control y cuidado de inmuebles propiedad estatal, mediante la implementación de acciones legales respectivas ante las instituciones y/o dependencias a fin de que se aboquen a la recuperación física y material de los inmuebles propiedad estatal </t>
  </si>
  <si>
    <t xml:space="preserve">Portal de transparencia disponible en: ww.jalisco.gob.mx </t>
  </si>
  <si>
    <t xml:space="preserve">Existe coordinación entre las diferentes instancias del poder ejecutivo </t>
  </si>
  <si>
    <t xml:space="preserve">Archivo de la Dirección de Patrimonio Inmobiliario </t>
  </si>
  <si>
    <t>Número de Inmuebles Propiedad Estatal, bajo control y cuidado de la Dirección de Patrimonio Inmobiliario</t>
  </si>
  <si>
    <t>Mide el numero de inmuebles propiedad del Gobierno del Estado, Verificados, Enmallados, Saneados y Señalizados</t>
  </si>
  <si>
    <t>Número de Inmuebles Propiedad Estatal a Verificar, Señalizar, Enmallar y Sanear</t>
  </si>
  <si>
    <t>Inmueble Patrimonial</t>
  </si>
  <si>
    <t xml:space="preserve">Garantizar la seguridad jurídica en el patrimonio Inmobiliario del Estado de Jalisco, al recabado de documentos que acrediten el inmueble como propiedad del Gobierno del Estado </t>
  </si>
  <si>
    <t xml:space="preserve">Portal de Transparencia disponible en : www.jalisco.gob.mx </t>
  </si>
  <si>
    <t xml:space="preserve">Existe coordinación con la subsecretaría de finanzas para conservar en buen estado los Inmuebles. </t>
  </si>
  <si>
    <t>Registro actualizado a nombre del Gobierno del Estado</t>
  </si>
  <si>
    <t>Numero de predios propiedad del estado con documentación que acredite la legal posesión del inmueble a nombre del estado</t>
  </si>
  <si>
    <t>(Número de Predios con Documentación Actualizada/Número de Predios No Actualizados Programados)*100</t>
  </si>
  <si>
    <t>Porcentaje de Inmueble Patrimonial Actualizado</t>
  </si>
  <si>
    <t>Inmuebles regularizados administrativa y/o legalmente, con la concentración de documentos utilizando el proceso legal correspondiente.</t>
  </si>
  <si>
    <t>Sistema informático interno d la Dirección de Patrimonio (SIPATRiI) y Portal de Transparencia</t>
  </si>
  <si>
    <t>Registro Publico de la Propiedad, Catastros Municipales, proporcionan información; particulares (como fraccionadores), Notarios, Secretaria de Infraestructura y Obra Publica, CORETT, para proveer tramites de escrituración; Organismos Jurisdiccionales y o Federales</t>
  </si>
  <si>
    <t>Número de Inmuebles Regularizados</t>
  </si>
  <si>
    <t>Mide los inmuebles propiedad del estado regularizados</t>
  </si>
  <si>
    <t>(Número de Inmuebles Regularizados/Número de Inmuebles a Regularizar Administrativa y/o Legal de Inmuebles)*100</t>
  </si>
  <si>
    <t>Porcentaje de Inmueble Patrimonial Regularizado</t>
  </si>
  <si>
    <t xml:space="preserve">Control y Cuidado de Inmuebles Propiedad Estatal </t>
  </si>
  <si>
    <t xml:space="preserve">Sistema SIPATRI y Portal de Transparencia </t>
  </si>
  <si>
    <t xml:space="preserve">SEPAF, Proveedor de Servicios, En la contratación de servicios de enmallados, saneamientos y señalización; Registro Publico, Catastros Municipales, para la obtención de información sobre los inmuebles </t>
  </si>
  <si>
    <t>Inmuebles verificados física y legalmente, así como la delimitación, señalización y saneamiento de estos.</t>
  </si>
  <si>
    <t xml:space="preserve">Sistema informático de la Dirección de Patrimonio inmobiliario del estado (SIPATRI) y Portal de Transparencia </t>
  </si>
  <si>
    <t xml:space="preserve">SEPAF, Proveedores de Servicios, en la contratación de servicios de enmallados, saneamientos y señalización; Registro Publico y Catastro Municipales para obtención de información de los inmuebles </t>
  </si>
  <si>
    <t>Número de Inmuebles Propiedad Estatal</t>
  </si>
  <si>
    <t>Mide los inmuebles propiedad del Gobierno del Estado Regularizados, Verificados, Saneados y Señalizados</t>
  </si>
  <si>
    <t>(Número de Inmuebles Regularizados bajo el control y cuidado de la Dirección de Patrimonio Inmobiliario/Total de Número de Inmuebles a Regularizar, Verificar, Sanear, Enmallar y Emplacar)*100</t>
  </si>
  <si>
    <t>Dirección General de Archivo</t>
  </si>
  <si>
    <t>Soporte Administrativo</t>
  </si>
  <si>
    <t>Documentos registrados  que permitirán agilizar las búsquedas de información y llevar un mejor control y gestión de archivo.</t>
  </si>
  <si>
    <t xml:space="preserve">Registro, clasificación, catalogación y descripción de expedientes y libros   </t>
  </si>
  <si>
    <t xml:space="preserve">inventarios, guías, catálogos documentales  en el Archivo Histórico de Jalisco </t>
  </si>
  <si>
    <t xml:space="preserve">El personal cuenta con los conocimientos en la materia </t>
  </si>
  <si>
    <t xml:space="preserve">Informes mensuales </t>
  </si>
  <si>
    <t>Registro de Patrimonio Documental</t>
  </si>
  <si>
    <t>Mide el número de documentos registrados como patrimonio documental</t>
  </si>
  <si>
    <t>Número de documentos trabajados</t>
  </si>
  <si>
    <t>Documentos</t>
  </si>
  <si>
    <t>Físico inventarios, guías, catálogos en el Archivo Histórico de Jalisco</t>
  </si>
  <si>
    <t>Se cuenta con las herramientas necesarias para el correcto manejo de los archivos.</t>
  </si>
  <si>
    <t>Porcentaje de Conservación de Patrimonio Documental</t>
  </si>
  <si>
    <t>Mide el número de documentos restaurados</t>
  </si>
  <si>
    <t>(Documentos restaurados/ Documentos dañados)*100</t>
  </si>
  <si>
    <t>Contribuir a la preservación del Archivo Histórico de Jalisco, a través de: la concentración de leyes, decretos y   reglamentos promulgados en el Estado de Jalisco, los documentos históricos  de las   dependencias de gobierno y dar apoyo en organización documental a dependencias del ejecutivo y municipios del Estado.</t>
  </si>
  <si>
    <t>Físico: guía de archivo, inventarios, catálogos documentales</t>
  </si>
  <si>
    <t>Se cuenta con las herramientas y el espacio necesario para la preservación de la información.</t>
  </si>
  <si>
    <t>Registro de patrimonio documental</t>
  </si>
  <si>
    <t>Mide los documentos registrados como parte del patrimonio documental del estado</t>
  </si>
  <si>
    <t>Documento</t>
  </si>
  <si>
    <t xml:space="preserve">El Patrimonio Documental del Estado se encuentra salvaguardado,  para ponerlo a disposición de la ciudadanía   </t>
  </si>
  <si>
    <t xml:space="preserve">físico: Inventarios, guías, catálogos documentales   </t>
  </si>
  <si>
    <t>El personal cuenta con los conocimientos en la materia de gestión y resguardo de documentos.</t>
  </si>
  <si>
    <t>Documentos trabajados</t>
  </si>
  <si>
    <t>Mide el número de documentos trabajados en los procesos de identificación, inventario y clasificación</t>
  </si>
  <si>
    <t>Dirección General del Registro Público de la Propiedad y de Comercio</t>
  </si>
  <si>
    <t>Actos registrales y mercantiles</t>
  </si>
  <si>
    <t xml:space="preserve">Contribuir a entregar de manera oportuna a la ciudadanía los derechos inscritos, trafico inmobiliario y mercantil  solicitados a través del buzón de quejas y sugerencias y correo electrónico de esta Dependencia </t>
  </si>
  <si>
    <t xml:space="preserve">Buzón de Quejas y Sugerencias y correo electrónico de la Dependencia </t>
  </si>
  <si>
    <t xml:space="preserve">Satisfacción de los usuarios </t>
  </si>
  <si>
    <t xml:space="preserve">Almacén </t>
  </si>
  <si>
    <t>Actos Registrados</t>
  </si>
  <si>
    <t>Número de Actos registrados</t>
  </si>
  <si>
    <t>(Solicitudes Atendidas/Solicitudes Recibidas)*100</t>
  </si>
  <si>
    <t xml:space="preserve">Brindar atención a los usuarios en las 14 Oficinas Foráneas y en las Oficinas Centrales de Guadalajara </t>
  </si>
  <si>
    <t xml:space="preserve">Entrega de documentos en Ventanillas </t>
  </si>
  <si>
    <t>Actos Registrados A</t>
  </si>
  <si>
    <t>Número de Actos Registrados</t>
  </si>
  <si>
    <t>(Solicitudes Recibidas/Solicitudes Atendidas)*100</t>
  </si>
  <si>
    <t>Administración y control del acervo registral resguardado</t>
  </si>
  <si>
    <t xml:space="preserve">Administración y control del acervo registral resguardado </t>
  </si>
  <si>
    <t xml:space="preserve">Director Jurídico </t>
  </si>
  <si>
    <t xml:space="preserve">Se controlan las entradas a los acervos documentales </t>
  </si>
  <si>
    <t xml:space="preserve">bitácoras de entradas y salidas  </t>
  </si>
  <si>
    <t>Actos Registrados B</t>
  </si>
  <si>
    <t xml:space="preserve">Elaboración de bitácoras a las áreas de ingreso reservado </t>
  </si>
  <si>
    <t xml:space="preserve">Bitácoras físicas o electrónicas </t>
  </si>
  <si>
    <t xml:space="preserve">Se cumple con la expectativa de controles de seguridad </t>
  </si>
  <si>
    <t xml:space="preserve">Bitácoras de ingresos </t>
  </si>
  <si>
    <t>Actos Registrados C</t>
  </si>
  <si>
    <t>(Solicitudes Atendidas C /Solicitudes Recibidas C)*100</t>
  </si>
  <si>
    <t>Derechos inscritos entregados al usuario</t>
  </si>
  <si>
    <t xml:space="preserve">Derechos inscritos entregados al usuario </t>
  </si>
  <si>
    <t xml:space="preserve">Registradores de la Dependencia </t>
  </si>
  <si>
    <t xml:space="preserve">Se cuenta con el material necesario para realizar el registro de actos y entregar a los usuarios el tramite solicitado </t>
  </si>
  <si>
    <t xml:space="preserve">Usuarios </t>
  </si>
  <si>
    <t>Actos Registrados D</t>
  </si>
  <si>
    <t>(Solicitudes Atendidas D/Solicitudes Recibidas D)*100</t>
  </si>
  <si>
    <t>Programa de coordinación intersecretarial y asuntos jurídicos del gobierno del estado</t>
  </si>
  <si>
    <t>Contribuir a la mejora de decisiones y negociaciones del Gobierno del Estado en la atención de contingencias judiciales con resultados desfavorables para las Dependencias o Entidades.</t>
  </si>
  <si>
    <t xml:space="preserve">Registro interno de la información recibida en poder de las Áreas competentes </t>
  </si>
  <si>
    <t xml:space="preserve">Las dependencias o Entidades atienden las sugerencias emitidas. </t>
  </si>
  <si>
    <t>Número de contingencias judiciales atendidas sobre contingencias registradas.</t>
  </si>
  <si>
    <t>(Asuntos Jurídicos atendidos 9/Asuntos jurídicos recibidos 9)*100</t>
  </si>
  <si>
    <t>Dependencias y Entidades ahorran recursos económicos con motivo de la reducción de sentencias condenatorias.</t>
  </si>
  <si>
    <t xml:space="preserve">Registro interno de la información recibida en poder de las Áreas competentes. </t>
  </si>
  <si>
    <t xml:space="preserve">Recursos insuficientes aún con el ahorro logrado. </t>
  </si>
  <si>
    <t>Número de contingencias con mejores resultados sobre contingencias registradas.</t>
  </si>
  <si>
    <t>(Asuntos jurídicos atendidos 10/Asuntos jurídicos recibidos 10)*100</t>
  </si>
  <si>
    <t>Planeación estratégica jurídica implementada en la estructura de la Subsecretaría de Asuntos Jurídicos</t>
  </si>
  <si>
    <t xml:space="preserve">Planeación estratégica jurídica implementada en la estructura de la Subsecretaría de Asuntos Jurídicos </t>
  </si>
  <si>
    <t xml:space="preserve">Convenio desfavorable. </t>
  </si>
  <si>
    <t>Porcentaje de contingencias judiciales recibidas.</t>
  </si>
  <si>
    <t>Ahorro del gasto público con motivo de juicios y procedimientos ganados o terminados mediante convenio favorable para el Estado.</t>
  </si>
  <si>
    <t>(Asuntos jurídicos atendidos 11/Asuntos Jurídicos recibidos 11)*100</t>
  </si>
  <si>
    <t>Modernización del sistema interno de gestión jurídica implementado para la eficiencia jurídica de los asuntos</t>
  </si>
  <si>
    <t xml:space="preserve">Modernización del sistema interno de gestión jurídica implementado para la eficiencia jurídica de los asuntos </t>
  </si>
  <si>
    <t xml:space="preserve">Registro interno en poder del Área responsable. </t>
  </si>
  <si>
    <t xml:space="preserve">Que las Dependencias cumplan con las recomendaciones hechas.  </t>
  </si>
  <si>
    <t>Número de juicios y procedimientos en los que se tiene ahorro de  gasto público.</t>
  </si>
  <si>
    <t>(Asuntos jurídicos atendidos 15/Asuntos jurídicos recibidos 15)*100</t>
  </si>
  <si>
    <t xml:space="preserve">Negociación en las contingencias judiciales con sentencias desfavorables para el Gobierno del Estado;  Capacitación, Especialización y Actualización en el Sistema Jurídico Mexicano;                     Creación de plazas para el personal adicional necesario para atender las contingencias judiciales del Gobierno del Estado (2 Directores de Área, 2 Coordinadores nivel 18, 4 Abogados Especializados nivel 13 y 2 Administrativo Especializado nivel 9)              </t>
  </si>
  <si>
    <t xml:space="preserve">Se cuenta con recursos financieros, materiales y humanos. </t>
  </si>
  <si>
    <t>Número de contingencias judiciales negociadas sobre las registradas.</t>
  </si>
  <si>
    <t>Negociación en las contingencias judiciales con sentencias desfavorables para el Gobierno del Estado; Capacitación, Especialización y Actualización en el Sistema Jurídico Mexicano;                     Creación de plazas para el personal adicional necesario para atender las contingencias judiciales del Gobierno del Estado (2 Directores de Área, 2 Coordinadores nivel 18, 4 Abogados Especializados nivel 13 y 2 Administrativo Especializado nivel 9)</t>
  </si>
  <si>
    <t>(Asuntos jurídicos atendidos 12/Asuntos jurídicos recibidos 12)*100</t>
  </si>
  <si>
    <t xml:space="preserve">Negociación en las contingencias judiciales con sentencias desfavorables para el Gobierno del Estado, Capacitación, Especialización y Actualización en el Sistema Jurídico Mexicano.                       Creación de plazas para el personal adicional necesario para atender las contingencias judiciales del Gobierno del Estado (2 Directores de Área, 2 Coordinadores nivel 18, 4 Abogados Especializados nivel 13 y 2 Administrativo Especializado nivel 9)              </t>
  </si>
  <si>
    <t xml:space="preserve">La resolución final de las contingencias judiciales se encuentra sujeta al arbitrio judicial de la autoridad que en el ámbito de su competencia corresponda substanciarlos </t>
  </si>
  <si>
    <t>Número de contingencias judiciales atendidas  y negociadas .</t>
  </si>
  <si>
    <t>Negociación en las contingencias judiciales con sentencias desfavorables para el Gobierno del Estado. Capacitación, Especialización y Actualización en el Sistema Jurídico Mexicano.                       Creación de plazas para el personal adicional necesario para atender las contingencias judiciales del Gobierno del Estado (2 Directores de Área, 2 Coordinadores nivel 18, 4 Abogados Especializados nivel 13 y 2 Administrativo Especializado nivel 9)</t>
  </si>
  <si>
    <t>(Asuntos jurídicos atendidos 16/Asuntos jurídicos recibidos 16)*100</t>
  </si>
  <si>
    <t>Igualdad de género</t>
  </si>
  <si>
    <t>Integrantes de universidades, organismos de la sociedad civil, iniciativa privada y población abierta capacitados en materia de igualdad y perspectiva de género.</t>
  </si>
  <si>
    <t xml:space="preserve">Listas de asistencia de las capacitaciones. </t>
  </si>
  <si>
    <t xml:space="preserve">Los integrantes de las universidades, organismos de la sociedad civil, iniciativa privada y población en general se capacitan en temas de igualdad y perspectiva de género.  </t>
  </si>
  <si>
    <t xml:space="preserve">Coordinación de Equidad de género del IJM. </t>
  </si>
  <si>
    <t>Número de personas integrantes de universidades, organismos de la sociedad civil, iniciativa privada y población abierta capacitadas en materia de igualdad y perspectiva de género.</t>
  </si>
  <si>
    <t>Este indicador se refiere a la capacitadas en materia de igualdad y perspectiva de género a universidades, organismos de la sociedad civil, iniciativa privada y población abierta.</t>
  </si>
  <si>
    <t>Número de personas de instituciones capacitadas</t>
  </si>
  <si>
    <t>Personas capacitadas</t>
  </si>
  <si>
    <t>Lograr que en Universidades, organismos de la sociedad civil, iniciativa privada y población abierta  se capaciten en temas de igualdad y perspectiva de género contribuyendo a una cultura igualitaria entre mujeres y hombres.</t>
  </si>
  <si>
    <t>Listas de asistencia de las capacitaciones</t>
  </si>
  <si>
    <t>Las universidades, organismos de la sociedad civil, la iniciativa privada y la población abierta se interesa en capacitarse en temas de igualdad y perspectiva de género.</t>
  </si>
  <si>
    <t xml:space="preserve">Coordinación de igualdad de género </t>
  </si>
  <si>
    <t>Número de grupos capacitados en materia de perspectiva e igualdad entre mujeres y hombres.</t>
  </si>
  <si>
    <t>capacitar a grupos de materia de perspectiva de género e igualdad entre mujeres y hombre.</t>
  </si>
  <si>
    <t>Número de grupos formados para capacitación</t>
  </si>
  <si>
    <t>Grupos</t>
  </si>
  <si>
    <t xml:space="preserve">Formación de grupos multiplicadores con población universitaria, organismos de la sociedad civil, iniciativa privada y población abierta, en materia de igualdad y perspectiva de género.  </t>
  </si>
  <si>
    <t xml:space="preserve">Las integrantes de universidades, organismos de la sociedad civil, iniciativa privada y población abierta se interesas en formarse como multiplicadores.  </t>
  </si>
  <si>
    <t>Formación de grupos multiplicadores con población universitaria, organismos de la sociedad civil, iniciativa privada y población abierta, en materia de igualdad y perspectiva de género.</t>
  </si>
  <si>
    <t>Proceso de capacitación a grupos multiplicadores en materia de igualdad entre hombres y mujeres.</t>
  </si>
  <si>
    <t>Formación de grupos</t>
  </si>
  <si>
    <t xml:space="preserve">Acuerdos del Consejo Técnico del Sistema Estatal para la igualdad entre mujeres y hombres documentados.   </t>
  </si>
  <si>
    <t xml:space="preserve">Acuerdos del Consejo Técnico del Sistema Estatal para la igualdad entre mujeres y hombres documentados.    </t>
  </si>
  <si>
    <t xml:space="preserve">Actas de sesiones del consejo </t>
  </si>
  <si>
    <t xml:space="preserve">El consejo técnico del Sistema de Igualdad entre mujeres y hombres puede tomar acuerdos en las sesiones realizadas.  </t>
  </si>
  <si>
    <t xml:space="preserve">Coordinación Jurídica del Instituto Jalisciense de las Mujeres. </t>
  </si>
  <si>
    <t>Número de acuerdos documentados por el Consejo Técnico del Sistema Estatal para la igualdad entre mujeres y hombres.</t>
  </si>
  <si>
    <t>Se refiere a los acuerdos tomados por el Consejo Técnico del Sistema Estatal para la igualdad entre mujeres y hombres.</t>
  </si>
  <si>
    <t>Acuerdos del Consejo</t>
  </si>
  <si>
    <t>Acuerdos</t>
  </si>
  <si>
    <t>Número de sesiones realizadas por el Consejo Técnico del Sistema para la Igualdad entre Mujeres y Hombres.</t>
  </si>
  <si>
    <t xml:space="preserve">Actas de sesione.  </t>
  </si>
  <si>
    <t xml:space="preserve">Durante el 2016 el Consejo Técnico del Sistema Estatal para la Igualdad entre Mujeres y Hombres sesionara mínimo dos veces.   </t>
  </si>
  <si>
    <t>Sesión realizadas del Consejo Técnico del Sistema para la Igualdad entre Mujeres y Hombres.</t>
  </si>
  <si>
    <t>Se refiere a las asesines efectuadas por el Consejo Técnico del Sistema para la Igualdad entre Mujeres y Hombres.</t>
  </si>
  <si>
    <t>Sesiones del consejo</t>
  </si>
  <si>
    <t>Sesiones</t>
  </si>
  <si>
    <t>Capacitación en materia de Igualdad para el logro y consolidación de acuerdos al Consejo Técnico del Sistema para la Igualdad entre Mujeres y Hombres</t>
  </si>
  <si>
    <t>Lista de Asistencia</t>
  </si>
  <si>
    <t>Los integrantes acuden  del Consejo Técnico del Sistema de Igualdad</t>
  </si>
  <si>
    <t xml:space="preserve">Archivo de la Coordinación Jurídica </t>
  </si>
  <si>
    <t>Número de integrantes del Consejo Técnico del Sistema para la Igualdad entre Mujeres y Hombres capacitados .</t>
  </si>
  <si>
    <t>Se refiere a las capacitaciones que reciben los integrantes del consejo.</t>
  </si>
  <si>
    <t>Capacitaciones al consejo</t>
  </si>
  <si>
    <t>Integrantes del consejo capacitadas</t>
  </si>
  <si>
    <t>Actividades para la promoción de la igualdad entre mujeres y hombres realizadas.</t>
  </si>
  <si>
    <t xml:space="preserve">Listas de asistencia y/o fotografías.  </t>
  </si>
  <si>
    <t xml:space="preserve">El IJM cuanta son los recursos materiales y humanos para la realización de las actividades.  </t>
  </si>
  <si>
    <t xml:space="preserve">Registros de la coordinación de comunicación social  </t>
  </si>
  <si>
    <t>Municipal</t>
  </si>
  <si>
    <t>Número de actividades realizadas para la promoción de la igualdad entre mujeres y hombres.</t>
  </si>
  <si>
    <t>Maximizar la promoción para la igualdad entre mujeres y hombres</t>
  </si>
  <si>
    <t>Promoción para la igualdad</t>
  </si>
  <si>
    <t xml:space="preserve">Actividades de Promoción </t>
  </si>
  <si>
    <t>Desarrollo y trasmisión de programas de televisión con temáticas de igualdad entre mujeres y hombres y perspectiva de género.</t>
  </si>
  <si>
    <t>Guiones del programa.</t>
  </si>
  <si>
    <t>El canal de televisión C7 proporciona los espacios  para la trasmisión del programa.</t>
  </si>
  <si>
    <t xml:space="preserve">Coordinación de Comunicación social </t>
  </si>
  <si>
    <t>Número de programas de televisión trasmitidos, para la promoción de la igualdad entre mujeres y hombres y la perspectiva de género.</t>
  </si>
  <si>
    <t>Maximizar la promoción de la igualdad entre mujeres y hombres a  través de programas de televisión</t>
  </si>
  <si>
    <t>Programas de promoción para la igualdad</t>
  </si>
  <si>
    <t>Diseño y reproducción de material de difusión como fotografías, banner, folletos y/o boletines de prensa que promuevan la igualdad entre mujeres y hombres en las y los jalisciense.</t>
  </si>
  <si>
    <t xml:space="preserve">Fotografías, impresos. </t>
  </si>
  <si>
    <t xml:space="preserve">El IJM cuenta son los recursos materiales y humanos para la realización de la difusión.  </t>
  </si>
  <si>
    <t>Número de material diseñado y difundido  para la  promoción de  la igualdad entre mujeres y hombres.</t>
  </si>
  <si>
    <t>Maximizar la igualdad entre mujeres y hombres a través de medios impresos.</t>
  </si>
  <si>
    <t>Material para la promoción para la igualdad</t>
  </si>
  <si>
    <t>Material Impreso de promoción</t>
  </si>
  <si>
    <t>Atenciones a través de ventanilla única de empleo proporcionadas.</t>
  </si>
  <si>
    <t xml:space="preserve">Banco interno de datos e información del IJM. </t>
  </si>
  <si>
    <t xml:space="preserve">Mujeres y hombres acuden a solicitar apoyo a la ventanilla única de empleo.  </t>
  </si>
  <si>
    <t xml:space="preserve">Coordinación de servicios </t>
  </si>
  <si>
    <t>Número de mujeres y hombres atendidos en ventanilla única de empleo.</t>
  </si>
  <si>
    <t>Atenciones para para el empleo: bolsa de trabajo, crédito y capacitación para el autoempleo</t>
  </si>
  <si>
    <t>Atenciones a mujeres y hombres</t>
  </si>
  <si>
    <t>Atenciones</t>
  </si>
  <si>
    <t xml:space="preserve">Firma de convenio marco inter-institucional entre el Servicio Nacional del Empleo y el Instituto Jalisciense de las Mujeres para el impulso del empoderamiento económico de las mujeres.   </t>
  </si>
  <si>
    <t xml:space="preserve">Convenio </t>
  </si>
  <si>
    <t xml:space="preserve">El servicio nacional de empleo se interesa en la firma del convenio inter institucional  </t>
  </si>
  <si>
    <t xml:space="preserve">Coordinación jurídica y de servicios </t>
  </si>
  <si>
    <t>Número de convenio marco firmado  para el impulso del empoderamiento económico de las mujeres.</t>
  </si>
  <si>
    <t>Vinculación dependencias que impulsan el empleo</t>
  </si>
  <si>
    <t>Convenios firmados para la vinculación con organismos</t>
  </si>
  <si>
    <t>Convenio</t>
  </si>
  <si>
    <t>Difusión por medio de carteles, redes sociales y televisión de los servicios que ofrece ventanilla única.</t>
  </si>
  <si>
    <t xml:space="preserve">Flayers, capsulas de difusión, carteles, folletería </t>
  </si>
  <si>
    <t xml:space="preserve">El IJM cuenta con los recursos para la difusión de ventanilla única de empleo </t>
  </si>
  <si>
    <t>Número de instrumentos para la difusión que ofrece  el IJM en ventanilla única.</t>
  </si>
  <si>
    <t>Promocionar los servicios que ofrece ventanilla única de empleo</t>
  </si>
  <si>
    <t>Impresos promocionales</t>
  </si>
  <si>
    <t>Contribuir en la  generación  de políticas públicas que atiendan la problemática de las mujeres mediante la difusión de la cultura de igualdad entre mujeres y hombres en el ámbito público  y privado, para que las mujeres jaliscienses estén informadas en el tema de la igualdad.</t>
  </si>
  <si>
    <t>Registros internos del Instituto Jalisciense de las Mujeres, memoria fotográfica, minutas</t>
  </si>
  <si>
    <t>Se generan procesos  de  vinculación  eficientes y mecanismos operativos con instituciones publicas y con actores sociales estratégicos</t>
  </si>
  <si>
    <t>Número de acciones realizadas para la generación de políticas publicas y la difusión de la cultura de igualdad</t>
  </si>
  <si>
    <t>Se refiere al as acciones realizadas por el IJM para la generación de políticas públicas</t>
  </si>
  <si>
    <t>Instituto de Estudios del Federalismo Prisciliano Sánchez</t>
  </si>
  <si>
    <t>Fortalecimiento y difusión del Federalismo,  el desarrollo municipal y del centenario de la constitución de 1917</t>
  </si>
  <si>
    <t>Contribuir a promover el conocimiento del Sistema Federalista en el marco de la Constitución Política de los Estados Unidos Mexicanos y la particular del Estado de Jalisco; pugnar por la aplicación de los principios y normas del Federalismo y por su vigencia, así como elaborar diagnósticos y propuestas encaminadas a mantener vigente el Federalismo y el Municipio Libre.</t>
  </si>
  <si>
    <t xml:space="preserve">Soporte documental y digital, Informe de actividades del Instituto. </t>
  </si>
  <si>
    <t xml:space="preserve">Se cuentan con recursos personales, materiales y financieros. </t>
  </si>
  <si>
    <t xml:space="preserve">Informe de actividades </t>
  </si>
  <si>
    <t>Metas alcanzadas</t>
  </si>
  <si>
    <t>Total de actividades realizadas por el Instituto</t>
  </si>
  <si>
    <t>Metas Realizadas/Metas programadas</t>
  </si>
  <si>
    <t xml:space="preserve">Los Jaliscienses,  autoridades municipales y estatales que se interesen en ampliar el conocimiento y la aplicación de los preceptos constitucionales, el Estado de derecho, fortalecer el Federalismo y el municipio libre.  </t>
  </si>
  <si>
    <t>Informe de actividades</t>
  </si>
  <si>
    <t>Informe de todas las actividades realizadas por el instituto</t>
  </si>
  <si>
    <t>Promoción y difusión de actividades que fortalezcan la cultura del federalismo y el estado de derecho</t>
  </si>
  <si>
    <t xml:space="preserve">Foros, conmemoraciones, actos públicos y conferencias.  </t>
  </si>
  <si>
    <t xml:space="preserve">Fotografías e invitaciones y reseñas digitales a los contactos de la red del Gobierno de Jalisco. </t>
  </si>
  <si>
    <t xml:space="preserve">Que haya una buena promoción del evento y exista el interés de la ciudadanía para asistir a los eventos. </t>
  </si>
  <si>
    <t>Foros, conmemoraciones, actos púbicos y conferencias realizadas</t>
  </si>
  <si>
    <t>Se refiere a todas las actividades que realiza el Instituto</t>
  </si>
  <si>
    <t>Actividades Realizadas/Actividades Programadas</t>
  </si>
  <si>
    <t>Actividades</t>
  </si>
  <si>
    <t xml:space="preserve">Promoción y difusión de actividades que fortalezcan la cultura del federalismo y el estado de derecho </t>
  </si>
  <si>
    <t xml:space="preserve">Contar con presupuesto suficiente y coincidir en intereses con otros organismos para realizar convenios de trabajo. </t>
  </si>
  <si>
    <t xml:space="preserve">Se cuenta con presupuesto suficiente y coincidir en intereses con otros organismos para realizar convenios de trabajo. </t>
  </si>
  <si>
    <t>Actividades Realizadas</t>
  </si>
  <si>
    <t>Sumatoria de todos los eventos públicos que realiza el Instituto</t>
  </si>
  <si>
    <t>Acciones Realizadas/Acciones Programas</t>
  </si>
  <si>
    <t>Publicaciones e investigaciones sobre tópicos que fortalezcan el federalismo y el municipio libre</t>
  </si>
  <si>
    <t xml:space="preserve">Publicaciones e investigaciones sobre tópicos que fortalezcan el federalismo y el municipio libre </t>
  </si>
  <si>
    <t xml:space="preserve">Revistas, investigaciones y libros realizados. </t>
  </si>
  <si>
    <t xml:space="preserve">Se cuenta con contenidos e investigaciones para integrar en revistas y libros. </t>
  </si>
  <si>
    <t>Revistas, Investigaciones y libros realizados y publicados</t>
  </si>
  <si>
    <t>Total de revistas, investigaciones y libros realizados y publicados</t>
  </si>
  <si>
    <t xml:space="preserve">Municipios capacitados y asesorados en temas que fortalezcan su autonomía y desarrollo </t>
  </si>
  <si>
    <t xml:space="preserve">Municipios capacitados y asesorados en temas que fortalezcan su autonomía y desarrollo  </t>
  </si>
  <si>
    <t xml:space="preserve">Hojas de registro y/o solicitudes de asesorías y capacitaciones. </t>
  </si>
  <si>
    <t xml:space="preserve">Necesidad e interés de capacitación para funcionarios municipales con acreditación del Ayuntamiento. </t>
  </si>
  <si>
    <t>Municipios a los que se les brindó capacitación</t>
  </si>
  <si>
    <t>Total de municipios que se les brindó capacitación</t>
  </si>
  <si>
    <t>Municipios Capacitados/Municipios Programados</t>
  </si>
  <si>
    <t>Municipio</t>
  </si>
  <si>
    <t>Actividades conmemorativas del centenario de la CPEUM</t>
  </si>
  <si>
    <t xml:space="preserve">Actividades conmemorativas del centenario de la CPEUM </t>
  </si>
  <si>
    <t xml:space="preserve">Informe de actividades, boletines de prensa, publicaciones, memorias gráficas, registros de asistencia   </t>
  </si>
  <si>
    <t xml:space="preserve">Existe la Publicación del decreto y se cuenta con recursos para la realización de las actividades  </t>
  </si>
  <si>
    <t>Festejos y actividades realizadas</t>
  </si>
  <si>
    <t>Se refiere a los festejos realizados dentro de los festejos de la CPEUM de 1917</t>
  </si>
  <si>
    <t>Realización de material impreso para la divulgación de tópicos de la Constitución, el federalismo y el municipio libre.</t>
  </si>
  <si>
    <t xml:space="preserve">Domy elaborado, factura de pago, oficio de adquisición, ejemplar impreso. </t>
  </si>
  <si>
    <t xml:space="preserve">Se cuenta con presupuesto para la impresión del material de divulgación. </t>
  </si>
  <si>
    <t>Materiales de divulgación Elaborados</t>
  </si>
  <si>
    <t>Se refiere a los materiales de divulgación impresos</t>
  </si>
  <si>
    <t>Materiales de divulgación realizados/Materiales de divulgación Programados</t>
  </si>
  <si>
    <t>Pláticas y celebración de conmemoraciones en instituciones educativas sobre tópicos de la Constitución, el federalismo y el municipio libre.</t>
  </si>
  <si>
    <t xml:space="preserve">Firma de aceptación por parte del plantel y fotografías de la conferencia impartida. </t>
  </si>
  <si>
    <t xml:space="preserve">Que los Directivos estén interesados en la plática y que asistan los alumnos. </t>
  </si>
  <si>
    <t>Pláticas y celebraciones de conmemoraciones realizadas.</t>
  </si>
  <si>
    <t>Se refiere a las pláticas y conmemoraciones que realiza el Instituto en las instituciones de educación</t>
  </si>
  <si>
    <t>Pláticas y conmemoraciones realizadas/Pláticas y conmemoraciones programadas</t>
  </si>
  <si>
    <t>Firma de convenios de colaboración académica e institucional con organismos públicos, privados, gubernamentales, constitucionales, sociales y educativos.</t>
  </si>
  <si>
    <t xml:space="preserve">Convenio formalizado, informe de actividades, portal web. </t>
  </si>
  <si>
    <t xml:space="preserve">Que las instituciones acepten establecer el vínculo de colaboración </t>
  </si>
  <si>
    <t>Convenios con organismos e instituciones formalizados</t>
  </si>
  <si>
    <t>Se refiere a los convenios que se formalizan con instituciones publicas y privadas</t>
  </si>
  <si>
    <t>Convenios formalizados/Convenios programados</t>
  </si>
  <si>
    <t>Publicación de la información que genera el Instituto, en la página web y redes sociales.</t>
  </si>
  <si>
    <t xml:space="preserve">Informe Elaborado.  Contenidos en las pagina web y en las redes sociales del instituto   </t>
  </si>
  <si>
    <t xml:space="preserve">Se cuenta con reporte de actividades de los organizadores de los eventos, fotografías y reseña del evento. </t>
  </si>
  <si>
    <t>Informe de las actualizaciones de la página web y redes sociales</t>
  </si>
  <si>
    <t>Se refiere al informe que concentra las revisiones a la pagina web</t>
  </si>
  <si>
    <t>Informe de actividades Realizado/Informe de actividades programado</t>
  </si>
  <si>
    <t xml:space="preserve">Investigaciones sobre temas del Federalismo, el estado de derecho y el municipio libre </t>
  </si>
  <si>
    <t xml:space="preserve">Revistas impresas o digitales. </t>
  </si>
  <si>
    <t xml:space="preserve">Se cuentan con investigadores comprometidos a trabajar. </t>
  </si>
  <si>
    <t>Investigaciones realizadas.</t>
  </si>
  <si>
    <t>Se refiere a las investigaciones que efectúa el Instituto</t>
  </si>
  <si>
    <t>Investigaciones Realizadas/Investigaciones programas</t>
  </si>
  <si>
    <t>Investigaciones</t>
  </si>
  <si>
    <t>Publicación de libros y cuadernillos que contienen investigaciones, estudios y análisis sobre temas del federalismo, la Constitución y el municipio libre.</t>
  </si>
  <si>
    <t xml:space="preserve">Publicaciones impresas o electrónicas, ISBN obtenidos para las publicaciones, facturas de impresión de los documentos  </t>
  </si>
  <si>
    <t xml:space="preserve">Se cuentan con trabajos de investigación que puedan ser publicados en formato de libro. </t>
  </si>
  <si>
    <t>Libros Publicados</t>
  </si>
  <si>
    <t>Se refiere a los libros que publica el Instituto.</t>
  </si>
  <si>
    <t>Libros publicados /Libros programados</t>
  </si>
  <si>
    <t>Libros</t>
  </si>
  <si>
    <t>Publicación de revistas que contiene artículos, estudios y colaboraciones sobre tema del federalismo y municipalismo.</t>
  </si>
  <si>
    <t xml:space="preserve">Libros impresos o digitales. </t>
  </si>
  <si>
    <t xml:space="preserve">Se cuentan con contenidos que integren la revista.   </t>
  </si>
  <si>
    <t>Revistas Publicadas</t>
  </si>
  <si>
    <t>Se refiere a las revistas que publica el instituto</t>
  </si>
  <si>
    <t>Revistas publicadas/Revistas Programadas</t>
  </si>
  <si>
    <t>Revista</t>
  </si>
  <si>
    <t>Cursos, talleres y/o asesoría a funcionarios municipales para mejorar la gestión en beneficio de su población.</t>
  </si>
  <si>
    <t xml:space="preserve">Necesidad e interés de capacitación para funcionarios municipales, con acreditación del Ayuntamiento. </t>
  </si>
  <si>
    <t xml:space="preserve">Informe de Actividades </t>
  </si>
  <si>
    <t>Municipio capacitado</t>
  </si>
  <si>
    <t xml:space="preserve">Publicación del decreto para la formalización del comité y el programa de actividades de los festejos  </t>
  </si>
  <si>
    <t xml:space="preserve">Publicación en el Periódico oficial del Estado de Jalisco </t>
  </si>
  <si>
    <t xml:space="preserve">El C. Gobernador emite el decreto y aprueba el programa de actividades   </t>
  </si>
  <si>
    <t>Publicación del decreto y validación del programa de actividades</t>
  </si>
  <si>
    <t>Se refiere a la publicación del decreto que aprueba las actividades a realizar en el marco de los festejos de la CPEUM de 1917</t>
  </si>
  <si>
    <t xml:space="preserve">Decreto Publicado/Decreto para publicación </t>
  </si>
  <si>
    <t>Decreto</t>
  </si>
  <si>
    <t xml:space="preserve">Coordinación, Supervisión y/o ejecución de las actividades a realizar en el marco de los festejos </t>
  </si>
  <si>
    <t xml:space="preserve">Eventos realizados, boletines de prensa, informe de actividades, memoria gráfica y documental de las actividades  </t>
  </si>
  <si>
    <t xml:space="preserve">Se cuente con los recursos económicos específicos y la colaboración de las dependencias involucradas </t>
  </si>
  <si>
    <t>Gestión para la administración y funcionamiento del instituto</t>
  </si>
  <si>
    <t xml:space="preserve">Pago de adquisiciones, obligaciones y servicios de personal </t>
  </si>
  <si>
    <t xml:space="preserve">Tomo de cuenta pública. </t>
  </si>
  <si>
    <t xml:space="preserve">Solvencia financiera para  el desarrollo de las actividades operativas y sustantivas.  </t>
  </si>
  <si>
    <t xml:space="preserve">Informe de actividades  </t>
  </si>
  <si>
    <t>Soporte documental del egreso realizado</t>
  </si>
  <si>
    <t>Se refiere  a la integración de la cuenta pública mensual</t>
  </si>
  <si>
    <t>(Soporte realizado/Soporte programado)</t>
  </si>
  <si>
    <t>Tomo</t>
  </si>
  <si>
    <t xml:space="preserve">Control presupuestal y patrimonial  </t>
  </si>
  <si>
    <t xml:space="preserve">Reportes de inventario y control presupuestal </t>
  </si>
  <si>
    <t>Control e Inventarios realizados</t>
  </si>
  <si>
    <t>Se refiere al reporte de inventario y control presupuestal realizado por el instituto</t>
  </si>
  <si>
    <t>Control e inventarios realizados/Control e inventario programado</t>
  </si>
  <si>
    <t>Reporte</t>
  </si>
  <si>
    <t>Capacitación interna para la profesionalización del personal.</t>
  </si>
  <si>
    <t xml:space="preserve">Constancias de participación </t>
  </si>
  <si>
    <t xml:space="preserve">Existe un programa de  capacitación y haya cupo para asistir a cursos de acuerdo a la necesidad del Organismo en el CECAP y en otras áreas del Gobierno e Instituciones privadas. </t>
  </si>
  <si>
    <t>Servidores públicos capacitados.</t>
  </si>
  <si>
    <t>Se refiere a los servidores públicos del Instituto que reciben o asisten a capacitación</t>
  </si>
  <si>
    <t xml:space="preserve">Servidores públicos capacitados/Servidores Públicos programados para capacitación </t>
  </si>
  <si>
    <t xml:space="preserve">Servidor Público </t>
  </si>
  <si>
    <t xml:space="preserve">Anteproyecto y validación de presupuesto   </t>
  </si>
  <si>
    <t xml:space="preserve">Número de proyectos y presupuesto   </t>
  </si>
  <si>
    <t xml:space="preserve">Proyecto presentado y presupuesto aprobado </t>
  </si>
  <si>
    <t>Número de proyectos y presupuesto</t>
  </si>
  <si>
    <t>Se refiere al proyecto de presupuesto presentado y aprobado</t>
  </si>
  <si>
    <t>Proyectos y presupuesto realizados/Proyecto y Presupuesto programado</t>
  </si>
  <si>
    <t>Presupuesto</t>
  </si>
  <si>
    <t>Gestión para la administración y funcionamiento del Instituto.</t>
  </si>
  <si>
    <t>Informes financieros y contables</t>
  </si>
  <si>
    <t>Se cuenta con la solvencia financiera para  el desarrollo de las actividades operativas y sustantivas.</t>
  </si>
  <si>
    <t xml:space="preserve">Soporte documental integrante de la cuenta pública </t>
  </si>
  <si>
    <t>Cumplimiento de las acciones programadas</t>
  </si>
  <si>
    <t>Se refiere al porcentaje de cumplimiento de las acciones que se tiene estimado realizar en el año.</t>
  </si>
  <si>
    <t>(Acciones Realizadas/Acciones Programas)*100</t>
  </si>
  <si>
    <t>Procuraduría de la Defensa Fiscal y Administrativa del Estado de Jalisco y Sus Municipios</t>
  </si>
  <si>
    <t>Contribuir al cumplimiento en tiempo y forma  de las obligaciones fiscales de los contribuyentes, a través de asesorías Fiscales y/o Administrativas.</t>
  </si>
  <si>
    <t xml:space="preserve">Base de datos del Servicio de Administración Tributaria </t>
  </si>
  <si>
    <t xml:space="preserve">Existe disponibilidad  por parte del os contribuyentes en formar una cultura fiscal. </t>
  </si>
  <si>
    <t>Asesorías Fiscales</t>
  </si>
  <si>
    <t>Mide las asesorías proporcionadas a los contribuyentes en materia fiscal</t>
  </si>
  <si>
    <t>(Asesorías Fiscales proporcionadas/Asesorías Fiscales solicitadas)*100</t>
  </si>
  <si>
    <t xml:space="preserve">Los contribuyentes tienen garantizado las asesoría profesionalizadas   </t>
  </si>
  <si>
    <t xml:space="preserve">Base de datos del Servicio de Administración Tributaria   </t>
  </si>
  <si>
    <t xml:space="preserve">Los asesores son profesionales actualizados en la materia fiscal.   </t>
  </si>
  <si>
    <t xml:space="preserve">Servicio de Administración Tributaria </t>
  </si>
  <si>
    <t>Asesorías fiscales proporcionadas a los contribuyentes</t>
  </si>
  <si>
    <t>Mide las asesorías profesionalizadas a los contribuyentes</t>
  </si>
  <si>
    <t>(Asesorías fiscales proporcionadas A/Asesorías fiscales solicitadas A)*100</t>
  </si>
  <si>
    <t>Asesorías en materia fiscal otorgadas.</t>
  </si>
  <si>
    <t xml:space="preserve">Servicio de administración tributaria </t>
  </si>
  <si>
    <t>Mide las asesorías proporcionadas al los contribuyentes</t>
  </si>
  <si>
    <t>(Asesorías fiscales proporcionadas B/Asesorías fiscales solicitadas B)*100</t>
  </si>
  <si>
    <t xml:space="preserve">Realización de talleres fiscales a los contribuyentes </t>
  </si>
  <si>
    <t xml:space="preserve">Publicidad en las instalaciones de la procuraduría Fiscal Administrativa </t>
  </si>
  <si>
    <t xml:space="preserve">Existe el personal suficiente para llevar acabo las actividades </t>
  </si>
  <si>
    <t>Red de Enlace en la Estructura Orgánica de la Secretaria General de Gobierno</t>
  </si>
  <si>
    <t>Contribuir a la Eficiencia y a la maximización de las Actividades de la Secretaria General de Gobierno a través de una Red de Enlace en la Estructura Orgánica</t>
  </si>
  <si>
    <t>Plan Transversal Gubernamental, Portal del Gobierno del Estado</t>
  </si>
  <si>
    <t>Se cuenta con una debida planeación de actividades, recursos suficientes y  Coordinación en la Estructura.</t>
  </si>
  <si>
    <t xml:space="preserve">Portal del Gobierno del Estado </t>
  </si>
  <si>
    <t>Buen Gobierno</t>
  </si>
  <si>
    <t>Contribuir a ser un Gobierno eficiente y eficaz para servir a la Ciudadanía</t>
  </si>
  <si>
    <t>Coordinación de Programas</t>
  </si>
  <si>
    <t>Cumplir de Manera Optima Todas las actividades de la Secretaria General de Gobierno.</t>
  </si>
  <si>
    <t xml:space="preserve">Plan Transversal Gubernamental, Portal del Gobierno del Estado </t>
  </si>
  <si>
    <t xml:space="preserve">Planeación  adecuada de las Actividades de la Estructura Orgánica de la Secretaria General de Gobierno </t>
  </si>
  <si>
    <t>Plan Transversal Gubernamental</t>
  </si>
  <si>
    <t>Optimizar las Actividades de la Secretaria General de Gobierno de manera eficiente y eficaz</t>
  </si>
  <si>
    <t>(Actividades Vinculadas Implementadas/Actividades vinculadas Programas)*100</t>
  </si>
  <si>
    <t>Actividades de los programas de la Estructura Orgánica de Secretaria General de Gobierno solicitadas</t>
  </si>
  <si>
    <t xml:space="preserve">Actividades de los programas de la Estructura Orgánica de Secretaria General de Gobierno solicitadas </t>
  </si>
  <si>
    <t xml:space="preserve">Plan Transversal Gubernamental </t>
  </si>
  <si>
    <t xml:space="preserve">Planeación de las Actividades de la Secretaria General de Gobierno </t>
  </si>
  <si>
    <t>Personal Responsable de la Red de Enlace de la Secretaria General de Gobierno</t>
  </si>
  <si>
    <t>Contar con el personal Responsable de la Red para la recepción y coordinación de las actividades</t>
  </si>
  <si>
    <t>(Personal Encargado de la Red de Enlace de la Secretaria General de Gobierno/Total del Personal del Despacho del Secretario General de Gobierno)*100</t>
  </si>
  <si>
    <t>Actividades entrelazadas de los Programas de la Estructura Orgánica de la Secretaria General contempladas para su seguimiento y evaluación puntual</t>
  </si>
  <si>
    <t xml:space="preserve">Actividades entrelazadas de los Programas de la Estructura Orgánica de la Secretaria General contempladas para su seguimiento y evaluación puntual </t>
  </si>
  <si>
    <t xml:space="preserve">planeación de las actividades, Suficiente Personal Responsable de la Red de Enlace </t>
  </si>
  <si>
    <t>Registro de Actividades de la Secretaria General de Gobierno</t>
  </si>
  <si>
    <t>Capturar todas las actividades de la Secretaria General de Gobierno para la elaboración del Plan Transversal Gubernamental</t>
  </si>
  <si>
    <t>(Actividades Capturadas/Total de Actividades programadas de la Secretaria General de Gobierno)*100</t>
  </si>
  <si>
    <t>Actividades del plan transversal gubernamental de la Secretaría General de Gobierno efectuadas.</t>
  </si>
  <si>
    <t xml:space="preserve">Se cuenta con suficiente presupuesto, Coordinación de las Actividades, Planeación de las Actividades </t>
  </si>
  <si>
    <t>Coordinación de Actividades</t>
  </si>
  <si>
    <t>Sincronizar las actividades capturadas con los Programas de Coordinación</t>
  </si>
  <si>
    <t>(Actividades Vinculadas/Actividades Capturadas)*100</t>
  </si>
  <si>
    <t xml:space="preserve">registro de las Actividades de la Secretaria General de Gobierno por el Personal Responsable  de la Red de Enlace </t>
  </si>
  <si>
    <t xml:space="preserve">Personal disponible para la Red de Enlace, planeación de actividades </t>
  </si>
  <si>
    <t xml:space="preserve">Planificar y coordinar las actividades de la Secretaria General de Gobierno elaborando el Plan Transversal Gubernamental </t>
  </si>
  <si>
    <t xml:space="preserve">Plan transversal Gubernamental, Portal de Gobierno del Estado </t>
  </si>
  <si>
    <t xml:space="preserve">Plan transversal Gubernamental, Planificación de Actividades, Coordinación de la Estructura </t>
  </si>
  <si>
    <t xml:space="preserve">Implementar el Plan Transversal Gubernamental para Optimizar los Recursos Presupuestados </t>
  </si>
  <si>
    <t xml:space="preserve">Portal del Gobierno del Estado, Plan Transversal de Gobierno </t>
  </si>
  <si>
    <t xml:space="preserve">Coordinación de las Actividades, Planificación de  las Actividades. </t>
  </si>
  <si>
    <t>Consejo Estatal de Seguridad Pública</t>
  </si>
  <si>
    <t xml:space="preserve">Los recursos financieros aportados a los diversos programas de prioridad nacional por las instituciones de seguridad pública en el estado son ejercidos correctamente. </t>
  </si>
  <si>
    <t xml:space="preserve">Los recursos financieros aportados a los diversos programas de prioridad nacional por las instituciones de seguridad pública en el estado son ejercidos correctamente.  </t>
  </si>
  <si>
    <t xml:space="preserve">Sistema Nacional de Seguridad Pública, Secretaría de Hacienda y Crédito Público, SGG. </t>
  </si>
  <si>
    <t xml:space="preserve">Existe la respuesta en tiempo y forma del órgano de adquisiciones, el correcto seguimiento en la aplicación de los fondos y/o subsidios de parte las instituciones de seguridad pública del estado hacia donde se destinaron los recursos financieros. </t>
  </si>
  <si>
    <t xml:space="preserve">Expedientes de los diversos programas (información reservada) </t>
  </si>
  <si>
    <t>Porcentaje de proyectos de recursos ejercidos</t>
  </si>
  <si>
    <t>Los recursos financieros aportados a los diversos programas de prioridad nacional por las instituciones de seguridad pública en el estado son ejercidos correctamente</t>
  </si>
  <si>
    <t>(Número de proyectos elaborados/Número de proyectos programados)*100</t>
  </si>
  <si>
    <t>Porcentaje de Proyecto</t>
  </si>
  <si>
    <t>Coordinar y dar seguimiento al correcto ejercicio de los recursos financieros aportados a los diversos programas de prioridad nacional por las instituciones de seguridad pública en el estado.</t>
  </si>
  <si>
    <t xml:space="preserve">Existe la respuesta en tiempo y forma de los proveedores para el suministro de los vienes y/o servicios contratados. </t>
  </si>
  <si>
    <t>Porcentaje de proyectos de recursos ejercidos (Coordinación)</t>
  </si>
  <si>
    <t>Coordinar y dar seguimiento al correcto ejercicio de los recursos financieros aportados a los diversos programas de prioridad nacional por las instituciones de seguridad pública en el estado</t>
  </si>
  <si>
    <t>Porcentaje de recursos ejercidos</t>
  </si>
  <si>
    <t>Contribuir a la Coordinación  del Sistema Estatal de Seguridad Pública para abatir la Incidencia Delictiva mediante el suministro de capacitación, infraestructura y equipamiento a las diversas instituciones de seguridad pública del estado, fortaleciendo a dichas instituciones.</t>
  </si>
  <si>
    <t>Actas y acuerdos de reunión a la Unidad de Transparencia</t>
  </si>
  <si>
    <t>Los recursos son suministrados a los estados para diversos programas de prioridad nacional.</t>
  </si>
  <si>
    <t xml:space="preserve">Programa Nacional de Seguridad Pública, Actas de Reunión del pleno del Consejo, Actas de Reunión de diversas Comisiones Intersecretariales. </t>
  </si>
  <si>
    <t>Porcentaje de servidores públicos sometidos a examen de confianza (transparencia)</t>
  </si>
  <si>
    <t>(Numero de Servidores públicos sometidos al examen de control de confianza/Total de servidores públicos sujetos a la aplicación del examen de control de confianza)*100</t>
  </si>
  <si>
    <t>Porcentaje de servidores públicos</t>
  </si>
  <si>
    <t xml:space="preserve">Recursos de fondos federales gestionados destinados a la seguridad pública en Jalisco y vigilar la correcta aplicación del 100%.   </t>
  </si>
  <si>
    <t xml:space="preserve">Estructuras programáticas presupuestales, acuerdos de reunión, sin embargo estos son información reservada por la Unidad de Transparencia </t>
  </si>
  <si>
    <t xml:space="preserve">Continua el Programa Nacional de Prevención del Delito,  los proyectos de inversión presentados son aprobados por el SNSP de la Secretaría de Gobernación.  </t>
  </si>
  <si>
    <t xml:space="preserve">Programa Nacional de Seguridad Pública, lineamientos de los diversos subsidios en materia de seguridad pública, Anexos únicos de los diversos programas y/o subsidios, Actas de Reunión del pleno del Consejo, Actas de Reunión de las diversas comisiones intersecretariales SGG. </t>
  </si>
  <si>
    <t>Porcentaje de Gestión de Recursos Federales</t>
  </si>
  <si>
    <t>Estructuras programáticas presupuestales, acuerdos de reunión, sin embargo estos son información reservada por la Unidad de Transparencia</t>
  </si>
  <si>
    <t>(Número de gestiones realizadas con éxito/Ejecución del fondo de aportaciones a entidades federativas en materia de seguridad pública)*100</t>
  </si>
  <si>
    <t>Subsecretaría de Asuntos del Interior</t>
  </si>
  <si>
    <t>Evaluación electrónica de la función pública en el municipio, región y estado.</t>
  </si>
  <si>
    <t>Contribuir a mejorar la medición de la función pública mediante la creación de indicadores que permitan el mejoramiento de los procesos para llevar a cabo el diario del funcionario a nivel regional, municipal y estatal</t>
  </si>
  <si>
    <t>Base de datos</t>
  </si>
  <si>
    <t>Se cuenta con la participación de las Dependencias involucradas</t>
  </si>
  <si>
    <t xml:space="preserve">Oficios presentados en la Dirección de Desarrollo Político y Atención a la Problemática del Estado y Dependencias del Estado </t>
  </si>
  <si>
    <t>Porcentaje de ciudadanos con problemáticas resueltas F</t>
  </si>
  <si>
    <t>Problemáticas de ciudadanos ingresadas</t>
  </si>
  <si>
    <t>(Problemáticas de ciudadanos ingresadas F/Solicitud de problemáticas con resolución F)*100</t>
  </si>
  <si>
    <t xml:space="preserve">El Estado con sus regiones y municipios puede identificar oportunamente las fortalezas y debilidades de la función pública y tomar medidas para la corrección oportuna de la situación que se presenta </t>
  </si>
  <si>
    <t xml:space="preserve">Diagnósticos presentados </t>
  </si>
  <si>
    <t xml:space="preserve">Se cuenta con la participación de la ciudadanía </t>
  </si>
  <si>
    <t xml:space="preserve">Investigaciones en campo en la Región, Líderes sociales  </t>
  </si>
  <si>
    <t>Porcentaje de Diagnósticos o estudios por Región P</t>
  </si>
  <si>
    <t>(Número de estudios e investigaciones realizadas P/Número de regiones del Estado P)*100</t>
  </si>
  <si>
    <t>Porcentaje de Diagnósticos y/o Estudios</t>
  </si>
  <si>
    <t>Indicadores generados a través de la identificación, necesidades, debilidades y fortalezas de la función y el desempeño público en cada localidad, creando informes mediante un software y calificado por un tercero</t>
  </si>
  <si>
    <t xml:space="preserve">Enlace en la prevención y atención de necesidades y problemáticas de la sociedad en el Estado de Jalisco solucionando los conflictos con la coordinación de las diferentes áreas de gobierno </t>
  </si>
  <si>
    <t xml:space="preserve">Enlace en la prevención y atención de necesidades y problemáticas de la sociedad en el Estado de Jalisco solucionando los conflictos con la coordinación de las diferentes áreas de gobierno  </t>
  </si>
  <si>
    <t xml:space="preserve">Base de datos  </t>
  </si>
  <si>
    <t xml:space="preserve">Se cuenta con la participación de las dependencias involucradas </t>
  </si>
  <si>
    <t>Porcentaje de ciudadanos con problemáticas resueltas C2</t>
  </si>
  <si>
    <t>Ciudadanos que acuden a la Subsecretaría con alguna problemática</t>
  </si>
  <si>
    <t>(Solicitud de problemáticas con resolución C2/Solicitudes de problemáticas de ciudadanos ingresadas C2)*100</t>
  </si>
  <si>
    <t xml:space="preserve">Reporte de incidencias </t>
  </si>
  <si>
    <t xml:space="preserve">Se cuenta con la participación del área de informática de la Secretaría General de Gobierno </t>
  </si>
  <si>
    <t xml:space="preserve">Programa de trabajo de Informática y Dirección General de Estudios Estratégicos y Desarrollo Político </t>
  </si>
  <si>
    <t xml:space="preserve">Atención a la ciudadanía en general que presente alguna problemática o conflicto </t>
  </si>
  <si>
    <t>Porcentaje de problemáticas resueltas A2</t>
  </si>
  <si>
    <t>(Problemáticas de ciudadanos ingresadas A2/Solicitudes de problemáticas con resolución A2)*100</t>
  </si>
  <si>
    <t>Plataforma</t>
  </si>
  <si>
    <t>Centro Estatal de evaluación y Control de Confianza</t>
  </si>
  <si>
    <t>Elementos de seguridad pública evaluados en materia de control y confianza para brindar un servicio confiable a los ciudadanos.</t>
  </si>
  <si>
    <t xml:space="preserve">Sistema Nacional de Información de Seguridad Pública, Expedientes de los elementos de seguridad pública (Información reservada) </t>
  </si>
  <si>
    <t xml:space="preserve">Existe el interés del  elemento de seguridad pública en presentarse a su evaluación, altas y bajas de elementos en las instituciones de seguridad pública. </t>
  </si>
  <si>
    <t xml:space="preserve">Expedientes de los elementos en las diversas instituciones de seguridad pública Estatal o Municipal (información reservada) </t>
  </si>
  <si>
    <t>Número de elementos de seguridad pública evaluados para brindar un servicio confiable a los ciudadanos</t>
  </si>
  <si>
    <t>Elementos de seguridad pública evaluados en materia de control y confianza para brindar un servicio confiable a los ciudadanos</t>
  </si>
  <si>
    <t>Total de servidores públicos sometidos al examen de control de confianza</t>
  </si>
  <si>
    <t>Elementos de seguridad pública</t>
  </si>
  <si>
    <t>Evaluación de los elementos de seguridad pública en materia de control de confianza.</t>
  </si>
  <si>
    <t>Sistema Nacional de Información de Seguridad Pública, Expedientes de los elementos de seguridad pública (Información reservada)</t>
  </si>
  <si>
    <t>Existe el interés del  elemento de seguridad pública en presentarse a su evaluación, altas y bajas de elementos en las instituciones de seguridad pública.</t>
  </si>
  <si>
    <t xml:space="preserve">Expedientes de los elementos en las diversas instituciones de seguridad pública Estatal o Municipal (información reservada) SGG. </t>
  </si>
  <si>
    <t>Porcentaje de elementos de seguridad pública evaluados</t>
  </si>
  <si>
    <t>Evaluación de los elementos de seguridad pública en materia de control de confianza</t>
  </si>
  <si>
    <t>(Número de Servidores públicos sometidos al examen de control de confianza/Total servidores públicos que asistieron al examen de control de confianza)*100</t>
  </si>
  <si>
    <t>Contribuir con la óptima operación del Centro Estatal de Evaluación y Control de Confianza, mediante las evaluaciones realizadas a los distintos cuerpos policíacos del estado, para contar con instituciones de seguridad pública fortalecidas y confiables y de esta forma mitigar el índice de inseguridad.</t>
  </si>
  <si>
    <t xml:space="preserve">Sistema Nacional de Seguridad Pública, Sistema Nacional de Información de Seguridad Pública </t>
  </si>
  <si>
    <t xml:space="preserve">Existe  el interés por realizarse las evaluaciones, la no deserción policial, altas y bajas de elementos de seguridad pública en las diversas instituciones. </t>
  </si>
  <si>
    <t xml:space="preserve">Sistema Nacional de Información de Seguridad Pública, Plataforma AFIS, CESP-SGG. </t>
  </si>
  <si>
    <t>Porcentaje  de elementos de seguridad pública evaluados que aprobaron el examen</t>
  </si>
  <si>
    <t>Contribuir con la óptima operación del Centro Estatal de Evaluación y Control de Confianza, mediante las evaluaciones realizadas a los distintos cuerpos policiacos del estado, para contar con instituciones de seguridad pública fortalecidas y confiables y de esta forma mitigar el índice de inseguridad</t>
  </si>
  <si>
    <t>(Número de servidores públicos sometidos a examen de confianza y que lo aprobaron/Total de servidores públicos sometidos al examen de control de confianza)*100</t>
  </si>
  <si>
    <t xml:space="preserve">Elementos de seguridad pública evaluados en materia de control de confianza para el ejercicio de sus funciones.  </t>
  </si>
  <si>
    <t xml:space="preserve">Sistema Nacional de Información de Seguridad Pública, expedientes de los elementos de seguridad pública (Información reservada) </t>
  </si>
  <si>
    <t xml:space="preserve">El elemento de seguridad pública  se presente a su evaluación. </t>
  </si>
  <si>
    <t>Número de elementos de seguridad pública evaluados para el ejercicio de sus funciones</t>
  </si>
  <si>
    <t>Elementos de seguridad pública evaluados en materia de control de confianza para el ejercicio de sus funciones</t>
  </si>
  <si>
    <t>Total servidores públicos que asistieron al examen de control de confianza</t>
  </si>
  <si>
    <t>Comisión para Implementar el Sistema de Justicia Penal en el Estado de Jalisco</t>
  </si>
  <si>
    <t>Implementación del Nuevo Sistema de Justicia Penal para el Estado de Jalisco (SETEC)</t>
  </si>
  <si>
    <t>Contribuir a la Implementación del Nuevo Sistema de Justicia Penal en los 12 Distritos Judiciales del Estado mediante la elaboración de proyectos en los ejes Rectores del Nuevo Sistema de Justicia Penal, para que Jalisco cuente con un mejor sistema en beneficio de los ciudadanos.</t>
  </si>
  <si>
    <t xml:space="preserve">Evaluación de la Secretaria Técnica del Consejo de Coordinación para la Implementación del Nuevo Sistema de Justicia Penal de la Secretaría de Gobernación www.setec.gob.mx </t>
  </si>
  <si>
    <t xml:space="preserve">Se cuenta con los recursos humanos, financieros y materiales necesarios para ejecutar los proyectos. </t>
  </si>
  <si>
    <t xml:space="preserve">Evaluación de la Secretaria Técnica del Consejo de Coordinación para la Implementación del Nuevo Sistema de Justicia Penal de la Secretaria Técnica de Gobernación.                     www.setec.gob.mx </t>
  </si>
  <si>
    <t>Porcentaje de disminución de expedientes que se judicializan en materia penal</t>
  </si>
  <si>
    <t>Porcentaje de disminución de expedientes que se judicializan en materia penal.</t>
  </si>
  <si>
    <t>(Número de expedientes atendidos con la implementación del Nuevo Sistema de Justicia Penal5/Total de expedientes en materia penal)*100</t>
  </si>
  <si>
    <t>Porcentaje de expedientes</t>
  </si>
  <si>
    <t>Lograr que en el Estado de Jalisco la Justicia Penal sea mas rápida, justa y expedita.</t>
  </si>
  <si>
    <t>http://.setec.gob.mx</t>
  </si>
  <si>
    <t>Existe conocimiento por parte de la población de sus derechos y los beneficios del Nuevo Sistema de Justicia Penal.</t>
  </si>
  <si>
    <t xml:space="preserve">http://www.setec.gob.mx  </t>
  </si>
  <si>
    <t>Porcentaje de disminución de duración de los juicios en materia penal.</t>
  </si>
  <si>
    <t>Porcentaje de disminución de duración de los juicios en materia penal</t>
  </si>
  <si>
    <t>(Duración de los juicios con la Implementación del Nuevo Sistema de Justicia Penal/Duración de los juicios en materia penal)*100</t>
  </si>
  <si>
    <t xml:space="preserve">Coordinación, Gestión, Ejecución, Supervisión y Seguimiento a cada uno de los ejes estratégicos de la implementación del Nuevo Sistema de Justicia Penal   </t>
  </si>
  <si>
    <t xml:space="preserve">http://.setec.gob.mx   </t>
  </si>
  <si>
    <t xml:space="preserve">Existe disponibilidad, capacidad y facilidad para impulsar los programas y proyectos   </t>
  </si>
  <si>
    <t>Coordinación y gestión de los proyectos solicitados a instancias federales y estatales involucradas en la implementación del nuevo sistema de justicia penal</t>
  </si>
  <si>
    <t>Existe los recursos financieros y capacidad operativa suficientes para la ejecución de los proyectos.</t>
  </si>
  <si>
    <t>Porcentaje de avance en la Implementación del Nuevo Sistema de Justicia Penal de manera gradual, en los 12 distritos judiciales del Estado de Jalisco</t>
  </si>
  <si>
    <t>(Total de proyectos solicitados/Total de proyectos autorizados)*100</t>
  </si>
  <si>
    <t>Supervisión y seguimiento de los proyectos autorizados por la SETEC, Secretaría de hacienda y Crédito Publico y Gobierno del Estado,  así como del personal capacitado en la operación del nuevo sistema de justicia penal</t>
  </si>
  <si>
    <t xml:space="preserve">Supervisión y seguimiento de los proyectos autorizados por la SETEC, Secretaría de hacienda y Crédito Publico y Gobierno del Estado,  así como del personal capacitado en la operación del nuevo sistema de justicia penal </t>
  </si>
  <si>
    <t xml:space="preserve">Existe los recursos financieros suficientes.   </t>
  </si>
  <si>
    <t>Porcentaje del personal capacitado operatividad y funcionalidad de la infraestructura creada para la operación del Nuevo Sistema de Justicia Penal</t>
  </si>
  <si>
    <t>Mide la profesionalización delos Servidores Públicos del Nuevo Sistema de Justicia Penal</t>
  </si>
  <si>
    <t>(Servidores públicos aprobados A/Servidores públicos asistentes a la capacitación A)*100</t>
  </si>
  <si>
    <t>Asesoría técnica en la administración de recursos financieros, humanos, tecnológicos y optimización de servicios generales</t>
  </si>
  <si>
    <t>Contribuir a incrementar la eficiencia y eficacia del manejo de los recursos públicos mediante  procesos internos reglamentados para la simplificación administrativa.</t>
  </si>
  <si>
    <t>Dirección de Recursos Financieros de la Secretaría General de Gobierno, Sistemas documentales, de control de consumibles, sistema de solicitudes de la Dirección de Informática, expedientes que se encuentran en la Subsecretaría de Administración en la Dirección de Formación y Capacitación    así como en la Dirección de Recursos Humanos de la Secretaría General de Gobierno y</t>
  </si>
  <si>
    <t>Existe interés por parte de los enlaces administrativos de la Secretaría General de Gobierno, las condiciones tecnológicas necesarias para la atención de necesidades, los reconocimientos oficiales ante las diversas autoridades de las escuelas o universidades conveniadas y contratos con proveedores especializados asignados por la SEPAF, además de las revisiones por parte del personal interno de la Dirección de Recursos Materiales y Servicios Generales</t>
  </si>
  <si>
    <t xml:space="preserve">Dirección de Recursos Financieros, Dirección de Informática,, expedientes que se encuentran en la Dirección de Recursos Humanos   y expedientes que se tienen en la Dirección de Recursos Materiales de la  Secretaría General de Gobierno y la Dirección General de Logística de la SEPAF </t>
  </si>
  <si>
    <t>Transparencia en la administración de recursos financieros, humanos, tecnológicos y optimización de servicios generales.</t>
  </si>
  <si>
    <t>Mide la transparencia de los recursos mediante los resultados de las auditorias practicadas por instituciones con atribuciones para llevarlas acabo.</t>
  </si>
  <si>
    <t>(Total de recursos observados del ejercicio por la contraloría del estado/Total del presupuesto asignado para el ejercicio )*100</t>
  </si>
  <si>
    <t>La ciudadanía y los servidores públicos obtienen eficiencia y eficacia en el manejo de los recursos públicos para que exista más transparencia y certidumbre en los diversos trámites.</t>
  </si>
  <si>
    <t xml:space="preserve">Asesorías técnicas y administrativas realizadas para el mejoramiento en la organización y funcionamiento de las unidades ejecutoras del gasto de la Secretaría General de Gobierno  </t>
  </si>
  <si>
    <t xml:space="preserve">Asesorías técnicas y administrativas realizadas para el mejoramiento en la organización y funcionamiento de las unidades ejecutoras del gasto de la Secretaría General de Gobierno   </t>
  </si>
  <si>
    <t xml:space="preserve">Dirección de Recursos Financieros de la Secretaría General de Gobierno.   </t>
  </si>
  <si>
    <t xml:space="preserve">Existe interés por parte de los enlaces administrativos de la Secretaría General de Gobierno.   </t>
  </si>
  <si>
    <t xml:space="preserve">Dirección de Recursos Financieros </t>
  </si>
  <si>
    <t>Transparencia en los recursos</t>
  </si>
  <si>
    <t>Mide la transparencia de los recursos financieros auditados por la autoridad competente</t>
  </si>
  <si>
    <t xml:space="preserve">Número de Informes </t>
  </si>
  <si>
    <t>Requerimientos de equipo, servicios, consumibles y sistemas de información atendidos</t>
  </si>
  <si>
    <t xml:space="preserve">Requerimientos de equipo, servicios, consumibles y sistemas de información atendidos </t>
  </si>
  <si>
    <t xml:space="preserve">Sistemas documentales, sistema de control de consumibles y sistema de solicitudes de la Dirección de Informática.     </t>
  </si>
  <si>
    <t xml:space="preserve">Existen las condiciones tecnológicas necesarias para la atención de necesidades   </t>
  </si>
  <si>
    <t xml:space="preserve">Dirección de Informática de la Secretaría General de Gobierno,  </t>
  </si>
  <si>
    <t>Servicios de atención a requerimientos en informática</t>
  </si>
  <si>
    <t>Mide la atención a los servicios solicitados en informática  por las Direcciones adscritas a la Secretaría General de Gobierno</t>
  </si>
  <si>
    <t>(Total de solicitudes de servicio resueltas satisfactoriamente/Total de solicitudes de servicio recibidas)*100</t>
  </si>
  <si>
    <t>Servidores públicos titulados en diferentes niveles académicos, logrando que el servidor público obtenga finalmente el grado de Titulado y Certificado,  en su caso para otorgar una mejor atención ciudadana.</t>
  </si>
  <si>
    <t xml:space="preserve">Expedientes que se encuentran en la Subsecretaría de Administración en la Dirección de Formación y Capacitación    así como en la Dirección de Recursos Humanos de la Secretaría General de Gobierno.   </t>
  </si>
  <si>
    <t xml:space="preserve">Existe reconocimientos oficiales ante las diversas autoridades de las escuelas o universidades conveniadas.   </t>
  </si>
  <si>
    <t>Servidores públicos profesionalizados y/o certificados académicamente</t>
  </si>
  <si>
    <t>Mide la profesionalización de lo servidores públicos</t>
  </si>
  <si>
    <t>(Servidores públicos becados/Servidores públicos acreditados)*100</t>
  </si>
  <si>
    <t xml:space="preserve">Bienes muebles e inmuebles mejorados </t>
  </si>
  <si>
    <t xml:space="preserve">Bienes muebles e inmuebles mejorados  </t>
  </si>
  <si>
    <t xml:space="preserve">La Dirección de Recursos Materiales y Servicios Generales y la Dirección de Conservación y Racionalización de Espacios de la SEPAF   </t>
  </si>
  <si>
    <t xml:space="preserve">Existen contratos con proveedores especializados asignados por la SEPAF, además de las revisiones por parte del personal interno de la Dirección de Recursos Materiales y Servicios Generales y   </t>
  </si>
  <si>
    <t>Bienes muebles e inmuebles en condiciones óptimas para la realización de las actividades diarias</t>
  </si>
  <si>
    <t>Mide los bienes muebles e inmuebles que se encuentran en buenas condiciones.</t>
  </si>
  <si>
    <t>Elaboración de estudios y/o capacitación sobre los procesos administrativos.</t>
  </si>
  <si>
    <t>Dirección de Recursos Financieros de la Secretaría General de Gobierno.</t>
  </si>
  <si>
    <t>Existe buena  participación de los servidores públicos en los diversos procesos administrativos.</t>
  </si>
  <si>
    <t xml:space="preserve">Informes </t>
  </si>
  <si>
    <t xml:space="preserve">Elaboración de informes de las condiciones en que se encuentran los bienes muebles e inmuebles   </t>
  </si>
  <si>
    <t xml:space="preserve">La Dirección de Recursos Materiales y Servicios Generales y la Dirección General de Logística de la SEPAF   </t>
  </si>
  <si>
    <t xml:space="preserve">Existen planes y programas que permiten el que los bienes muebles se encuentren en optimas condiciones.    </t>
  </si>
  <si>
    <t>Dirección General de Desarrollo Municipal</t>
  </si>
  <si>
    <t>Agenda para el Desarrollo Municipal</t>
  </si>
  <si>
    <t>Contribuir a un mejor y mas eficiente  conocimiento del personal de los Ayuntamientos del Estado de Jalisco, que participan en el Programa de Agenda para el Desarrollo Municipal mediante talleres de capacitación, realizados por el Gobierno del Estado de Jalisco a través de la Secretaría General de Gobierno</t>
  </si>
  <si>
    <t xml:space="preserve">INAFED </t>
  </si>
  <si>
    <t xml:space="preserve">Existe comunicación constante con funcionarios municipales para que participen en el Programa Agenda para el Desarrollo Municipal. </t>
  </si>
  <si>
    <t xml:space="preserve">Los 125 municipios del Estado de Jalisco </t>
  </si>
  <si>
    <t>Participen los 125 municipios en el Programa Agenda para el Desarrollo Municipal</t>
  </si>
  <si>
    <t>Mide el número de municipios que decidieron participar en el Programa Agenda para el Desarrollo Municipal.</t>
  </si>
  <si>
    <t>Municipios que participan en el Programa Agenda para el Desarrollo Municipal</t>
  </si>
  <si>
    <t>Municipios Capacitados y certificados</t>
  </si>
  <si>
    <t>Agenda para el Desarrollo Municipal es un programa de mejorar Regulatoria, en donde la DGDM trabaja en conjunto con los Municipios, con capacitaciones vinculadas en el programa y acompañándolos durante el proceso del mismo.</t>
  </si>
  <si>
    <t>INAFED</t>
  </si>
  <si>
    <t>Existe comunicación constante con los municipios para que participe en el Programa Agenda para el Desarrollo Municipal.</t>
  </si>
  <si>
    <t>Asesoría a los 125 municipios que participan en el Programa Agenda para el Desarrollo Municipal</t>
  </si>
  <si>
    <t>Mide el número de municipios que reciben asesoría para certificar en el Programa Agenda para el Desarrollo Municipal.</t>
  </si>
  <si>
    <t>Municipios asesorados sobre el Programa Agenda para el Desarrollo Municipal</t>
  </si>
  <si>
    <t>Municipios asesorados y capacitados</t>
  </si>
  <si>
    <t xml:space="preserve">Certificación entregada en el Programa de Agenda para le Desarrollo Municipal   </t>
  </si>
  <si>
    <t>Certificación entregada en el Programa de Agenda para le Desarrollo Municipal</t>
  </si>
  <si>
    <t>Existe comunicación con los municipios para que tomen las asesorías necesarias para que certifiquen en el Programa Agenda para el Desarrollo Municipal.</t>
  </si>
  <si>
    <t>Certificación de 125 municipios que participan en el programa agenda para el desarrollo municipal</t>
  </si>
  <si>
    <t>Mide el número de municipios que certificaron en el programa agenda para el desarrollo municipal</t>
  </si>
  <si>
    <t>Municipios certificados en el Programa Agenda para el Desarrollo Municipal</t>
  </si>
  <si>
    <t>Municipios certificados</t>
  </si>
  <si>
    <t>Con el objetivo de propiciar el desarrollo en los 125 municipios por medio de las asesorías a los funcionarios públicos y atender la demanda de capacitación en las administraciones municipales y así cumplir con la misión de la Dirección General de Desarrollo Municipal.</t>
  </si>
  <si>
    <t xml:space="preserve">Existe constante comunicación con los municipios para que tomen las asesorías necesarias para que obtengan la certificación del Programa Agenda para el Desarrollo Municipal. </t>
  </si>
  <si>
    <t>Certificación</t>
  </si>
  <si>
    <t>Capacitaciones otorgadas a los Servidores Públicos de los ayuntamientos, relacionado al marco jurídico municipal.</t>
  </si>
  <si>
    <t xml:space="preserve">Secretaría General de Gobierno </t>
  </si>
  <si>
    <t xml:space="preserve">Se tiene una comunicación constante con los municipios para que tomen las asesorías y capacitaciones necesarias para el buen funcionamiento de la administración municipal. </t>
  </si>
  <si>
    <t>01 Gestión Marco Normativo</t>
  </si>
  <si>
    <t>Mide la capacitación otorgada a solicitud de los ayuntamientos del Estado de Jalisco</t>
  </si>
  <si>
    <t xml:space="preserve">Número de Municipios Capacitados en materia jurídico-legal </t>
  </si>
  <si>
    <t>Municipios capacitados en materia  jurídico-legal</t>
  </si>
  <si>
    <t xml:space="preserve">Con el objetivo de implementar programas de capacitación que permitan dar respuestas precisas a las necesidades de formación de las autoridades municipales  </t>
  </si>
  <si>
    <t xml:space="preserve">En los ayuntamientos del Estado de Jalisco </t>
  </si>
  <si>
    <t xml:space="preserve">Existe la coordinación con los ayuntamientos del Estado de Jalisco </t>
  </si>
  <si>
    <t>02 Gestión Marco Normativo</t>
  </si>
  <si>
    <t>Mide el número de Funcionarios municipales del Estado de Jalisco capacitados en materia de Reglamentación</t>
  </si>
  <si>
    <t>Número de municipios atendidos con capacitación en materia de Reglamentación para Funcionarios municipales del Estado de Jalisco</t>
  </si>
  <si>
    <t>Municipios Capacitados en materia de reglamentación para funcionarios</t>
  </si>
  <si>
    <t xml:space="preserve">Transversalización de la Perspectiva de Equidad de Género en el Sector Público </t>
  </si>
  <si>
    <t>Lograr que las/os servidoras/es públicas/os se profesionalizan para el cumplimiento de la transversalización de la PEG en la administración pública estatal y municipal.</t>
  </si>
  <si>
    <t>Listas de asistencia</t>
  </si>
  <si>
    <t>Las y los servidores públicos se interesan en profesionalizarse  para la transversalización de la PEG en la APE y APM.</t>
  </si>
  <si>
    <t>Número de servidoras/es públicos/as  profesionalizados para la transversalización de la PEG.</t>
  </si>
  <si>
    <t>Profesionalización de servidoras/es públicos en materia de PEG</t>
  </si>
  <si>
    <t>Servidoras/es públicos capacitados</t>
  </si>
  <si>
    <t>Integrantes de la Administración Públicas Estatal y Municipal capacitados en materia de perspectiva e igualdad de género.</t>
  </si>
  <si>
    <t>hay interés por parte de las/os servidoras/es públicas/os de la administración publica estatal y municipal y acuden a capacitarse.</t>
  </si>
  <si>
    <t>Número de servidoras/es públicas/os de la administratorio pública estatal y municipal capacitados en materia perspectiva e igualdad de género.</t>
  </si>
  <si>
    <t>Servidoras/es públicos sensibilizados y capacitados en PEG e igualdad de género</t>
  </si>
  <si>
    <t>Servidora(e)s públicos capacitados</t>
  </si>
  <si>
    <t xml:space="preserve"> Capacitación al Personal de la  Administración Públicas Estatal y Municipal en materia de perspectiva e igualdad de género.</t>
  </si>
  <si>
    <t xml:space="preserve">Las solicitudes de capacitación de la APE y Municipal son atendidas en su totalidad por personal de la Coordinación para el Desarrollo de la Equidad de Género.  </t>
  </si>
  <si>
    <t xml:space="preserve">Coordinación para el Desarrollo de la Equidad de Género. </t>
  </si>
  <si>
    <t>Porcentaje de solicitudes de capacitación atendidas.</t>
  </si>
  <si>
    <t>Solicitudes de capacitación realizadas por la APE y APM y atendidas por el IJM</t>
  </si>
  <si>
    <t>(Solicitudes atendidas/Solicitudes recibidas)*100</t>
  </si>
  <si>
    <t>Reuniones de vinculación con los diferentes sectores a traves de redes de apoyo y mesas de trabajo realizadas.</t>
  </si>
  <si>
    <t>Reuniones de vinculación con los diferentes sectores a través de redes de apoyo y mesas de trabajo realizadas.</t>
  </si>
  <si>
    <t xml:space="preserve">Memoria fotográfica, minutas de reunión.  </t>
  </si>
  <si>
    <t xml:space="preserve">Durante el 2016 las redes de apoyo y las mesas interinstitucionales de trabajo continúan operando.  </t>
  </si>
  <si>
    <t>Número de reuniones realizadas a través de redes de apoyo y mesas inter institucionales de trabajo.</t>
  </si>
  <si>
    <t>Realización de uniones con mesas interinstitucionales</t>
  </si>
  <si>
    <t>Número de reuniones realizadas para una vinculación con organismos</t>
  </si>
  <si>
    <t xml:space="preserve">Reuniones de trabajo con representantes de instituciones públicas y actores sociales estratégicos.  </t>
  </si>
  <si>
    <t xml:space="preserve">Minuta, Convenios y Listas de asistencia  </t>
  </si>
  <si>
    <t xml:space="preserve">Las instituciones trabajaran en conjunto y generan redes interinstitucionales con el fin de dar un seguimiento integral, coordinado y transversal a temas fundamentales para el avance hacia la igualdad entre mujeres y hombres. </t>
  </si>
  <si>
    <t>Número de minutas, convenios y listas de asistencia.</t>
  </si>
  <si>
    <t>Mide productos realizados en reuniones con actores sociales e instituciones públicas</t>
  </si>
  <si>
    <t>Número de Minutas, acuerdos y lista de asistencia en reuniones para la vinculación con organismos.</t>
  </si>
  <si>
    <t>Reuniones Registradas con minutas, acuerdos y lista de asistencia.</t>
  </si>
  <si>
    <t xml:space="preserve">Instancias Municipales de las Mujeres fortalecidas. </t>
  </si>
  <si>
    <t xml:space="preserve">Instancias Municipales de las Mujeres fortalecidas.  </t>
  </si>
  <si>
    <t xml:space="preserve">Se refiere a instancias municipales fortalecidas a través de un proceso de capacitación.  </t>
  </si>
  <si>
    <t xml:space="preserve">El personal de las Instancias Municipales de las Mujeres se interesa en recibir capacitación.  </t>
  </si>
  <si>
    <t xml:space="preserve">Coordinación de enlace Municipal </t>
  </si>
  <si>
    <t>Instancias Municipales de las Mujeres fortalecidas.</t>
  </si>
  <si>
    <t>Se refiere al número de Instancias Municipales de las Mujeres fortalecidas a través de un proceso de capacitación</t>
  </si>
  <si>
    <t>Instancias municipales de las mujeres</t>
  </si>
  <si>
    <t>Reuniones de sensibilización y/o capacitación con integrantes de las IMM para el mejor desempeño de sus funciones.</t>
  </si>
  <si>
    <t xml:space="preserve">Listas de asistencia, memoria fotográfica.  </t>
  </si>
  <si>
    <t xml:space="preserve">Las IMM se interesan y asisten a los eventos de capacitación. </t>
  </si>
  <si>
    <t xml:space="preserve">Coordinación de Enlace Municipal </t>
  </si>
  <si>
    <t>Número de reuniones para la sensibilización y/o capacitación de integrantes de los IMM.</t>
  </si>
  <si>
    <t>los IMM que se sensibilizan y se capacitan por medio de reuniones de trabajo convocadas por el IJM</t>
  </si>
  <si>
    <t>Reuniones para capacitar a los IMM/Servidoras/es públicos capacitados</t>
  </si>
  <si>
    <t>Reuniones de Capacitación a los IMM´s (Instancias Municipales de las Mujeres)</t>
  </si>
  <si>
    <t xml:space="preserve">Difusión de instituciones públicas y/o privadas que otorgan recursos para el fortalecimiento de las IMM.  </t>
  </si>
  <si>
    <t xml:space="preserve">Boletín informativo </t>
  </si>
  <si>
    <t xml:space="preserve">Al ser IMM de nuevo ingreso en su mayoría, estarán con toda la disposición de buscar recursos y apoyos para beneficio de las Mujeres de su localidad. </t>
  </si>
  <si>
    <t>Número de Instancias Municipales de las Mujeres informadas</t>
  </si>
  <si>
    <t>Instancias municipales a las cuales se informa sobre los fondos económicos a los cuales pueden acceder.</t>
  </si>
  <si>
    <t>Suma de Instancias Municipales de las Mujeres informadas</t>
  </si>
  <si>
    <t xml:space="preserve">Unidades de Género en dependencias y Organismos del Sector Público instaladas. </t>
  </si>
  <si>
    <t xml:space="preserve">Unidades de Género en dependencias y Organismos del Sector Público instaladas.  </t>
  </si>
  <si>
    <t xml:space="preserve">Acuerdo para la instalación de las Unidad de género.  </t>
  </si>
  <si>
    <t xml:space="preserve">Las dependencias y organismos del sector público se interesan en instalar unidades de género. </t>
  </si>
  <si>
    <t>Número de unidades de género instaladas en las dependencias y organismos del sector público.</t>
  </si>
  <si>
    <t>Se refiere a las unidades de género que se instalan en las dependencias y organismos del sector público.</t>
  </si>
  <si>
    <t>Unidades de género</t>
  </si>
  <si>
    <t xml:space="preserve">Unidades de Género </t>
  </si>
  <si>
    <t>Gestión para la instalación de las unidades de género en las dependencia y organismos del sector público.</t>
  </si>
  <si>
    <t xml:space="preserve">Oficios de gestión  </t>
  </si>
  <si>
    <t xml:space="preserve">El IJM cuanta con los recursos humanos y materiales </t>
  </si>
  <si>
    <t>Número de dependencias y organismos de sector público en las cuales se gestiona la instalación de las unidades de género.</t>
  </si>
  <si>
    <t>Se refiere a la gestión que se hace en las dependencias y organismos del sector público para la instalación de las unidades de género.</t>
  </si>
  <si>
    <t>Suma de Unidades de género instaladas</t>
  </si>
  <si>
    <t>Unidades de Género</t>
  </si>
  <si>
    <t>Capacitación a las dependencias y organismos del sector público para el funcionamiento de las unidades de género.</t>
  </si>
  <si>
    <t>Las dependencias y organismos del sector público se interesan en capacitarse para la instalación de las unidades de género.</t>
  </si>
  <si>
    <t>Número de dependencias y organismos del sector público capacitados para el funcionamiento de las unidades de género.</t>
  </si>
  <si>
    <t>Se refiere a la capacitación en las dependencias para el funcionamiento de las unidades de género.</t>
  </si>
  <si>
    <t>Unidades de género Servidoras/es públicos capacitados</t>
  </si>
  <si>
    <t>Dependencias y organismos capacitadas</t>
  </si>
  <si>
    <t xml:space="preserve">Acuerdos para la desagregación de informacion por sexo con dependencias y organismos de la administración pública estatal documentados </t>
  </si>
  <si>
    <t xml:space="preserve">Acuerdos para la desagregación de información por sexo con dependencias y organismos de la administración pública estatal documentados  </t>
  </si>
  <si>
    <t xml:space="preserve">Acuerdo firmado.  </t>
  </si>
  <si>
    <t xml:space="preserve">Las dependencias del gobierno Estatal y los organismos del sector público se interesan en la firma de acuerdo para la desagregación de información por sexo.  </t>
  </si>
  <si>
    <t>Número de acuerdos firmado para la desagregación de información  por sexo con dependencias y organismos del sector público.</t>
  </si>
  <si>
    <t>Se refiere a la desagradecieron de información por sexo en las dependencias y organismos públicos.</t>
  </si>
  <si>
    <t>Suma de acuerdos con Dependencias y OPD</t>
  </si>
  <si>
    <t>Acuerdos firmados</t>
  </si>
  <si>
    <t>Gestión para la desagregación de información por sexo en las dependencias y organismos del sector público.</t>
  </si>
  <si>
    <t xml:space="preserve">Oficio para la Gestión </t>
  </si>
  <si>
    <t xml:space="preserve">El Instituto Jalisciense de las Mujeres cuanta con los recursos humanos y financieros para la realización de las gestiones.  </t>
  </si>
  <si>
    <t>Total de dependencias y organismos del sector público en los que se gestiona la desagregación de información por sexo.</t>
  </si>
  <si>
    <t>Se refiere a dependencias y organismos del sector público en los que se gestiona la desagregación de información por sexo.</t>
  </si>
  <si>
    <t>Suma de gestiones para la desagregación de información por sexo.</t>
  </si>
  <si>
    <t>Contribuir a la transversalización de la perspectiva de género en la administración pública municipal y estatal, mediante la implementación de acciones por parte del instituto jalisciense de las Mujeres en beneficio de las Jaliscienses</t>
  </si>
  <si>
    <t xml:space="preserve">Registros, listas de asistencia y acuerdos suscritos, memorias fotográficas </t>
  </si>
  <si>
    <t xml:space="preserve"> Las dependencias del poder publico diseñan, concertan e instrumentan acciones, mecanismos y estructuras para incorporar la perspectiva de genero a sus políticas públicas </t>
  </si>
  <si>
    <t>Número de acciones realizadas para la implementar la transversalización de la perspectiva de Género en la administración pública</t>
  </si>
  <si>
    <t>Acciones que emprende el IJM para la transversalización de la PEG</t>
  </si>
  <si>
    <t>Prevención y Atención de la Violencia contra las Mujeres</t>
  </si>
  <si>
    <t>Sectores público, social y privado sensibilizados para la prevención de la violencia contra las mujeres y su eficiente atención.</t>
  </si>
  <si>
    <t xml:space="preserve">Listas de asistencia, memoria fotográfica  </t>
  </si>
  <si>
    <t xml:space="preserve">Los diversos sectores se interesan en la sensibilización de la prevención de la violencia y la eficiente atención a mujeres en situación de violencia.  </t>
  </si>
  <si>
    <t xml:space="preserve">Coordinaciones del Instituto Jalisciense de las Mujeres. </t>
  </si>
  <si>
    <t>Número de actividades para la sensibilización de los sectores y para eficientar la atención a mujeres en situación de violencia.</t>
  </si>
  <si>
    <t>Se refiere a la realización de actividades de sensibilización de los sectores y para eficiente atención a mujeres en situación de violencia.</t>
  </si>
  <si>
    <t>Actividades de prevención</t>
  </si>
  <si>
    <t>Acuerdos del Consejo Estatal para Prevenir, Atender y Erradicar la Violencia contra las Mujeres (CEPAEVIM) documentados.</t>
  </si>
  <si>
    <t xml:space="preserve">Actas de Sesiones </t>
  </si>
  <si>
    <t xml:space="preserve">El  Consejo Estatal para Prevenir, Atender y Erradicar la Violencia contra las Mujeres (CEPAEVIM) sesionará mínimo dos veces al año y se tomaran acuerdos en cada una de las sesiones. </t>
  </si>
  <si>
    <t xml:space="preserve">Coordinación de Servicios.  </t>
  </si>
  <si>
    <t>Número de acuerdos tomados por el  Consejo Estatal para Prevenir, Atender y Erradicar la Violencia contra las Mujeres (CEPAEVIM).</t>
  </si>
  <si>
    <t>Se refiero a los acuerdos tomados por el CEPAEVIM</t>
  </si>
  <si>
    <t xml:space="preserve">Sesión ordinarias y/o extraordinarias realizadas del Consejo Estatal para Prevenir, Atender y Erradicar la Violencia contra las Mujeres (CEPAEVIM)  </t>
  </si>
  <si>
    <t xml:space="preserve">Coordinación de Servicios </t>
  </si>
  <si>
    <t>Número de sesiones realizadas por el  Consejo Estatal para Prevenir, Atender y Erradicar la Violencia contra las Mujeres (CEPAEVIM)</t>
  </si>
  <si>
    <t>Se refiere a las sesiones realizadas por el CEPAEVIM</t>
  </si>
  <si>
    <t xml:space="preserve">Número de integrantes del Consejo Estatal para Prevenir, Atender y Erradicar la Violencia contra las Mujeres (CEPAEVIM)  capacitados </t>
  </si>
  <si>
    <t xml:space="preserve">Listas de asistencia </t>
  </si>
  <si>
    <t xml:space="preserve">Los integrantes del CEPAEVIM se interesan en capacitarse </t>
  </si>
  <si>
    <t>Número de integrantes del Consejo Estatal para Prevenir, Atender y Erradicar la Violencia contra las Mujeres (CEPAEVIM)  capacitados .</t>
  </si>
  <si>
    <t>Se refiere a las integrantes del CEPAEVIM que son capacitados.</t>
  </si>
  <si>
    <t>Capacitación</t>
  </si>
  <si>
    <t>Atenciones a mujeres y hombres en situación de violencia otorgadas.</t>
  </si>
  <si>
    <t xml:space="preserve">Informes  cuantitativos elaborados por la coordinación y base de datos.  </t>
  </si>
  <si>
    <t xml:space="preserve">Mujeres y Hombres acudirán al IJM a solicitar servicios de atención de trabajo social, asesoría  jurídica y orientación psicológica.  </t>
  </si>
  <si>
    <t>Número de mujeres y hombres en situación de violencia atendidos con servicios del IJM.</t>
  </si>
  <si>
    <t>Atenciones (psicología, trabajo social y jurídico) que se dan a mujeres y hombres en situación de violencia</t>
  </si>
  <si>
    <t>Atenciones Presenciales en trabajo social, orientación psicológica y asesoría jurídica.</t>
  </si>
  <si>
    <t xml:space="preserve">Informe cuantitativo y base de datos </t>
  </si>
  <si>
    <t xml:space="preserve">Mujeres y hombres acudirán al IJM a solicitar servicios  </t>
  </si>
  <si>
    <t>Número de mujeres y hombres que recibieron alguna atención de forma presencial</t>
  </si>
  <si>
    <t>Mujeres y hombres que acuden al IJM o algún modulo de atención de la violencia.</t>
  </si>
  <si>
    <t xml:space="preserve">Atenciones mediante Línea Mujer en el área psicológica y jurídica  </t>
  </si>
  <si>
    <t xml:space="preserve">Informe cuantitativo y base de datos. </t>
  </si>
  <si>
    <t xml:space="preserve">Difusión de la línea mujer en medios electrónicos, impresos, radio. </t>
  </si>
  <si>
    <t>Número de mujeres y hombres que recibieron alguna atención por línea mujer</t>
  </si>
  <si>
    <t>Se refiere a mujeres y hombres que son atendidos a través de línea mujer (línea telefónica)</t>
  </si>
  <si>
    <t>Actividades para la prevención de la violencia contra las mujeres realizadas.</t>
  </si>
  <si>
    <t xml:space="preserve">Memoria fotográfica  </t>
  </si>
  <si>
    <t xml:space="preserve">El Instituto Jalisciense de las Mujeres cuanta con los recursos materiales y humanos para la realización de las actividades.   </t>
  </si>
  <si>
    <t xml:space="preserve">Coordinación de comunicación social  </t>
  </si>
  <si>
    <t>Número de actividades realizadas para la prevención de la violencia contra las mujeres.</t>
  </si>
  <si>
    <t>Realizar actividades realizadas para la prevención de la violencia contra las mujeres.</t>
  </si>
  <si>
    <t xml:space="preserve">Producción de contenido e invitados, a fin de trasmitir un programa de televisión por la multiplataforma de C7 Jalisco,  dirigido a mujeres y hombres, mediante un formato informativo que permita incidir en la cultura de prevención de la violencia hacia las mujeres.   </t>
  </si>
  <si>
    <t xml:space="preserve">Guiones del programa. </t>
  </si>
  <si>
    <t xml:space="preserve">Se lleva a cabo el desarrollo y trasmisión del programa de TV durante 2016, con temas de prevención de la violencia contra las mujeres. </t>
  </si>
  <si>
    <t>Número de programas de televisión trasmitidos, con temas de prevención de la violencia contra las mujeres .</t>
  </si>
  <si>
    <t>Transmisión de programas televisivos para la prevención de la violencia.</t>
  </si>
  <si>
    <t xml:space="preserve">Coordinación de actividades en el marco del Día Internacional para la Eliminación de la Violencia contra las Mujeres -25 noviembre-  </t>
  </si>
  <si>
    <t xml:space="preserve">Memoria fotográfica </t>
  </si>
  <si>
    <t xml:space="preserve">El IJM cuanta con los recursos materiales y humanos para la realización de las actividades. </t>
  </si>
  <si>
    <t xml:space="preserve">Coordinación de Comunicación Social  </t>
  </si>
  <si>
    <t>Número de actividades realizadas en el marco del Día Internacional para la Eliminación de la Violencia contra las Mujeres, (campaña, programa de TV, rueda de prensa, seminario y/o foro)</t>
  </si>
  <si>
    <t>Actividades realizadas en el marco del Día Internacional para la Eliminación de la Violencia contra las Mujeres</t>
  </si>
  <si>
    <t>Integrantes de universidades, organismos de la sociedad civil, iniciativa privada y población abierta capacitados en materia de no violencia contra las mujeres.</t>
  </si>
  <si>
    <t xml:space="preserve">Registros de asistencia  </t>
  </si>
  <si>
    <t xml:space="preserve">Los y las integrantes de universidades, organismos de la sociedad civil, iniciativa privada y población abierta, se capacitan en materia de no violencia contra las mujeres. </t>
  </si>
  <si>
    <t>Número de integrantes de universidades, organismos de la sociedad civil, iniciativa privada y población abierta capacitadas/os.</t>
  </si>
  <si>
    <t>Integrantes de universidades, organismos de la sociedad civil, iniciativa privada y población abierta capacitadas/os.</t>
  </si>
  <si>
    <t>Capacitación a organismos</t>
  </si>
  <si>
    <t>Capacitación dirigida a grupos de  universidades, organismo de las sociedad civil, iniciativa privada y población abierta en materia de no violencia contra las mujeres.</t>
  </si>
  <si>
    <t xml:space="preserve">Listas de asistencia.  </t>
  </si>
  <si>
    <t xml:space="preserve">La capacitación de grupos genera interés y participación de la población estudiantil, sociedad civil, iniciativa privada y población abierta.  </t>
  </si>
  <si>
    <t>Número de grupos de universidades, organismos de la sociedad civil, iniciativa privada y población abierta.</t>
  </si>
  <si>
    <t>Grupos formados para capacitarse en temas de violencia.</t>
  </si>
  <si>
    <t>Grupos formados</t>
  </si>
  <si>
    <t xml:space="preserve">Formación de grupos multiplicadores con población universitaria, organismos de la sociedad civil, iniciativa privada y población abierta, en materia de no violencia contra las mujeres.  </t>
  </si>
  <si>
    <t xml:space="preserve">Coordinación de Equidad de Genero  </t>
  </si>
  <si>
    <t>Número de grupos que llevan acabo un procesos de capacitación para formarse como multiplicadores.</t>
  </si>
  <si>
    <t>Grupos que llevan acabo un procesos de capacitación para formarse como multiplicadores.</t>
  </si>
  <si>
    <t>Contribuir a Promover una mejor calidad de vida de las mujeres a través de la prevención y atención de la violencia, mediante concientizar, informar y sensibilizar a la ciudadanía sobre sus causas y efectos.</t>
  </si>
  <si>
    <t>Registros internos del Instituto Jalisciense de las mujeres</t>
  </si>
  <si>
    <t>Se visibiliza la problemática social e institucional y se generan proceso de vinculación y acción conjunta</t>
  </si>
  <si>
    <t>Número de acciones implementadas para prevenir y atender la violencia de género</t>
  </si>
  <si>
    <t>Acciones emprendas por el IJM para la prevención y atención de la violencia contra las mujeres</t>
  </si>
  <si>
    <t>Fideicomiso Sistema de Justicia Penal</t>
  </si>
  <si>
    <t>Sistema de Justicia Penal</t>
  </si>
  <si>
    <t>Acciones realizadas para la implementación del Sistema de Justicia penal</t>
  </si>
  <si>
    <t>Instituto Jalisciense de Ciencias Forenses</t>
  </si>
  <si>
    <t>Procuración de Justicia</t>
  </si>
  <si>
    <t xml:space="preserve">Contribuir con la procuración y administración de justicia, así como  a los procesos administrativos de dependencias gubernamentales mediante la aplicación de las ciencias forenses  a través de la emisión de dictámenes e informes periciales </t>
  </si>
  <si>
    <t xml:space="preserve">Sistema de gestión de solicitudes y dictámenes Calipso </t>
  </si>
  <si>
    <t xml:space="preserve">Los solicitantes cumplen con los requisitos para la emisión del dictamen, así como se cuenta con personal e infraestructura suficientes para la atención de las solicitudes </t>
  </si>
  <si>
    <t>Porcentaje de dictámenes emitidos</t>
  </si>
  <si>
    <t>Es el total de dictámenes emitidos en proporción con las solicitudes recibidas.</t>
  </si>
  <si>
    <t>(Dictámenes emitidos/Dictámenes solicitados)*100</t>
  </si>
  <si>
    <t>La ciudadanía y dependencias gubernamentales obtienen certeza jurídica mediante la ciencia aplicada a la dictaminación</t>
  </si>
  <si>
    <t>Encuesta de satisfacción de clientes y partes interesadas</t>
  </si>
  <si>
    <t xml:space="preserve">La ciudadanía muestra interés y participación en responder a las encuestas formuladas </t>
  </si>
  <si>
    <t xml:space="preserve">Encuesta de satisfacción y encuesta de mediciones anuales </t>
  </si>
  <si>
    <t>Porcentaje de encuesta de satisfacción</t>
  </si>
  <si>
    <t>Se aplica una serie de encuestas para conocer la percepción del usuario. Se consideran como  aprobadas aquellas cuya calificación igual o mayor a 80.</t>
  </si>
  <si>
    <t>(Encuestas de satisfacción aprobadas /Encuestas de satisfacción realizadas)*100</t>
  </si>
  <si>
    <t>Porcentaje de Personas</t>
  </si>
  <si>
    <t>Dictámenes Periciales elaborados.</t>
  </si>
  <si>
    <t xml:space="preserve">Se cuenta con el equipo y suministros suficientes, así como plazas de personal con las horas hombre requeridas </t>
  </si>
  <si>
    <t>Total de Dictámenes Emitidos</t>
  </si>
  <si>
    <t>Número total de dictámenes emitidos</t>
  </si>
  <si>
    <t>Dictámenes emitidos</t>
  </si>
  <si>
    <t>Dictamen pericial</t>
  </si>
  <si>
    <t xml:space="preserve">Recibir la solicitud de dictamen que se deriva a las áreas correspondientes, las cuales realizan su investigación conforme a la normatividad, y elaboran el dictamen para entregarlo al peticionario </t>
  </si>
  <si>
    <t xml:space="preserve">Los solicitantes cumplen con los requisitos para la emisión del dictamen y se cuenta con los insumos y plazas  de personal suficiente </t>
  </si>
  <si>
    <t>Nuevo</t>
  </si>
  <si>
    <t xml:space="preserve">Indicadores generados a través de la identificación, necesidades, debilidades y fortalezas de las organizaciones sociales manifestadas atraves de fichas informativas </t>
  </si>
  <si>
    <t xml:space="preserve">Investigaciones en campo en los Municipios, Líderes sociales </t>
  </si>
  <si>
    <t>Porcentaje de diagnósticos o estudios por manifestación</t>
  </si>
  <si>
    <t>Problemáticas de manifestaciones</t>
  </si>
  <si>
    <t>(Número de estudios e investigaciones realizadas C/de fichas informativas)*100</t>
  </si>
  <si>
    <t xml:space="preserve">El desarrollosintesis adecuada que permita la recopilación y organización de la información recabada y crear un registro de las organizaciones sociales manifestadas en el estado, en donde la Subsecretaría intervino </t>
  </si>
  <si>
    <t xml:space="preserve">Programa de trabajo de la Subsecretaría y Dirección General de Estudios Estratégicos y Desarrollo Político </t>
  </si>
  <si>
    <t>Porcentaje de avance de los estudios</t>
  </si>
  <si>
    <t>Problemática de manifestaciones</t>
  </si>
  <si>
    <t>(Acciones realizadas para la elaboración de sintesis/ archivo de sintesis de las manifestaciones y organizaciones sociales)*100</t>
  </si>
  <si>
    <t>Modulo Actualizado</t>
  </si>
  <si>
    <t>No de Oficialías y Módulos que cuentan con el sistema de administración de copias de actos registrales de Jalisco y México</t>
  </si>
  <si>
    <t>Suma Tiempos de Servicio de Operación a Folios Solicitados/Folios de Servicios Generados</t>
  </si>
  <si>
    <t>Numero de Módulos de Operación SIDEA trabajando en las oficinas de Jalisco</t>
  </si>
  <si>
    <t>Asesorías y Capacitaciones otorgadas</t>
  </si>
  <si>
    <t>Porcentaje de las asesorías y/o capacitaciones orotgadas</t>
  </si>
  <si>
    <t>(Total de asesorías y/o capacitaciones otorgadas/Total de solicitudes de servicio recibidas)*100</t>
  </si>
  <si>
    <t>NO PERTENECE A LA SGG PERTENECEN A LA SECRETARIA PARTICULAR DEL C. GOBERNADOR</t>
  </si>
  <si>
    <t>SUMA</t>
  </si>
  <si>
    <t>15' 20"</t>
  </si>
  <si>
    <t>12'40''</t>
  </si>
  <si>
    <t>12'39''</t>
  </si>
  <si>
    <t>11'41''</t>
  </si>
  <si>
    <t>11'45''</t>
  </si>
  <si>
    <t>11' 11"</t>
  </si>
  <si>
    <t>11' 39"</t>
  </si>
  <si>
    <t>12' 22"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</si>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</sst>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
    <numFmt numFmtId="166" formatCode="00000"/>
    <numFmt numFmtId="167" formatCode="_-* #,##0_-;\-* #,##0_-;_-* &quot;-&quot;??_-;_-@_-"/>
    <numFmt numFmtId="168" formatCode="0.0"/>
  </numFmts>
  <fonts count="9" x14ac:knownFonts="1">
    <font>
      <sz val="11"/>
      <color theme="1"/>
      <name val="Calibri"/>
      <family val="2"/>
      <scheme val="minor"/>
    </font>
    <font>
      <b/>
      <sz val="11"/>
      <color theme="0"/>
      <name val="Calibri"/>
      <family val="2"/>
      <scheme val="minor"/>
    </font>
    <font>
      <b/>
      <sz val="11"/>
      <color rgb="FFC00000"/>
      <name val="Calibri"/>
      <family val="2"/>
      <scheme val="minor"/>
    </font>
    <font>
      <sz val="11"/>
      <color theme="1"/>
      <name val="Calibri"/>
      <family val="2"/>
      <scheme val="minor"/>
    </font>
    <font>
      <b/>
      <sz val="10"/>
      <color theme="1"/>
      <name val="Calibri"/>
      <family val="2"/>
      <scheme val="minor"/>
    </font>
    <font>
      <b/>
      <sz val="10"/>
      <name val="Arial"/>
      <family val="2"/>
    </font>
    <font>
      <b/>
      <sz val="11"/>
      <name val="Calibri"/>
      <family val="2"/>
      <scheme val="minor"/>
    </font>
    <font>
      <b/>
      <sz val="11"/>
      <color theme="1"/>
      <name val="Calibri"/>
      <family val="2"/>
      <scheme val="minor"/>
    </font>
    <font>
      <sz val="11"/>
      <color rgb="FF000000"/>
      <name val="Calibri"/>
      <family val="2"/>
      <scheme val="minor"/>
    </font>
  </fonts>
  <fills count="14">
    <fill>
      <patternFill patternType="none"/>
    </fill>
    <fill>
      <patternFill patternType="gray125"/>
    </fill>
    <fill>
      <patternFill patternType="solid">
        <fgColor rgb="FFC00000"/>
        <bgColor theme="4"/>
      </patternFill>
    </fill>
    <fill>
      <patternFill patternType="solid">
        <fgColor theme="1" tint="0.249977111117893"/>
        <bgColor theme="4"/>
      </patternFill>
    </fill>
    <fill>
      <patternFill patternType="solid">
        <fgColor theme="6" tint="-0.499984740745262"/>
        <bgColor theme="4"/>
      </patternFill>
    </fill>
    <fill>
      <patternFill patternType="solid">
        <fgColor rgb="FFC00000"/>
        <bgColor auto="1"/>
      </patternFill>
    </fill>
    <fill>
      <patternFill patternType="solid">
        <fgColor rgb="FFFFC000"/>
        <bgColor theme="8"/>
      </patternFill>
    </fill>
    <fill>
      <patternFill patternType="solid">
        <fgColor rgb="FF00642D"/>
        <bgColor auto="1"/>
      </patternFill>
    </fill>
    <fill>
      <patternFill patternType="solid">
        <fgColor theme="0" tint="-4.9989318521683403E-2"/>
        <bgColor indexed="64"/>
      </patternFill>
    </fill>
    <fill>
      <patternFill patternType="solid">
        <fgColor theme="1"/>
        <bgColor indexed="64"/>
      </patternFill>
    </fill>
    <fill>
      <patternFill patternType="solid">
        <fgColor rgb="FF178B4E"/>
        <bgColor theme="4"/>
      </patternFill>
    </fill>
    <fill>
      <patternFill patternType="solid">
        <fgColor theme="0" tint="-0.499984740745262"/>
        <bgColor indexed="64"/>
      </patternFill>
    </fill>
    <fill>
      <patternFill patternType="solid">
        <fgColor theme="1" tint="0.499984740745262"/>
        <bgColor indexed="64"/>
      </patternFill>
    </fill>
    <fill>
      <patternFill patternType="solid">
        <fgColor rgb="FF92D050"/>
        <bgColor indexed="6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3" fillId="0" borderId="0"/>
    <xf numFmtId="43" fontId="3" fillId="0" borderId="0" applyFont="0" applyFill="0" applyBorder="0" applyAlignment="0" applyProtection="0"/>
  </cellStyleXfs>
  <cellXfs count="83">
    <xf numFmtId="0" fontId="0" fillId="0" borderId="0" xfId="0"/>
    <xf numFmtId="0" fontId="0" fillId="0" borderId="6" xfId="0" applyFont="1" applyFill="1" applyBorder="1" applyAlignment="1" applyProtection="1">
      <alignment horizontal="center"/>
      <protection locked="0"/>
    </xf>
    <xf numFmtId="0" fontId="0" fillId="11" borderId="6" xfId="0" applyFont="1" applyFill="1" applyBorder="1"/>
    <xf numFmtId="164" fontId="0" fillId="11" borderId="6" xfId="0" applyNumberFormat="1" applyFont="1" applyFill="1" applyBorder="1"/>
    <xf numFmtId="165" fontId="0" fillId="11" borderId="6" xfId="0" applyNumberFormat="1" applyFont="1" applyFill="1" applyBorder="1"/>
    <xf numFmtId="166" fontId="0" fillId="11" borderId="6" xfId="0" applyNumberFormat="1" applyFont="1" applyFill="1" applyBorder="1"/>
    <xf numFmtId="164" fontId="0" fillId="0" borderId="6" xfId="0" applyNumberFormat="1" applyFont="1" applyBorder="1" applyAlignment="1" applyProtection="1">
      <alignment horizontal="center"/>
      <protection locked="0"/>
    </xf>
    <xf numFmtId="0" fontId="0" fillId="0" borderId="6" xfId="0" applyFont="1" applyBorder="1" applyProtection="1">
      <protection locked="0"/>
    </xf>
    <xf numFmtId="0" fontId="0" fillId="12" borderId="6" xfId="0" applyFont="1" applyFill="1" applyBorder="1"/>
    <xf numFmtId="0" fontId="0" fillId="0" borderId="6" xfId="0" applyFont="1" applyFill="1" applyBorder="1" applyProtection="1">
      <protection locked="0"/>
    </xf>
    <xf numFmtId="0" fontId="0" fillId="0" borderId="6" xfId="0" applyBorder="1" applyProtection="1">
      <protection locked="0"/>
    </xf>
    <xf numFmtId="0" fontId="0" fillId="11" borderId="6" xfId="0" applyFill="1" applyBorder="1" applyProtection="1">
      <protection hidden="1"/>
    </xf>
    <xf numFmtId="0" fontId="0" fillId="11" borderId="6" xfId="0" applyFill="1" applyBorder="1" applyAlignment="1" applyProtection="1">
      <alignment horizontal="center"/>
      <protection hidden="1"/>
    </xf>
    <xf numFmtId="0" fontId="0" fillId="0" borderId="6" xfId="0" applyBorder="1"/>
    <xf numFmtId="164" fontId="0" fillId="11" borderId="6" xfId="0" applyNumberFormat="1" applyFill="1" applyBorder="1"/>
    <xf numFmtId="0" fontId="0" fillId="11" borderId="6" xfId="0" applyFill="1" applyBorder="1"/>
    <xf numFmtId="165" fontId="0" fillId="11" borderId="6" xfId="0" applyNumberFormat="1" applyFill="1" applyBorder="1" applyAlignment="1">
      <alignment horizontal="center"/>
    </xf>
    <xf numFmtId="165" fontId="0" fillId="11" borderId="6" xfId="0" applyNumberFormat="1" applyFill="1" applyBorder="1" applyAlignment="1">
      <alignment horizontal="left"/>
    </xf>
    <xf numFmtId="166" fontId="0" fillId="11" borderId="6" xfId="0" applyNumberFormat="1" applyFill="1" applyBorder="1"/>
    <xf numFmtId="164" fontId="0" fillId="0" borderId="6" xfId="0" applyNumberFormat="1" applyBorder="1" applyAlignment="1" applyProtection="1">
      <alignment horizontal="center"/>
      <protection locked="0"/>
    </xf>
    <xf numFmtId="0" fontId="0" fillId="12" borderId="6" xfId="0" applyFill="1" applyBorder="1"/>
    <xf numFmtId="0" fontId="0" fillId="12" borderId="6" xfId="0" applyFont="1" applyFill="1" applyBorder="1" applyProtection="1"/>
    <xf numFmtId="164" fontId="0" fillId="0" borderId="6" xfId="0" applyNumberFormat="1" applyFill="1" applyBorder="1" applyProtection="1">
      <protection locked="0"/>
    </xf>
    <xf numFmtId="0" fontId="0" fillId="0" borderId="6" xfId="0" applyFill="1" applyBorder="1" applyProtection="1">
      <protection locked="0"/>
    </xf>
    <xf numFmtId="165" fontId="0" fillId="0" borderId="6" xfId="0" applyNumberFormat="1" applyFill="1" applyBorder="1" applyAlignment="1" applyProtection="1">
      <alignment horizontal="center"/>
      <protection locked="0"/>
    </xf>
    <xf numFmtId="165" fontId="0" fillId="0" borderId="6" xfId="0" applyNumberFormat="1" applyFill="1" applyBorder="1" applyAlignment="1" applyProtection="1">
      <alignment horizontal="left"/>
      <protection locked="0"/>
    </xf>
    <xf numFmtId="166" fontId="0" fillId="0" borderId="6" xfId="0" applyNumberFormat="1" applyFill="1" applyBorder="1" applyProtection="1">
      <protection locked="0"/>
    </xf>
    <xf numFmtId="165" fontId="0" fillId="0" borderId="6" xfId="0" applyNumberFormat="1" applyFont="1" applyFill="1" applyBorder="1" applyProtection="1">
      <protection locked="0"/>
    </xf>
    <xf numFmtId="164" fontId="0" fillId="0" borderId="6" xfId="0" applyNumberFormat="1" applyFill="1" applyBorder="1" applyAlignment="1" applyProtection="1">
      <alignment horizontal="center"/>
      <protection locked="0"/>
    </xf>
    <xf numFmtId="0" fontId="0" fillId="12" borderId="6" xfId="0" applyFill="1" applyBorder="1" applyProtection="1"/>
    <xf numFmtId="164" fontId="0" fillId="0" borderId="6" xfId="0" applyNumberFormat="1" applyFont="1" applyFill="1" applyBorder="1" applyAlignment="1" applyProtection="1">
      <alignment horizontal="center"/>
      <protection locked="0"/>
    </xf>
    <xf numFmtId="0" fontId="0" fillId="0" borderId="6" xfId="0" applyBorder="1" applyAlignment="1" applyProtection="1">
      <alignment vertical="top"/>
      <protection locked="0"/>
    </xf>
    <xf numFmtId="167" fontId="0" fillId="0" borderId="6" xfId="2"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6" xfId="0"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11" borderId="8" xfId="0" applyFill="1" applyBorder="1" applyProtection="1">
      <protection hidden="1"/>
    </xf>
    <xf numFmtId="0" fontId="0" fillId="0" borderId="0" xfId="0" applyBorder="1" applyAlignment="1">
      <alignment horizontal="right"/>
    </xf>
    <xf numFmtId="0" fontId="4" fillId="0" borderId="0" xfId="0" applyFont="1" applyFill="1" applyBorder="1" applyAlignment="1">
      <alignment horizontal="right" vertical="center"/>
    </xf>
    <xf numFmtId="0" fontId="5" fillId="0" borderId="0" xfId="1" applyFont="1" applyFill="1" applyBorder="1" applyAlignment="1">
      <alignment horizontal="right" vertical="center"/>
    </xf>
    <xf numFmtId="0" fontId="0" fillId="0" borderId="6" xfId="0" applyBorder="1" applyAlignment="1" applyProtection="1">
      <alignment horizontal="right"/>
      <protection locked="0"/>
    </xf>
    <xf numFmtId="0" fontId="0" fillId="0" borderId="6" xfId="0" applyFill="1" applyBorder="1" applyAlignment="1" applyProtection="1">
      <alignment horizontal="right"/>
      <protection locked="0"/>
    </xf>
    <xf numFmtId="0" fontId="0" fillId="0" borderId="6" xfId="0" applyFill="1" applyBorder="1" applyAlignment="1">
      <alignment horizontal="right"/>
    </xf>
    <xf numFmtId="0" fontId="0" fillId="0" borderId="0" xfId="0" applyFill="1" applyAlignment="1">
      <alignment horizontal="right"/>
    </xf>
    <xf numFmtId="167" fontId="0" fillId="0" borderId="6" xfId="2" applyNumberFormat="1" applyFont="1" applyBorder="1" applyAlignment="1" applyProtection="1">
      <alignment horizontal="right" vertical="top"/>
      <protection locked="0"/>
    </xf>
    <xf numFmtId="0" fontId="0" fillId="0" borderId="6" xfId="0" applyBorder="1" applyAlignment="1" applyProtection="1">
      <alignment horizontal="right" vertical="top"/>
      <protection locked="0"/>
    </xf>
    <xf numFmtId="43" fontId="0" fillId="0" borderId="6" xfId="2" applyFont="1" applyBorder="1" applyAlignment="1" applyProtection="1">
      <alignment horizontal="right" vertical="top"/>
      <protection locked="0"/>
    </xf>
    <xf numFmtId="0" fontId="0" fillId="0" borderId="7" xfId="0" applyFill="1" applyBorder="1" applyAlignment="1" applyProtection="1">
      <alignment horizontal="right" vertical="top"/>
      <protection locked="0"/>
    </xf>
    <xf numFmtId="2" fontId="0" fillId="0" borderId="6" xfId="0" applyNumberFormat="1" applyFill="1" applyBorder="1" applyAlignment="1" applyProtection="1">
      <alignment horizontal="right"/>
      <protection locked="0"/>
    </xf>
    <xf numFmtId="0" fontId="0" fillId="0" borderId="7" xfId="0" applyFill="1" applyBorder="1" applyAlignment="1" applyProtection="1">
      <alignment horizontal="right"/>
      <protection locked="0"/>
    </xf>
    <xf numFmtId="4" fontId="0" fillId="0" borderId="6" xfId="0" applyNumberFormat="1" applyBorder="1" applyAlignment="1" applyProtection="1">
      <alignment horizontal="right"/>
      <protection locked="0"/>
    </xf>
    <xf numFmtId="4" fontId="0" fillId="0" borderId="6" xfId="0" applyNumberFormat="1" applyFill="1" applyBorder="1" applyAlignment="1" applyProtection="1">
      <alignment horizontal="right"/>
      <protection locked="0"/>
    </xf>
    <xf numFmtId="1" fontId="0" fillId="11" borderId="9" xfId="0" applyNumberFormat="1" applyFill="1" applyBorder="1" applyAlignment="1" applyProtection="1">
      <alignment horizontal="center"/>
      <protection hidden="1"/>
    </xf>
    <xf numFmtId="0" fontId="0" fillId="0" borderId="0" xfId="0" applyFill="1" applyBorder="1" applyAlignment="1" applyProtection="1">
      <alignment horizontal="right"/>
      <protection locked="0"/>
    </xf>
    <xf numFmtId="0" fontId="1" fillId="2" borderId="1" xfId="0" applyFont="1" applyFill="1" applyBorder="1" applyAlignment="1"/>
    <xf numFmtId="0" fontId="1" fillId="3" borderId="1" xfId="0" applyFont="1" applyFill="1" applyBorder="1" applyAlignment="1"/>
    <xf numFmtId="0" fontId="1" fillId="3" borderId="2" xfId="0" applyFont="1" applyFill="1" applyBorder="1" applyAlignment="1"/>
    <xf numFmtId="0" fontId="1" fillId="4" borderId="2" xfId="0" applyFont="1" applyFill="1" applyBorder="1" applyAlignment="1"/>
    <xf numFmtId="0" fontId="1" fillId="2" borderId="2" xfId="0" applyFont="1" applyFill="1" applyBorder="1" applyAlignment="1"/>
    <xf numFmtId="0" fontId="1" fillId="4" borderId="3" xfId="0" applyFont="1" applyFill="1" applyBorder="1" applyAlignment="1"/>
    <xf numFmtId="0" fontId="1" fillId="3" borderId="0" xfId="0" applyFont="1" applyFill="1" applyBorder="1" applyAlignment="1"/>
    <xf numFmtId="0" fontId="1" fillId="5" borderId="4" xfId="0" applyFont="1" applyFill="1" applyBorder="1" applyAlignment="1"/>
    <xf numFmtId="0" fontId="1" fillId="6" borderId="4" xfId="0" applyFont="1" applyFill="1" applyBorder="1" applyAlignment="1"/>
    <xf numFmtId="0" fontId="1" fillId="7" borderId="4" xfId="0" applyFont="1" applyFill="1" applyBorder="1" applyAlignment="1"/>
    <xf numFmtId="0" fontId="1" fillId="7" borderId="5" xfId="0" applyFont="1" applyFill="1" applyBorder="1" applyAlignment="1"/>
    <xf numFmtId="0" fontId="2" fillId="8" borderId="0" xfId="0" applyFont="1" applyFill="1" applyBorder="1" applyAlignment="1"/>
    <xf numFmtId="0" fontId="1" fillId="9" borderId="0" xfId="0" applyFont="1" applyFill="1" applyBorder="1" applyAlignment="1"/>
    <xf numFmtId="0" fontId="1" fillId="10" borderId="0" xfId="0" applyFont="1" applyFill="1" applyBorder="1" applyAlignment="1"/>
    <xf numFmtId="0" fontId="0" fillId="0" borderId="0" xfId="0" applyAlignment="1"/>
    <xf numFmtId="0" fontId="6" fillId="13" borderId="0" xfId="0" applyFont="1" applyFill="1" applyBorder="1" applyAlignment="1"/>
    <xf numFmtId="0" fontId="0" fillId="0" borderId="8" xfId="0" applyBorder="1"/>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xf>
    <xf numFmtId="0" fontId="7" fillId="0" borderId="0" xfId="0" applyFont="1" applyFill="1" applyBorder="1" applyAlignment="1">
      <alignment horizontal="center" vertical="center"/>
    </xf>
    <xf numFmtId="0" fontId="0" fillId="0" borderId="0" xfId="0" applyFont="1" applyFill="1" applyBorder="1" applyAlignment="1" applyProtection="1">
      <alignment horizontal="center"/>
      <protection locked="0"/>
    </xf>
    <xf numFmtId="168" fontId="0" fillId="0" borderId="0" xfId="0" applyNumberFormat="1" applyFont="1" applyFill="1" applyBorder="1" applyAlignment="1">
      <alignment horizontal="center"/>
    </xf>
    <xf numFmtId="2" fontId="0" fillId="0" borderId="0" xfId="0" applyNumberFormat="1" applyFont="1" applyFill="1" applyBorder="1" applyAlignment="1" applyProtection="1">
      <alignment horizontal="center"/>
      <protection locked="0"/>
    </xf>
    <xf numFmtId="4" fontId="0" fillId="0" borderId="0" xfId="0" applyNumberFormat="1" applyFont="1" applyFill="1" applyBorder="1" applyAlignment="1" applyProtection="1">
      <alignment horizontal="center"/>
      <protection locked="0"/>
    </xf>
    <xf numFmtId="167" fontId="0" fillId="0" borderId="0" xfId="2" applyNumberFormat="1"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cellXfs>
  <cellStyles count="3">
    <cellStyle name="Millares" xfId="2" builtinId="3"/>
    <cellStyle name="Normal" xfId="0" builtinId="0"/>
    <cellStyle name="Normal 2 3" xfId="1"/>
  </cellStyles>
  <dxfs count="154">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1"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P%2016%20Mir%202016%20Actualizar%20y%20Program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UP%2016%20Mir%202016%20Actualizar%20y%20Progra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2016"/>
      <sheetName val="Hoja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2016"/>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48"/>
  <sheetViews>
    <sheetView tabSelected="1" topLeftCell="AN1" workbookViewId="0">
      <pane ySplit="1" topLeftCell="A29" activePane="bottomLeft" state="frozen"/>
      <selection activeCell="I1" sqref="I1"/>
      <selection pane="bottomLeft" activeCell="AY9" sqref="AY9"/>
    </sheetView>
  </sheetViews>
  <sheetFormatPr baseColWidth="10" defaultRowHeight="15" x14ac:dyDescent="0.25"/>
  <cols>
    <col min="1" max="1" width="12.7109375" hidden="1" customWidth="1"/>
    <col min="2" max="2" width="6.28515625" customWidth="1"/>
    <col min="3" max="3" width="4.42578125" customWidth="1"/>
    <col min="4" max="4" width="30.140625" customWidth="1"/>
    <col min="5" max="5" width="5.85546875" customWidth="1"/>
    <col min="6" max="6" width="26" customWidth="1"/>
    <col min="7" max="7" width="6.85546875" customWidth="1"/>
    <col min="8" max="8" width="21" customWidth="1"/>
    <col min="9" max="9" width="7.140625" customWidth="1"/>
    <col min="10" max="10" width="66.5703125" customWidth="1"/>
    <col min="11" max="11" width="5.42578125" customWidth="1"/>
    <col min="12" max="12" width="21" customWidth="1"/>
    <col min="13" max="13" width="12.5703125" customWidth="1"/>
    <col min="14" max="15" width="11.42578125" customWidth="1"/>
    <col min="16" max="17" width="21" customWidth="1"/>
    <col min="18" max="18" width="8.7109375" customWidth="1"/>
    <col min="19" max="19" width="7.42578125" customWidth="1"/>
    <col min="20" max="20" width="11.7109375" customWidth="1"/>
    <col min="21" max="21" width="19.5703125" customWidth="1"/>
    <col min="22" max="22" width="17.85546875" customWidth="1"/>
    <col min="23" max="23" width="16.28515625" customWidth="1"/>
    <col min="24" max="24" width="10" customWidth="1"/>
    <col min="25" max="25" width="7.7109375" customWidth="1"/>
    <col min="26" max="26" width="6.5703125" customWidth="1"/>
    <col min="27" max="27" width="11.7109375" customWidth="1"/>
    <col min="28" max="28" width="13.42578125" customWidth="1"/>
    <col min="29" max="29" width="5.85546875" customWidth="1"/>
    <col min="30" max="30" width="6.28515625" customWidth="1"/>
    <col min="31" max="31" width="6" customWidth="1"/>
    <col min="32" max="32" width="6.42578125" customWidth="1"/>
    <col min="33" max="33" width="6" customWidth="1"/>
    <col min="34" max="34" width="6.42578125" customWidth="1"/>
    <col min="35" max="42" width="8" customWidth="1"/>
    <col min="43" max="43" width="7" customWidth="1"/>
    <col min="44" max="44" width="8.140625" customWidth="1"/>
    <col min="45" max="45" width="7.42578125" customWidth="1"/>
    <col min="46" max="46" width="7" customWidth="1"/>
    <col min="47" max="47" width="12" customWidth="1"/>
    <col min="48" max="48" width="8" customWidth="1"/>
  </cols>
  <sheetData>
    <row r="1" spans="1:61" s="68" customFormat="1" x14ac:dyDescent="0.25">
      <c r="A1" s="54" t="s">
        <v>0</v>
      </c>
      <c r="B1" s="55" t="s">
        <v>1</v>
      </c>
      <c r="C1" s="56" t="s">
        <v>2</v>
      </c>
      <c r="D1" s="56" t="s">
        <v>3</v>
      </c>
      <c r="E1" s="56" t="s">
        <v>4</v>
      </c>
      <c r="F1" s="56" t="s">
        <v>5</v>
      </c>
      <c r="G1" s="56" t="s">
        <v>6</v>
      </c>
      <c r="H1" s="56" t="s">
        <v>7</v>
      </c>
      <c r="I1" s="56" t="s">
        <v>8</v>
      </c>
      <c r="J1" s="56" t="s">
        <v>9</v>
      </c>
      <c r="K1" s="56" t="s">
        <v>10</v>
      </c>
      <c r="L1" s="56" t="s">
        <v>11</v>
      </c>
      <c r="M1" s="56" t="s">
        <v>12</v>
      </c>
      <c r="N1" s="56" t="s">
        <v>13</v>
      </c>
      <c r="O1" s="56" t="s">
        <v>14</v>
      </c>
      <c r="P1" s="56" t="s">
        <v>15</v>
      </c>
      <c r="Q1" s="56" t="s">
        <v>16</v>
      </c>
      <c r="R1" s="56" t="s">
        <v>17</v>
      </c>
      <c r="S1" s="57" t="s">
        <v>18</v>
      </c>
      <c r="T1" s="57" t="s">
        <v>19</v>
      </c>
      <c r="U1" s="58" t="s">
        <v>20</v>
      </c>
      <c r="V1" s="57" t="s">
        <v>21</v>
      </c>
      <c r="W1" s="59" t="s">
        <v>22</v>
      </c>
      <c r="X1" s="57" t="s">
        <v>23</v>
      </c>
      <c r="Y1" s="60" t="s">
        <v>24</v>
      </c>
      <c r="Z1" s="60" t="s">
        <v>25</v>
      </c>
      <c r="AA1" s="60" t="s">
        <v>26</v>
      </c>
      <c r="AB1" s="60" t="s">
        <v>27</v>
      </c>
      <c r="AC1" s="61" t="s">
        <v>28</v>
      </c>
      <c r="AD1" s="61" t="s">
        <v>29</v>
      </c>
      <c r="AE1" s="62" t="s">
        <v>30</v>
      </c>
      <c r="AF1" s="62" t="s">
        <v>31</v>
      </c>
      <c r="AG1" s="63" t="s">
        <v>32</v>
      </c>
      <c r="AH1" s="64" t="s">
        <v>33</v>
      </c>
      <c r="AI1" s="65" t="s">
        <v>34</v>
      </c>
      <c r="AJ1" s="65" t="s">
        <v>35</v>
      </c>
      <c r="AK1" s="65" t="s">
        <v>36</v>
      </c>
      <c r="AL1" s="65" t="s">
        <v>37</v>
      </c>
      <c r="AM1" s="65" t="s">
        <v>38</v>
      </c>
      <c r="AN1" s="65" t="s">
        <v>39</v>
      </c>
      <c r="AO1" s="65" t="s">
        <v>40</v>
      </c>
      <c r="AP1" s="65" t="s">
        <v>41</v>
      </c>
      <c r="AQ1" s="65" t="s">
        <v>42</v>
      </c>
      <c r="AR1" s="65" t="s">
        <v>43</v>
      </c>
      <c r="AS1" s="65" t="s">
        <v>44</v>
      </c>
      <c r="AT1" s="65" t="s">
        <v>45</v>
      </c>
      <c r="AU1" s="66" t="s">
        <v>46</v>
      </c>
      <c r="AV1" s="67" t="s">
        <v>47</v>
      </c>
      <c r="AW1" s="69" t="s">
        <v>34</v>
      </c>
      <c r="AX1" s="69" t="s">
        <v>35</v>
      </c>
      <c r="AY1" s="69" t="s">
        <v>36</v>
      </c>
      <c r="AZ1" s="69" t="s">
        <v>37</v>
      </c>
      <c r="BA1" s="69" t="s">
        <v>38</v>
      </c>
      <c r="BB1" s="69" t="s">
        <v>39</v>
      </c>
      <c r="BC1" s="69" t="s">
        <v>40</v>
      </c>
      <c r="BD1" s="69" t="s">
        <v>41</v>
      </c>
      <c r="BE1" s="69" t="s">
        <v>42</v>
      </c>
      <c r="BF1" s="69" t="s">
        <v>43</v>
      </c>
      <c r="BG1" s="69" t="s">
        <v>44</v>
      </c>
      <c r="BH1" s="69" t="s">
        <v>45</v>
      </c>
      <c r="BI1" s="69" t="s">
        <v>1763</v>
      </c>
    </row>
    <row r="2" spans="1:61" x14ac:dyDescent="0.25">
      <c r="A2" s="1" t="s">
        <v>48</v>
      </c>
      <c r="B2" s="2">
        <v>5598</v>
      </c>
      <c r="C2" s="3">
        <v>2</v>
      </c>
      <c r="D2" s="2" t="s">
        <v>49</v>
      </c>
      <c r="E2" s="4">
        <v>0</v>
      </c>
      <c r="F2" s="4" t="s">
        <v>49</v>
      </c>
      <c r="G2" s="5">
        <v>11</v>
      </c>
      <c r="H2" s="2" t="s">
        <v>50</v>
      </c>
      <c r="I2" s="4">
        <v>23</v>
      </c>
      <c r="J2" s="2" t="s">
        <v>51</v>
      </c>
      <c r="K2" s="6" t="s">
        <v>52</v>
      </c>
      <c r="L2" s="7" t="s">
        <v>52</v>
      </c>
      <c r="M2" s="7" t="s">
        <v>53</v>
      </c>
      <c r="N2" s="7" t="s">
        <v>54</v>
      </c>
      <c r="O2" s="7" t="s">
        <v>55</v>
      </c>
      <c r="P2" s="7" t="s">
        <v>56</v>
      </c>
      <c r="Q2" s="7" t="s">
        <v>57</v>
      </c>
      <c r="R2" s="7" t="s">
        <v>58</v>
      </c>
      <c r="S2" s="8">
        <v>7003</v>
      </c>
      <c r="T2" s="7" t="s">
        <v>59</v>
      </c>
      <c r="U2" s="9" t="s">
        <v>60</v>
      </c>
      <c r="V2" s="7" t="s">
        <v>61</v>
      </c>
      <c r="W2" s="7" t="s">
        <v>62</v>
      </c>
      <c r="X2" s="7">
        <v>2040</v>
      </c>
      <c r="Y2" s="10">
        <v>0</v>
      </c>
      <c r="Z2" s="10" t="s">
        <v>63</v>
      </c>
      <c r="AA2" s="10" t="s">
        <v>64</v>
      </c>
      <c r="AB2" s="10" t="s">
        <v>65</v>
      </c>
      <c r="AC2" s="11">
        <v>0</v>
      </c>
      <c r="AD2" s="10">
        <v>65</v>
      </c>
      <c r="AE2" s="11">
        <v>65.010000000000005</v>
      </c>
      <c r="AF2" s="10">
        <v>75</v>
      </c>
      <c r="AG2" s="11">
        <v>75.010000000000005</v>
      </c>
      <c r="AH2" s="36">
        <v>130</v>
      </c>
      <c r="AI2" s="37">
        <v>180</v>
      </c>
      <c r="AJ2" s="37">
        <v>170</v>
      </c>
      <c r="AK2" s="37">
        <v>130</v>
      </c>
      <c r="AL2" s="37">
        <v>170</v>
      </c>
      <c r="AM2" s="37">
        <v>200</v>
      </c>
      <c r="AN2" s="37">
        <v>150</v>
      </c>
      <c r="AO2" s="37">
        <v>50</v>
      </c>
      <c r="AP2" s="37">
        <v>260</v>
      </c>
      <c r="AQ2" s="37">
        <v>180</v>
      </c>
      <c r="AR2" s="37">
        <v>210</v>
      </c>
      <c r="AS2" s="37">
        <v>150</v>
      </c>
      <c r="AT2" s="37">
        <v>190</v>
      </c>
      <c r="AU2" s="52">
        <f>SUM(AI2:AT2)</f>
        <v>2040</v>
      </c>
      <c r="AV2" s="70"/>
      <c r="AW2" s="75">
        <v>153</v>
      </c>
      <c r="AX2" s="75">
        <v>160</v>
      </c>
      <c r="AY2" s="75">
        <v>204</v>
      </c>
      <c r="AZ2" s="75">
        <v>130</v>
      </c>
      <c r="BA2" s="75">
        <v>203</v>
      </c>
      <c r="BB2" s="75">
        <v>201</v>
      </c>
      <c r="BC2" s="75">
        <v>189</v>
      </c>
      <c r="BD2" s="75">
        <v>162</v>
      </c>
      <c r="BI2">
        <f>SUM(AW2:BH2)</f>
        <v>1402</v>
      </c>
    </row>
    <row r="3" spans="1:61" x14ac:dyDescent="0.25">
      <c r="A3" s="1" t="s">
        <v>48</v>
      </c>
      <c r="B3" s="2">
        <v>5822</v>
      </c>
      <c r="C3" s="3">
        <v>2</v>
      </c>
      <c r="D3" s="2" t="s">
        <v>49</v>
      </c>
      <c r="E3" s="4">
        <v>0</v>
      </c>
      <c r="F3" s="4" t="s">
        <v>49</v>
      </c>
      <c r="G3" s="5">
        <v>11</v>
      </c>
      <c r="H3" s="2" t="s">
        <v>50</v>
      </c>
      <c r="I3" s="4">
        <v>23</v>
      </c>
      <c r="J3" s="2" t="s">
        <v>51</v>
      </c>
      <c r="K3" s="6" t="s">
        <v>52</v>
      </c>
      <c r="L3" s="7" t="s">
        <v>52</v>
      </c>
      <c r="M3" s="7" t="s">
        <v>67</v>
      </c>
      <c r="N3" s="7" t="s">
        <v>68</v>
      </c>
      <c r="O3" s="7" t="s">
        <v>69</v>
      </c>
      <c r="P3" s="7" t="s">
        <v>70</v>
      </c>
      <c r="Q3" s="7" t="s">
        <v>57</v>
      </c>
      <c r="R3" s="7" t="s">
        <v>58</v>
      </c>
      <c r="S3" s="8">
        <v>7320</v>
      </c>
      <c r="T3" s="7" t="s">
        <v>71</v>
      </c>
      <c r="U3" s="9" t="s">
        <v>72</v>
      </c>
      <c r="V3" s="7" t="s">
        <v>73</v>
      </c>
      <c r="W3" s="7" t="s">
        <v>62</v>
      </c>
      <c r="X3" s="7">
        <v>2040</v>
      </c>
      <c r="Y3" s="10">
        <v>0</v>
      </c>
      <c r="Z3" s="10" t="s">
        <v>63</v>
      </c>
      <c r="AA3" s="10" t="s">
        <v>64</v>
      </c>
      <c r="AB3" s="10" t="s">
        <v>65</v>
      </c>
      <c r="AC3" s="11">
        <v>0</v>
      </c>
      <c r="AD3" s="10">
        <v>65</v>
      </c>
      <c r="AE3" s="11">
        <v>65.010000000000005</v>
      </c>
      <c r="AF3" s="10">
        <v>80</v>
      </c>
      <c r="AG3" s="11">
        <v>80.010000000000005</v>
      </c>
      <c r="AH3" s="36">
        <v>130</v>
      </c>
      <c r="AI3" s="37">
        <v>180</v>
      </c>
      <c r="AJ3" s="37">
        <v>170</v>
      </c>
      <c r="AK3" s="37">
        <v>130</v>
      </c>
      <c r="AL3" s="37">
        <v>170</v>
      </c>
      <c r="AM3" s="37">
        <v>200</v>
      </c>
      <c r="AN3" s="37">
        <v>150</v>
      </c>
      <c r="AO3" s="37">
        <v>50</v>
      </c>
      <c r="AP3" s="37">
        <v>260</v>
      </c>
      <c r="AQ3" s="37">
        <v>180</v>
      </c>
      <c r="AR3" s="37">
        <v>210</v>
      </c>
      <c r="AS3" s="37">
        <v>150</v>
      </c>
      <c r="AT3" s="37">
        <v>190</v>
      </c>
      <c r="AU3" s="52">
        <f t="shared" ref="AU3:AU66" si="0">SUM(AI3:AT3)</f>
        <v>2040</v>
      </c>
      <c r="AV3" s="70"/>
      <c r="AW3" s="75">
        <v>153</v>
      </c>
      <c r="AX3" s="75">
        <v>160</v>
      </c>
      <c r="AY3" s="75">
        <v>204</v>
      </c>
      <c r="AZ3" s="75">
        <v>130</v>
      </c>
      <c r="BA3" s="75">
        <v>203</v>
      </c>
      <c r="BB3" s="75">
        <v>201</v>
      </c>
      <c r="BC3" s="75">
        <v>189</v>
      </c>
      <c r="BD3" s="75">
        <v>162</v>
      </c>
      <c r="BI3">
        <f t="shared" ref="BI3:BI66" si="1">SUM(AW3:BH3)</f>
        <v>1402</v>
      </c>
    </row>
    <row r="4" spans="1:61" x14ac:dyDescent="0.25">
      <c r="A4" s="1" t="s">
        <v>48</v>
      </c>
      <c r="B4" s="2">
        <v>5830</v>
      </c>
      <c r="C4" s="3">
        <v>2</v>
      </c>
      <c r="D4" s="2" t="s">
        <v>49</v>
      </c>
      <c r="E4" s="4">
        <v>0</v>
      </c>
      <c r="F4" s="4" t="s">
        <v>49</v>
      </c>
      <c r="G4" s="5">
        <v>11</v>
      </c>
      <c r="H4" s="2" t="s">
        <v>50</v>
      </c>
      <c r="I4" s="4">
        <v>23</v>
      </c>
      <c r="J4" s="2" t="s">
        <v>51</v>
      </c>
      <c r="K4" s="6">
        <v>1</v>
      </c>
      <c r="L4" s="7" t="s">
        <v>74</v>
      </c>
      <c r="M4" s="7" t="s">
        <v>75</v>
      </c>
      <c r="N4" s="7" t="s">
        <v>74</v>
      </c>
      <c r="O4" s="7" t="s">
        <v>76</v>
      </c>
      <c r="P4" s="7" t="s">
        <v>77</v>
      </c>
      <c r="Q4" s="7" t="s">
        <v>57</v>
      </c>
      <c r="R4" s="7" t="s">
        <v>58</v>
      </c>
      <c r="S4" s="8">
        <v>7352</v>
      </c>
      <c r="T4" s="7" t="s">
        <v>78</v>
      </c>
      <c r="U4" s="9" t="s">
        <v>79</v>
      </c>
      <c r="V4" s="7" t="s">
        <v>80</v>
      </c>
      <c r="W4" s="7" t="s">
        <v>62</v>
      </c>
      <c r="X4" s="7">
        <v>2040</v>
      </c>
      <c r="Y4" s="10">
        <v>0</v>
      </c>
      <c r="Z4" s="10" t="s">
        <v>63</v>
      </c>
      <c r="AA4" s="10" t="s">
        <v>64</v>
      </c>
      <c r="AB4" s="10" t="s">
        <v>65</v>
      </c>
      <c r="AC4" s="11">
        <v>0</v>
      </c>
      <c r="AD4" s="10">
        <v>65</v>
      </c>
      <c r="AE4" s="11">
        <v>65.010000000000005</v>
      </c>
      <c r="AF4" s="10">
        <v>80</v>
      </c>
      <c r="AG4" s="11">
        <v>80.010000000000005</v>
      </c>
      <c r="AH4" s="36">
        <v>130</v>
      </c>
      <c r="AI4" s="37">
        <v>180</v>
      </c>
      <c r="AJ4" s="37">
        <v>170</v>
      </c>
      <c r="AK4" s="37">
        <v>130</v>
      </c>
      <c r="AL4" s="37">
        <v>170</v>
      </c>
      <c r="AM4" s="37">
        <v>200</v>
      </c>
      <c r="AN4" s="37">
        <v>150</v>
      </c>
      <c r="AO4" s="37">
        <v>50</v>
      </c>
      <c r="AP4" s="37">
        <v>260</v>
      </c>
      <c r="AQ4" s="37">
        <v>180</v>
      </c>
      <c r="AR4" s="37">
        <v>210</v>
      </c>
      <c r="AS4" s="37">
        <v>150</v>
      </c>
      <c r="AT4" s="37">
        <v>190</v>
      </c>
      <c r="AU4" s="52">
        <f t="shared" si="0"/>
        <v>2040</v>
      </c>
      <c r="AV4" s="70"/>
      <c r="AW4" s="75">
        <v>153</v>
      </c>
      <c r="AX4" s="75">
        <v>160</v>
      </c>
      <c r="AY4" s="75">
        <v>204</v>
      </c>
      <c r="AZ4" s="75">
        <v>130</v>
      </c>
      <c r="BA4" s="75">
        <v>203</v>
      </c>
      <c r="BB4" s="75">
        <v>201</v>
      </c>
      <c r="BC4" s="75">
        <v>189</v>
      </c>
      <c r="BD4" s="75">
        <v>162</v>
      </c>
      <c r="BI4">
        <f t="shared" si="1"/>
        <v>1402</v>
      </c>
    </row>
    <row r="5" spans="1:61" x14ac:dyDescent="0.25">
      <c r="A5" s="1" t="s">
        <v>48</v>
      </c>
      <c r="B5" s="2">
        <v>5831</v>
      </c>
      <c r="C5" s="3">
        <v>2</v>
      </c>
      <c r="D5" s="2" t="s">
        <v>49</v>
      </c>
      <c r="E5" s="4">
        <v>0</v>
      </c>
      <c r="F5" s="4" t="s">
        <v>49</v>
      </c>
      <c r="G5" s="5">
        <v>11</v>
      </c>
      <c r="H5" s="2" t="s">
        <v>50</v>
      </c>
      <c r="I5" s="4">
        <v>23</v>
      </c>
      <c r="J5" s="2" t="s">
        <v>51</v>
      </c>
      <c r="K5" s="6">
        <v>2</v>
      </c>
      <c r="L5" s="7" t="s">
        <v>81</v>
      </c>
      <c r="M5" s="7" t="s">
        <v>75</v>
      </c>
      <c r="N5" s="7" t="s">
        <v>81</v>
      </c>
      <c r="O5" s="7" t="s">
        <v>55</v>
      </c>
      <c r="P5" s="7" t="s">
        <v>82</v>
      </c>
      <c r="Q5" s="7" t="s">
        <v>57</v>
      </c>
      <c r="R5" s="7" t="s">
        <v>58</v>
      </c>
      <c r="S5" s="8">
        <v>7352</v>
      </c>
      <c r="T5" s="7" t="s">
        <v>78</v>
      </c>
      <c r="U5" s="9" t="s">
        <v>79</v>
      </c>
      <c r="V5" s="7" t="s">
        <v>83</v>
      </c>
      <c r="W5" s="7" t="s">
        <v>84</v>
      </c>
      <c r="X5" s="7">
        <v>157</v>
      </c>
      <c r="Y5" s="10">
        <v>0</v>
      </c>
      <c r="Z5" s="10" t="s">
        <v>63</v>
      </c>
      <c r="AA5" s="10" t="s">
        <v>64</v>
      </c>
      <c r="AB5" s="10" t="s">
        <v>65</v>
      </c>
      <c r="AC5" s="11">
        <v>0</v>
      </c>
      <c r="AD5" s="10">
        <v>65</v>
      </c>
      <c r="AE5" s="11">
        <v>65.010000000000005</v>
      </c>
      <c r="AF5" s="10">
        <v>80</v>
      </c>
      <c r="AG5" s="11">
        <v>80.010000000000005</v>
      </c>
      <c r="AH5" s="36">
        <v>130</v>
      </c>
      <c r="AI5" s="38">
        <v>13</v>
      </c>
      <c r="AJ5" s="38">
        <v>12</v>
      </c>
      <c r="AK5" s="38">
        <v>14</v>
      </c>
      <c r="AL5" s="38">
        <v>13</v>
      </c>
      <c r="AM5" s="38">
        <v>13</v>
      </c>
      <c r="AN5" s="38">
        <v>13</v>
      </c>
      <c r="AO5" s="38">
        <v>13</v>
      </c>
      <c r="AP5" s="38">
        <v>13</v>
      </c>
      <c r="AQ5" s="38">
        <v>13</v>
      </c>
      <c r="AR5" s="39">
        <v>13</v>
      </c>
      <c r="AS5" s="39">
        <v>13</v>
      </c>
      <c r="AT5" s="39">
        <v>14</v>
      </c>
      <c r="AU5" s="52">
        <f t="shared" si="0"/>
        <v>157</v>
      </c>
      <c r="AV5" s="70"/>
      <c r="AW5" s="76">
        <v>13</v>
      </c>
      <c r="AX5" s="76">
        <v>12</v>
      </c>
      <c r="AY5" s="76">
        <v>14</v>
      </c>
      <c r="AZ5" s="76">
        <v>13</v>
      </c>
      <c r="BA5" s="76">
        <v>13</v>
      </c>
      <c r="BB5" s="76">
        <v>13</v>
      </c>
      <c r="BC5" s="76">
        <v>14</v>
      </c>
      <c r="BD5" s="76">
        <v>13</v>
      </c>
      <c r="BI5">
        <f t="shared" si="1"/>
        <v>105</v>
      </c>
    </row>
    <row r="6" spans="1:61" x14ac:dyDescent="0.25">
      <c r="A6" s="1" t="s">
        <v>48</v>
      </c>
      <c r="B6" s="2">
        <v>5950</v>
      </c>
      <c r="C6" s="3">
        <v>2</v>
      </c>
      <c r="D6" s="2" t="s">
        <v>49</v>
      </c>
      <c r="E6" s="4">
        <v>0</v>
      </c>
      <c r="F6" s="4" t="s">
        <v>49</v>
      </c>
      <c r="G6" s="5">
        <v>11</v>
      </c>
      <c r="H6" s="2" t="s">
        <v>50</v>
      </c>
      <c r="I6" s="4">
        <v>23</v>
      </c>
      <c r="J6" s="2" t="s">
        <v>51</v>
      </c>
      <c r="K6" s="6">
        <v>1</v>
      </c>
      <c r="L6" s="7" t="s">
        <v>74</v>
      </c>
      <c r="M6" s="7" t="s">
        <v>85</v>
      </c>
      <c r="N6" s="7" t="s">
        <v>86</v>
      </c>
      <c r="O6" s="7" t="s">
        <v>76</v>
      </c>
      <c r="P6" s="7" t="s">
        <v>87</v>
      </c>
      <c r="Q6" s="7" t="s">
        <v>88</v>
      </c>
      <c r="R6" s="7" t="s">
        <v>58</v>
      </c>
      <c r="S6" s="8">
        <v>7495</v>
      </c>
      <c r="T6" s="7" t="s">
        <v>89</v>
      </c>
      <c r="U6" s="9" t="s">
        <v>79</v>
      </c>
      <c r="V6" s="7" t="s">
        <v>90</v>
      </c>
      <c r="W6" s="7" t="s">
        <v>91</v>
      </c>
      <c r="X6" s="7">
        <v>2040</v>
      </c>
      <c r="Y6" s="10">
        <v>0</v>
      </c>
      <c r="Z6" s="10" t="s">
        <v>63</v>
      </c>
      <c r="AA6" s="10" t="s">
        <v>64</v>
      </c>
      <c r="AB6" s="10" t="s">
        <v>65</v>
      </c>
      <c r="AC6" s="11">
        <v>0</v>
      </c>
      <c r="AD6" s="10">
        <v>65</v>
      </c>
      <c r="AE6" s="11">
        <v>65.010000000000005</v>
      </c>
      <c r="AF6" s="10">
        <v>80</v>
      </c>
      <c r="AG6" s="11">
        <v>80.010000000000005</v>
      </c>
      <c r="AH6" s="36">
        <v>130</v>
      </c>
      <c r="AI6" s="37">
        <v>180</v>
      </c>
      <c r="AJ6" s="37">
        <v>170</v>
      </c>
      <c r="AK6" s="37">
        <v>130</v>
      </c>
      <c r="AL6" s="37">
        <v>170</v>
      </c>
      <c r="AM6" s="37">
        <v>200</v>
      </c>
      <c r="AN6" s="37">
        <v>150</v>
      </c>
      <c r="AO6" s="37">
        <v>50</v>
      </c>
      <c r="AP6" s="37">
        <v>260</v>
      </c>
      <c r="AQ6" s="37">
        <v>180</v>
      </c>
      <c r="AR6" s="37">
        <v>210</v>
      </c>
      <c r="AS6" s="37">
        <v>150</v>
      </c>
      <c r="AT6" s="37">
        <v>190</v>
      </c>
      <c r="AU6" s="52">
        <f t="shared" si="0"/>
        <v>2040</v>
      </c>
      <c r="AV6" s="70"/>
      <c r="AW6" s="75">
        <v>153</v>
      </c>
      <c r="AX6" s="75">
        <v>160</v>
      </c>
      <c r="AY6" s="75">
        <v>204</v>
      </c>
      <c r="AZ6" s="75">
        <v>130</v>
      </c>
      <c r="BA6" s="75">
        <v>203</v>
      </c>
      <c r="BB6" s="75">
        <v>201</v>
      </c>
      <c r="BC6" s="75">
        <v>189</v>
      </c>
      <c r="BD6" s="75">
        <v>162</v>
      </c>
      <c r="BI6">
        <f t="shared" si="1"/>
        <v>1402</v>
      </c>
    </row>
    <row r="7" spans="1:61" x14ac:dyDescent="0.25">
      <c r="A7" s="1" t="s">
        <v>48</v>
      </c>
      <c r="B7" s="2">
        <v>5954</v>
      </c>
      <c r="C7" s="3">
        <v>2</v>
      </c>
      <c r="D7" s="2" t="s">
        <v>49</v>
      </c>
      <c r="E7" s="4">
        <v>0</v>
      </c>
      <c r="F7" s="4" t="s">
        <v>49</v>
      </c>
      <c r="G7" s="5">
        <v>11</v>
      </c>
      <c r="H7" s="2" t="s">
        <v>50</v>
      </c>
      <c r="I7" s="4">
        <v>23</v>
      </c>
      <c r="J7" s="2" t="s">
        <v>51</v>
      </c>
      <c r="K7" s="6">
        <v>2</v>
      </c>
      <c r="L7" s="7" t="s">
        <v>81</v>
      </c>
      <c r="M7" s="7" t="s">
        <v>85</v>
      </c>
      <c r="N7" s="7" t="s">
        <v>92</v>
      </c>
      <c r="O7" s="7" t="s">
        <v>76</v>
      </c>
      <c r="P7" s="7" t="s">
        <v>87</v>
      </c>
      <c r="Q7" s="7" t="s">
        <v>88</v>
      </c>
      <c r="R7" s="7" t="s">
        <v>58</v>
      </c>
      <c r="S7" s="8">
        <v>7005</v>
      </c>
      <c r="T7" s="7" t="s">
        <v>93</v>
      </c>
      <c r="U7" s="9" t="s">
        <v>94</v>
      </c>
      <c r="V7" s="7" t="s">
        <v>95</v>
      </c>
      <c r="W7" s="7" t="s">
        <v>96</v>
      </c>
      <c r="X7" s="7">
        <v>157</v>
      </c>
      <c r="Y7" s="10">
        <v>0</v>
      </c>
      <c r="Z7" s="10" t="s">
        <v>63</v>
      </c>
      <c r="AA7" s="10" t="s">
        <v>64</v>
      </c>
      <c r="AB7" s="10" t="s">
        <v>65</v>
      </c>
      <c r="AC7" s="11">
        <v>0</v>
      </c>
      <c r="AD7" s="10">
        <v>85</v>
      </c>
      <c r="AE7" s="11">
        <v>85.01</v>
      </c>
      <c r="AF7" s="10">
        <v>95</v>
      </c>
      <c r="AG7" s="11">
        <v>95.01</v>
      </c>
      <c r="AH7" s="36">
        <v>130</v>
      </c>
      <c r="AI7" s="38">
        <v>13</v>
      </c>
      <c r="AJ7" s="38">
        <v>12</v>
      </c>
      <c r="AK7" s="38">
        <v>14</v>
      </c>
      <c r="AL7" s="38">
        <v>13</v>
      </c>
      <c r="AM7" s="38">
        <v>13</v>
      </c>
      <c r="AN7" s="38">
        <v>13</v>
      </c>
      <c r="AO7" s="38">
        <v>13</v>
      </c>
      <c r="AP7" s="38">
        <v>13</v>
      </c>
      <c r="AQ7" s="38">
        <v>13</v>
      </c>
      <c r="AR7" s="39">
        <v>13</v>
      </c>
      <c r="AS7" s="39">
        <v>13</v>
      </c>
      <c r="AT7" s="39">
        <v>14</v>
      </c>
      <c r="AU7" s="52">
        <f t="shared" si="0"/>
        <v>157</v>
      </c>
      <c r="AV7" s="70"/>
      <c r="AW7" s="76">
        <v>13</v>
      </c>
      <c r="AX7" s="76">
        <v>12</v>
      </c>
      <c r="AY7" s="76">
        <v>14</v>
      </c>
      <c r="AZ7" s="76">
        <v>13</v>
      </c>
      <c r="BA7" s="76">
        <v>13</v>
      </c>
      <c r="BB7" s="76">
        <v>13</v>
      </c>
      <c r="BC7" s="76">
        <v>14</v>
      </c>
      <c r="BD7" s="76">
        <v>13</v>
      </c>
      <c r="BI7">
        <f t="shared" si="1"/>
        <v>105</v>
      </c>
    </row>
    <row r="8" spans="1:61" x14ac:dyDescent="0.25">
      <c r="A8" s="1" t="s">
        <v>48</v>
      </c>
      <c r="B8" s="2">
        <v>6526</v>
      </c>
      <c r="C8" s="3">
        <v>2</v>
      </c>
      <c r="D8" s="2" t="s">
        <v>49</v>
      </c>
      <c r="E8" s="4">
        <v>0</v>
      </c>
      <c r="F8" s="4" t="s">
        <v>49</v>
      </c>
      <c r="G8" s="5">
        <v>6</v>
      </c>
      <c r="H8" s="2" t="s">
        <v>97</v>
      </c>
      <c r="I8" s="4">
        <v>36</v>
      </c>
      <c r="J8" s="2" t="s">
        <v>98</v>
      </c>
      <c r="K8" s="6" t="s">
        <v>52</v>
      </c>
      <c r="L8" s="7" t="s">
        <v>52</v>
      </c>
      <c r="M8" s="7" t="s">
        <v>53</v>
      </c>
      <c r="N8" s="7" t="s">
        <v>99</v>
      </c>
      <c r="O8" s="7" t="s">
        <v>100</v>
      </c>
      <c r="P8" s="7" t="s">
        <v>101</v>
      </c>
      <c r="Q8" s="7" t="s">
        <v>100</v>
      </c>
      <c r="R8" s="7" t="s">
        <v>58</v>
      </c>
      <c r="S8" s="8">
        <v>8162</v>
      </c>
      <c r="T8" s="7" t="s">
        <v>102</v>
      </c>
      <c r="U8" s="9" t="s">
        <v>103</v>
      </c>
      <c r="V8" s="7" t="s">
        <v>104</v>
      </c>
      <c r="W8" s="7" t="s">
        <v>105</v>
      </c>
      <c r="X8" s="7">
        <v>26813</v>
      </c>
      <c r="Y8" s="10">
        <v>0</v>
      </c>
      <c r="Z8" s="10" t="s">
        <v>63</v>
      </c>
      <c r="AA8" s="10" t="s">
        <v>64</v>
      </c>
      <c r="AB8" s="10" t="s">
        <v>65</v>
      </c>
      <c r="AC8" s="11">
        <v>0</v>
      </c>
      <c r="AD8" s="10">
        <v>50</v>
      </c>
      <c r="AE8" s="11">
        <v>50.01</v>
      </c>
      <c r="AF8" s="10">
        <v>80</v>
      </c>
      <c r="AG8" s="11">
        <v>80.010000000000005</v>
      </c>
      <c r="AH8" s="36">
        <v>130</v>
      </c>
      <c r="AI8" s="53">
        <v>2483</v>
      </c>
      <c r="AJ8" s="53">
        <v>2380</v>
      </c>
      <c r="AK8" s="53">
        <v>1800</v>
      </c>
      <c r="AL8" s="53">
        <v>1300</v>
      </c>
      <c r="AM8" s="53">
        <v>2250</v>
      </c>
      <c r="AN8" s="53">
        <v>3200</v>
      </c>
      <c r="AO8" s="53">
        <v>2980</v>
      </c>
      <c r="AP8" s="53">
        <v>2620</v>
      </c>
      <c r="AQ8" s="53">
        <v>2600</v>
      </c>
      <c r="AR8" s="53">
        <v>1970</v>
      </c>
      <c r="AS8" s="53">
        <v>1630</v>
      </c>
      <c r="AT8" s="53">
        <v>1600</v>
      </c>
      <c r="AU8" s="52">
        <f t="shared" si="0"/>
        <v>26813</v>
      </c>
      <c r="AV8" s="70"/>
      <c r="AW8" s="75">
        <v>2483</v>
      </c>
      <c r="AX8" s="75">
        <v>2380</v>
      </c>
      <c r="AY8" s="75">
        <v>1703</v>
      </c>
      <c r="AZ8" s="75">
        <v>2223</v>
      </c>
      <c r="BA8" s="75">
        <v>2726</v>
      </c>
      <c r="BB8" s="75">
        <v>2680</v>
      </c>
      <c r="BC8" s="75">
        <v>3635</v>
      </c>
      <c r="BD8" s="75">
        <v>3748</v>
      </c>
      <c r="BI8">
        <f t="shared" si="1"/>
        <v>21578</v>
      </c>
    </row>
    <row r="9" spans="1:61" x14ac:dyDescent="0.25">
      <c r="A9" s="1" t="s">
        <v>48</v>
      </c>
      <c r="B9" s="2">
        <v>6538</v>
      </c>
      <c r="C9" s="3">
        <v>2</v>
      </c>
      <c r="D9" s="2" t="s">
        <v>49</v>
      </c>
      <c r="E9" s="4">
        <v>0</v>
      </c>
      <c r="F9" s="4" t="s">
        <v>49</v>
      </c>
      <c r="G9" s="5">
        <v>6</v>
      </c>
      <c r="H9" s="2" t="s">
        <v>97</v>
      </c>
      <c r="I9" s="4">
        <v>36</v>
      </c>
      <c r="J9" s="2" t="s">
        <v>98</v>
      </c>
      <c r="K9" s="6" t="s">
        <v>52</v>
      </c>
      <c r="L9" s="7" t="s">
        <v>52</v>
      </c>
      <c r="M9" s="7" t="s">
        <v>67</v>
      </c>
      <c r="N9" s="7" t="s">
        <v>106</v>
      </c>
      <c r="O9" s="7" t="s">
        <v>100</v>
      </c>
      <c r="P9" s="7" t="s">
        <v>107</v>
      </c>
      <c r="Q9" s="7" t="s">
        <v>100</v>
      </c>
      <c r="R9" s="7" t="s">
        <v>58</v>
      </c>
      <c r="S9" s="8">
        <v>8219</v>
      </c>
      <c r="T9" s="7" t="s">
        <v>108</v>
      </c>
      <c r="U9" s="9" t="s">
        <v>109</v>
      </c>
      <c r="V9" s="7" t="s">
        <v>104</v>
      </c>
      <c r="W9" s="7" t="s">
        <v>110</v>
      </c>
      <c r="X9" s="7">
        <v>9384</v>
      </c>
      <c r="Y9" s="10">
        <v>0</v>
      </c>
      <c r="Z9" s="10" t="s">
        <v>63</v>
      </c>
      <c r="AA9" s="10" t="s">
        <v>64</v>
      </c>
      <c r="AB9" s="10" t="s">
        <v>65</v>
      </c>
      <c r="AC9" s="11">
        <v>0</v>
      </c>
      <c r="AD9" s="10">
        <v>50</v>
      </c>
      <c r="AE9" s="11">
        <v>50.01</v>
      </c>
      <c r="AF9" s="10">
        <v>80</v>
      </c>
      <c r="AG9" s="11">
        <v>80.010000000000005</v>
      </c>
      <c r="AH9" s="36">
        <v>130</v>
      </c>
      <c r="AI9" s="53">
        <v>951</v>
      </c>
      <c r="AJ9" s="53">
        <v>883</v>
      </c>
      <c r="AK9" s="53">
        <v>720</v>
      </c>
      <c r="AL9" s="53">
        <v>700</v>
      </c>
      <c r="AM9" s="53">
        <v>800</v>
      </c>
      <c r="AN9" s="53">
        <v>820</v>
      </c>
      <c r="AO9" s="53">
        <v>870</v>
      </c>
      <c r="AP9" s="53">
        <v>850</v>
      </c>
      <c r="AQ9" s="53">
        <v>810</v>
      </c>
      <c r="AR9" s="53">
        <v>790</v>
      </c>
      <c r="AS9" s="53">
        <v>690</v>
      </c>
      <c r="AT9" s="53">
        <v>500</v>
      </c>
      <c r="AU9" s="52">
        <f t="shared" si="0"/>
        <v>9384</v>
      </c>
      <c r="AV9" s="70"/>
      <c r="AW9" s="75">
        <v>953</v>
      </c>
      <c r="AX9" s="75">
        <v>883</v>
      </c>
      <c r="AY9" s="75">
        <v>676</v>
      </c>
      <c r="AZ9" s="75">
        <v>898</v>
      </c>
      <c r="BA9" s="75">
        <v>903</v>
      </c>
      <c r="BB9" s="75">
        <v>1058</v>
      </c>
      <c r="BC9" s="75">
        <v>1264</v>
      </c>
      <c r="BD9" s="75">
        <v>1164</v>
      </c>
      <c r="BI9">
        <f t="shared" si="1"/>
        <v>7799</v>
      </c>
    </row>
    <row r="10" spans="1:61" x14ac:dyDescent="0.25">
      <c r="A10" s="1" t="s">
        <v>48</v>
      </c>
      <c r="B10" s="2">
        <v>6556</v>
      </c>
      <c r="C10" s="3">
        <v>2</v>
      </c>
      <c r="D10" s="2" t="s">
        <v>49</v>
      </c>
      <c r="E10" s="4">
        <v>0</v>
      </c>
      <c r="F10" s="4" t="s">
        <v>49</v>
      </c>
      <c r="G10" s="5">
        <v>6</v>
      </c>
      <c r="H10" s="2" t="s">
        <v>97</v>
      </c>
      <c r="I10" s="4">
        <v>36</v>
      </c>
      <c r="J10" s="2" t="s">
        <v>98</v>
      </c>
      <c r="K10" s="6">
        <v>1</v>
      </c>
      <c r="L10" s="7" t="s">
        <v>111</v>
      </c>
      <c r="M10" s="7" t="s">
        <v>75</v>
      </c>
      <c r="N10" s="7" t="s">
        <v>111</v>
      </c>
      <c r="O10" s="7" t="s">
        <v>100</v>
      </c>
      <c r="P10" s="7" t="s">
        <v>112</v>
      </c>
      <c r="Q10" s="7" t="s">
        <v>100</v>
      </c>
      <c r="R10" s="7" t="s">
        <v>58</v>
      </c>
      <c r="S10" s="8">
        <v>8107</v>
      </c>
      <c r="T10" s="7" t="s">
        <v>113</v>
      </c>
      <c r="U10" s="9" t="s">
        <v>114</v>
      </c>
      <c r="V10" s="7" t="s">
        <v>115</v>
      </c>
      <c r="W10" s="7" t="s">
        <v>116</v>
      </c>
      <c r="X10" s="7">
        <v>100</v>
      </c>
      <c r="Y10" s="10">
        <v>0</v>
      </c>
      <c r="Z10" s="10" t="s">
        <v>117</v>
      </c>
      <c r="AA10" s="10" t="s">
        <v>64</v>
      </c>
      <c r="AB10" s="10" t="s">
        <v>65</v>
      </c>
      <c r="AC10" s="11">
        <v>0</v>
      </c>
      <c r="AD10" s="10">
        <v>50</v>
      </c>
      <c r="AE10" s="11">
        <v>50.01</v>
      </c>
      <c r="AF10" s="10">
        <v>80</v>
      </c>
      <c r="AG10" s="11">
        <v>80.010000000000005</v>
      </c>
      <c r="AH10" s="36">
        <v>130</v>
      </c>
      <c r="AI10" s="51">
        <v>8.33</v>
      </c>
      <c r="AJ10" s="51">
        <v>8.33</v>
      </c>
      <c r="AK10" s="51">
        <v>8.33</v>
      </c>
      <c r="AL10" s="51">
        <v>8.33</v>
      </c>
      <c r="AM10" s="51">
        <v>8.33</v>
      </c>
      <c r="AN10" s="51">
        <v>8.33</v>
      </c>
      <c r="AO10" s="51">
        <v>8.33</v>
      </c>
      <c r="AP10" s="51">
        <v>8.33</v>
      </c>
      <c r="AQ10" s="51">
        <v>8.33</v>
      </c>
      <c r="AR10" s="51">
        <v>8.33</v>
      </c>
      <c r="AS10" s="51">
        <v>8.33</v>
      </c>
      <c r="AT10" s="51">
        <v>8.3699999999999992</v>
      </c>
      <c r="AU10" s="52">
        <f t="shared" si="0"/>
        <v>100</v>
      </c>
      <c r="AV10" s="70"/>
      <c r="AW10" s="75">
        <v>8.33</v>
      </c>
      <c r="AX10" s="75">
        <v>8.33</v>
      </c>
      <c r="AY10" s="75">
        <v>8.33</v>
      </c>
      <c r="AZ10" s="75">
        <v>8.33</v>
      </c>
      <c r="BA10" s="75">
        <v>8.33</v>
      </c>
      <c r="BB10" s="75">
        <v>8.33</v>
      </c>
      <c r="BC10" s="75">
        <v>8.33</v>
      </c>
      <c r="BD10" s="75">
        <v>8.33</v>
      </c>
      <c r="BI10">
        <f t="shared" si="1"/>
        <v>66.64</v>
      </c>
    </row>
    <row r="11" spans="1:61" x14ac:dyDescent="0.25">
      <c r="A11" s="1" t="s">
        <v>48</v>
      </c>
      <c r="B11" s="2">
        <v>6569</v>
      </c>
      <c r="C11" s="3">
        <v>2</v>
      </c>
      <c r="D11" s="2" t="s">
        <v>49</v>
      </c>
      <c r="E11" s="4">
        <v>0</v>
      </c>
      <c r="F11" s="4" t="s">
        <v>49</v>
      </c>
      <c r="G11" s="5">
        <v>6</v>
      </c>
      <c r="H11" s="2" t="s">
        <v>97</v>
      </c>
      <c r="I11" s="4">
        <v>36</v>
      </c>
      <c r="J11" s="2" t="s">
        <v>98</v>
      </c>
      <c r="K11" s="6">
        <v>2</v>
      </c>
      <c r="L11" s="7" t="s">
        <v>118</v>
      </c>
      <c r="M11" s="7" t="s">
        <v>75</v>
      </c>
      <c r="N11" s="7" t="s">
        <v>119</v>
      </c>
      <c r="O11" s="7" t="s">
        <v>100</v>
      </c>
      <c r="P11" s="7" t="s">
        <v>120</v>
      </c>
      <c r="Q11" s="7" t="s">
        <v>100</v>
      </c>
      <c r="R11" s="7" t="s">
        <v>58</v>
      </c>
      <c r="S11" s="8">
        <v>8115</v>
      </c>
      <c r="T11" s="7" t="s">
        <v>121</v>
      </c>
      <c r="U11" s="9" t="s">
        <v>122</v>
      </c>
      <c r="V11" s="7" t="s">
        <v>123</v>
      </c>
      <c r="W11" s="7" t="s">
        <v>124</v>
      </c>
      <c r="X11" s="7">
        <v>100</v>
      </c>
      <c r="Y11" s="10">
        <v>0</v>
      </c>
      <c r="Z11" s="10" t="s">
        <v>117</v>
      </c>
      <c r="AA11" s="10" t="s">
        <v>64</v>
      </c>
      <c r="AB11" s="10" t="s">
        <v>65</v>
      </c>
      <c r="AC11" s="11">
        <v>0</v>
      </c>
      <c r="AD11" s="10">
        <v>50</v>
      </c>
      <c r="AE11" s="11">
        <v>50.01</v>
      </c>
      <c r="AF11" s="10">
        <v>80</v>
      </c>
      <c r="AG11" s="11">
        <v>80.010000000000005</v>
      </c>
      <c r="AH11" s="11">
        <v>130</v>
      </c>
      <c r="AI11" s="51">
        <v>8.33</v>
      </c>
      <c r="AJ11" s="51">
        <v>8.33</v>
      </c>
      <c r="AK11" s="51">
        <v>8.33</v>
      </c>
      <c r="AL11" s="51">
        <v>8.33</v>
      </c>
      <c r="AM11" s="51">
        <v>8.33</v>
      </c>
      <c r="AN11" s="51">
        <v>8.33</v>
      </c>
      <c r="AO11" s="51">
        <v>8.33</v>
      </c>
      <c r="AP11" s="51">
        <v>8.33</v>
      </c>
      <c r="AQ11" s="51">
        <v>8.33</v>
      </c>
      <c r="AR11" s="51">
        <v>8.33</v>
      </c>
      <c r="AS11" s="51">
        <v>8.33</v>
      </c>
      <c r="AT11" s="51">
        <v>8.3699999999999992</v>
      </c>
      <c r="AU11" s="52">
        <f t="shared" si="0"/>
        <v>100</v>
      </c>
      <c r="AV11" s="70"/>
      <c r="AW11" s="75">
        <v>8.33</v>
      </c>
      <c r="AX11" s="75">
        <v>8.33</v>
      </c>
      <c r="AY11" s="75">
        <v>8.33</v>
      </c>
      <c r="AZ11" s="75">
        <v>8.33</v>
      </c>
      <c r="BA11" s="75">
        <v>8.33</v>
      </c>
      <c r="BB11" s="75">
        <v>8.33</v>
      </c>
      <c r="BC11" s="75">
        <v>8.33</v>
      </c>
      <c r="BD11" s="75">
        <v>8.33</v>
      </c>
      <c r="BI11">
        <f t="shared" si="1"/>
        <v>66.64</v>
      </c>
    </row>
    <row r="12" spans="1:61" x14ac:dyDescent="0.25">
      <c r="A12" s="1" t="s">
        <v>48</v>
      </c>
      <c r="B12" s="2">
        <v>6582</v>
      </c>
      <c r="C12" s="3">
        <v>2</v>
      </c>
      <c r="D12" s="2" t="s">
        <v>49</v>
      </c>
      <c r="E12" s="4">
        <v>0</v>
      </c>
      <c r="F12" s="4" t="s">
        <v>49</v>
      </c>
      <c r="G12" s="5">
        <v>6</v>
      </c>
      <c r="H12" s="2" t="s">
        <v>97</v>
      </c>
      <c r="I12" s="4">
        <v>36</v>
      </c>
      <c r="J12" s="2" t="s">
        <v>98</v>
      </c>
      <c r="K12" s="6">
        <v>1</v>
      </c>
      <c r="L12" s="7" t="s">
        <v>111</v>
      </c>
      <c r="M12" s="7" t="s">
        <v>85</v>
      </c>
      <c r="N12" s="7" t="s">
        <v>125</v>
      </c>
      <c r="O12" s="7" t="s">
        <v>100</v>
      </c>
      <c r="P12" s="7" t="s">
        <v>126</v>
      </c>
      <c r="Q12" s="7" t="s">
        <v>100</v>
      </c>
      <c r="R12" s="7" t="s">
        <v>58</v>
      </c>
      <c r="S12" s="8">
        <v>8139</v>
      </c>
      <c r="T12" s="7" t="s">
        <v>127</v>
      </c>
      <c r="U12" s="9" t="s">
        <v>128</v>
      </c>
      <c r="V12" s="7" t="s">
        <v>129</v>
      </c>
      <c r="W12" s="7" t="s">
        <v>124</v>
      </c>
      <c r="X12" s="7">
        <v>100</v>
      </c>
      <c r="Y12" s="10">
        <v>0</v>
      </c>
      <c r="Z12" s="10" t="s">
        <v>63</v>
      </c>
      <c r="AA12" s="10" t="s">
        <v>64</v>
      </c>
      <c r="AB12" s="10" t="s">
        <v>65</v>
      </c>
      <c r="AC12" s="11">
        <v>0</v>
      </c>
      <c r="AD12" s="10">
        <v>50</v>
      </c>
      <c r="AE12" s="11">
        <v>50.01</v>
      </c>
      <c r="AF12" s="10">
        <v>80</v>
      </c>
      <c r="AG12" s="11">
        <v>80.010000000000005</v>
      </c>
      <c r="AH12" s="11">
        <v>130</v>
      </c>
      <c r="AI12" s="51">
        <v>8.33</v>
      </c>
      <c r="AJ12" s="51">
        <v>8.33</v>
      </c>
      <c r="AK12" s="51">
        <v>8.33</v>
      </c>
      <c r="AL12" s="51">
        <v>8.33</v>
      </c>
      <c r="AM12" s="51">
        <v>8.33</v>
      </c>
      <c r="AN12" s="51">
        <v>8.33</v>
      </c>
      <c r="AO12" s="51">
        <v>8.33</v>
      </c>
      <c r="AP12" s="51">
        <v>8.33</v>
      </c>
      <c r="AQ12" s="51">
        <v>8.33</v>
      </c>
      <c r="AR12" s="51">
        <v>8.33</v>
      </c>
      <c r="AS12" s="51">
        <v>8.33</v>
      </c>
      <c r="AT12" s="51">
        <v>8.3699999999999992</v>
      </c>
      <c r="AU12" s="52">
        <f t="shared" si="0"/>
        <v>100</v>
      </c>
      <c r="AV12" s="70"/>
      <c r="AW12" s="75">
        <v>8.33</v>
      </c>
      <c r="AX12" s="75">
        <v>8.33</v>
      </c>
      <c r="AY12" s="75">
        <v>8.33</v>
      </c>
      <c r="AZ12" s="75">
        <v>8.33</v>
      </c>
      <c r="BA12" s="75">
        <v>8.33</v>
      </c>
      <c r="BB12" s="75">
        <v>8.33</v>
      </c>
      <c r="BC12" s="75">
        <v>8.33</v>
      </c>
      <c r="BD12" s="75">
        <v>8.33</v>
      </c>
      <c r="BI12">
        <f t="shared" si="1"/>
        <v>66.64</v>
      </c>
    </row>
    <row r="13" spans="1:61" x14ac:dyDescent="0.25">
      <c r="A13" s="1" t="s">
        <v>48</v>
      </c>
      <c r="B13" s="2">
        <v>6593</v>
      </c>
      <c r="C13" s="3">
        <v>2</v>
      </c>
      <c r="D13" s="2" t="s">
        <v>49</v>
      </c>
      <c r="E13" s="4">
        <v>0</v>
      </c>
      <c r="F13" s="4" t="s">
        <v>49</v>
      </c>
      <c r="G13" s="5">
        <v>6</v>
      </c>
      <c r="H13" s="2" t="s">
        <v>97</v>
      </c>
      <c r="I13" s="4">
        <v>36</v>
      </c>
      <c r="J13" s="2" t="s">
        <v>98</v>
      </c>
      <c r="K13" s="6">
        <v>2</v>
      </c>
      <c r="L13" s="7" t="s">
        <v>118</v>
      </c>
      <c r="M13" s="7" t="s">
        <v>85</v>
      </c>
      <c r="N13" s="7" t="s">
        <v>130</v>
      </c>
      <c r="O13" s="7" t="s">
        <v>131</v>
      </c>
      <c r="P13" s="7" t="s">
        <v>132</v>
      </c>
      <c r="Q13" s="7" t="s">
        <v>100</v>
      </c>
      <c r="R13" s="7" t="s">
        <v>58</v>
      </c>
      <c r="S13" s="8">
        <v>8151</v>
      </c>
      <c r="T13" s="7" t="s">
        <v>133</v>
      </c>
      <c r="U13" s="9" t="s">
        <v>122</v>
      </c>
      <c r="V13" s="7" t="s">
        <v>134</v>
      </c>
      <c r="W13" s="7" t="s">
        <v>135</v>
      </c>
      <c r="X13" s="7">
        <v>12090</v>
      </c>
      <c r="Y13" s="10">
        <v>0</v>
      </c>
      <c r="Z13" s="10" t="s">
        <v>63</v>
      </c>
      <c r="AA13" s="10" t="s">
        <v>64</v>
      </c>
      <c r="AB13" s="10" t="s">
        <v>65</v>
      </c>
      <c r="AC13" s="11">
        <v>0</v>
      </c>
      <c r="AD13" s="10">
        <v>50</v>
      </c>
      <c r="AE13" s="11">
        <v>50.01</v>
      </c>
      <c r="AF13" s="10">
        <v>80</v>
      </c>
      <c r="AG13" s="11">
        <v>80.010000000000005</v>
      </c>
      <c r="AH13" s="11">
        <v>130</v>
      </c>
      <c r="AI13" s="41">
        <v>0</v>
      </c>
      <c r="AJ13" s="41">
        <v>0</v>
      </c>
      <c r="AK13" s="41">
        <v>0</v>
      </c>
      <c r="AL13" s="41">
        <v>950</v>
      </c>
      <c r="AM13" s="41">
        <v>1200</v>
      </c>
      <c r="AN13" s="41">
        <v>1300</v>
      </c>
      <c r="AO13" s="41">
        <v>1600</v>
      </c>
      <c r="AP13" s="41">
        <v>1900</v>
      </c>
      <c r="AQ13" s="41">
        <v>1400</v>
      </c>
      <c r="AR13" s="41">
        <v>1390</v>
      </c>
      <c r="AS13" s="41">
        <v>1200</v>
      </c>
      <c r="AT13" s="41">
        <v>1150</v>
      </c>
      <c r="AU13" s="52">
        <f t="shared" si="0"/>
        <v>12090</v>
      </c>
      <c r="AV13" s="70"/>
      <c r="AW13" s="75">
        <v>0</v>
      </c>
      <c r="AX13" s="75">
        <v>0</v>
      </c>
      <c r="AY13" s="75">
        <v>0</v>
      </c>
      <c r="AZ13" s="75">
        <v>0</v>
      </c>
      <c r="BA13" s="75">
        <v>0</v>
      </c>
      <c r="BB13" s="75">
        <v>0</v>
      </c>
      <c r="BC13" s="75">
        <v>0</v>
      </c>
      <c r="BD13" s="75">
        <v>0</v>
      </c>
      <c r="BI13">
        <f t="shared" si="1"/>
        <v>0</v>
      </c>
    </row>
    <row r="14" spans="1:61" x14ac:dyDescent="0.25">
      <c r="A14" s="1" t="s">
        <v>48</v>
      </c>
      <c r="B14" s="2">
        <v>7197</v>
      </c>
      <c r="C14" s="3">
        <v>2</v>
      </c>
      <c r="D14" s="2" t="s">
        <v>49</v>
      </c>
      <c r="E14" s="4">
        <v>0</v>
      </c>
      <c r="F14" s="4" t="s">
        <v>49</v>
      </c>
      <c r="G14" s="5">
        <v>6</v>
      </c>
      <c r="H14" s="2" t="s">
        <v>97</v>
      </c>
      <c r="I14" s="4">
        <v>42</v>
      </c>
      <c r="J14" s="2" t="s">
        <v>136</v>
      </c>
      <c r="K14" s="6" t="s">
        <v>52</v>
      </c>
      <c r="L14" s="7" t="s">
        <v>52</v>
      </c>
      <c r="M14" s="7" t="s">
        <v>53</v>
      </c>
      <c r="N14" s="7" t="s">
        <v>137</v>
      </c>
      <c r="O14" s="7" t="s">
        <v>138</v>
      </c>
      <c r="P14" s="7" t="s">
        <v>139</v>
      </c>
      <c r="Q14" s="7" t="s">
        <v>140</v>
      </c>
      <c r="R14" s="7" t="s">
        <v>58</v>
      </c>
      <c r="S14" s="8">
        <v>8513</v>
      </c>
      <c r="T14" s="7" t="s">
        <v>141</v>
      </c>
      <c r="U14" s="9" t="s">
        <v>142</v>
      </c>
      <c r="V14" s="7" t="s">
        <v>143</v>
      </c>
      <c r="W14" s="7" t="s">
        <v>124</v>
      </c>
      <c r="X14" s="7">
        <v>100</v>
      </c>
      <c r="Y14" s="10">
        <v>0</v>
      </c>
      <c r="Z14" s="10" t="s">
        <v>117</v>
      </c>
      <c r="AA14" s="10" t="s">
        <v>64</v>
      </c>
      <c r="AB14" s="10" t="s">
        <v>65</v>
      </c>
      <c r="AC14" s="11">
        <v>0</v>
      </c>
      <c r="AD14" s="10">
        <v>20</v>
      </c>
      <c r="AE14" s="11">
        <v>20.010000000000002</v>
      </c>
      <c r="AF14" s="10">
        <v>80</v>
      </c>
      <c r="AG14" s="11">
        <v>80.010000000000005</v>
      </c>
      <c r="AH14" s="11">
        <v>130</v>
      </c>
      <c r="AI14" s="40">
        <v>7</v>
      </c>
      <c r="AJ14" s="40">
        <v>8</v>
      </c>
      <c r="AK14" s="40">
        <v>7</v>
      </c>
      <c r="AL14" s="40">
        <v>8</v>
      </c>
      <c r="AM14" s="40">
        <v>8</v>
      </c>
      <c r="AN14" s="40">
        <v>8</v>
      </c>
      <c r="AO14" s="40">
        <v>8</v>
      </c>
      <c r="AP14" s="40">
        <v>8</v>
      </c>
      <c r="AQ14" s="40">
        <v>12</v>
      </c>
      <c r="AR14" s="40">
        <v>9</v>
      </c>
      <c r="AS14" s="40">
        <v>9</v>
      </c>
      <c r="AT14" s="40">
        <v>8</v>
      </c>
      <c r="AU14" s="52">
        <f t="shared" si="0"/>
        <v>100</v>
      </c>
      <c r="AV14" s="70"/>
      <c r="AW14" s="77">
        <v>7</v>
      </c>
      <c r="AX14" s="77">
        <v>8</v>
      </c>
      <c r="AY14" s="77">
        <v>7</v>
      </c>
      <c r="AZ14" s="77">
        <v>8</v>
      </c>
      <c r="BA14" s="77">
        <v>8</v>
      </c>
      <c r="BB14" s="77">
        <v>8</v>
      </c>
      <c r="BC14" s="77">
        <v>8</v>
      </c>
      <c r="BD14" s="77">
        <v>8</v>
      </c>
      <c r="BI14">
        <f t="shared" si="1"/>
        <v>62</v>
      </c>
    </row>
    <row r="15" spans="1:61" x14ac:dyDescent="0.25">
      <c r="A15" s="1" t="s">
        <v>48</v>
      </c>
      <c r="B15" s="2">
        <v>7215</v>
      </c>
      <c r="C15" s="3">
        <v>2</v>
      </c>
      <c r="D15" s="2" t="s">
        <v>49</v>
      </c>
      <c r="E15" s="4">
        <v>0</v>
      </c>
      <c r="F15" s="4" t="s">
        <v>49</v>
      </c>
      <c r="G15" s="5">
        <v>6</v>
      </c>
      <c r="H15" s="2" t="s">
        <v>97</v>
      </c>
      <c r="I15" s="4">
        <v>42</v>
      </c>
      <c r="J15" s="2" t="s">
        <v>136</v>
      </c>
      <c r="K15" s="6" t="s">
        <v>52</v>
      </c>
      <c r="L15" s="7" t="s">
        <v>52</v>
      </c>
      <c r="M15" s="7" t="s">
        <v>67</v>
      </c>
      <c r="N15" s="7" t="s">
        <v>144</v>
      </c>
      <c r="O15" s="7" t="s">
        <v>145</v>
      </c>
      <c r="P15" s="7" t="s">
        <v>146</v>
      </c>
      <c r="Q15" s="7" t="s">
        <v>140</v>
      </c>
      <c r="R15" s="7" t="s">
        <v>58</v>
      </c>
      <c r="S15" s="8">
        <v>8992</v>
      </c>
      <c r="T15" s="7" t="s">
        <v>147</v>
      </c>
      <c r="U15" s="9" t="s">
        <v>148</v>
      </c>
      <c r="V15" s="7" t="s">
        <v>143</v>
      </c>
      <c r="W15" s="7" t="s">
        <v>124</v>
      </c>
      <c r="X15" s="7">
        <v>100</v>
      </c>
      <c r="Y15" s="10">
        <v>0</v>
      </c>
      <c r="Z15" s="10" t="s">
        <v>117</v>
      </c>
      <c r="AA15" s="10" t="s">
        <v>64</v>
      </c>
      <c r="AB15" s="10" t="s">
        <v>65</v>
      </c>
      <c r="AC15" s="11">
        <v>0</v>
      </c>
      <c r="AD15" s="10">
        <v>20</v>
      </c>
      <c r="AE15" s="11">
        <v>20.010000000000002</v>
      </c>
      <c r="AF15" s="10">
        <v>80</v>
      </c>
      <c r="AG15" s="11">
        <v>80.010000000000005</v>
      </c>
      <c r="AH15" s="11">
        <v>130</v>
      </c>
      <c r="AI15" s="40">
        <v>7</v>
      </c>
      <c r="AJ15" s="40">
        <v>8</v>
      </c>
      <c r="AK15" s="40">
        <v>7</v>
      </c>
      <c r="AL15" s="40">
        <v>8</v>
      </c>
      <c r="AM15" s="40">
        <v>8</v>
      </c>
      <c r="AN15" s="40">
        <v>8</v>
      </c>
      <c r="AO15" s="40">
        <v>8</v>
      </c>
      <c r="AP15" s="40">
        <v>8</v>
      </c>
      <c r="AQ15" s="40">
        <v>12</v>
      </c>
      <c r="AR15" s="40">
        <v>9</v>
      </c>
      <c r="AS15" s="40">
        <v>9</v>
      </c>
      <c r="AT15" s="40">
        <v>8</v>
      </c>
      <c r="AU15" s="52">
        <f t="shared" si="0"/>
        <v>100</v>
      </c>
      <c r="AV15" s="70"/>
      <c r="AW15" s="77">
        <v>7</v>
      </c>
      <c r="AX15" s="77">
        <v>8</v>
      </c>
      <c r="AY15" s="77">
        <v>7</v>
      </c>
      <c r="AZ15" s="77">
        <v>8</v>
      </c>
      <c r="BA15" s="77">
        <v>8</v>
      </c>
      <c r="BB15" s="77">
        <v>8</v>
      </c>
      <c r="BC15" s="77">
        <v>8</v>
      </c>
      <c r="BD15" s="77">
        <v>8</v>
      </c>
      <c r="BI15">
        <f t="shared" si="1"/>
        <v>62</v>
      </c>
    </row>
    <row r="16" spans="1:61" x14ac:dyDescent="0.25">
      <c r="A16" s="1" t="s">
        <v>48</v>
      </c>
      <c r="B16" s="2">
        <v>7255</v>
      </c>
      <c r="C16" s="3">
        <v>2</v>
      </c>
      <c r="D16" s="2" t="s">
        <v>49</v>
      </c>
      <c r="E16" s="4">
        <v>0</v>
      </c>
      <c r="F16" s="4" t="s">
        <v>49</v>
      </c>
      <c r="G16" s="5">
        <v>6</v>
      </c>
      <c r="H16" s="2" t="s">
        <v>97</v>
      </c>
      <c r="I16" s="4">
        <v>42</v>
      </c>
      <c r="J16" s="2" t="s">
        <v>136</v>
      </c>
      <c r="K16" s="6">
        <v>2</v>
      </c>
      <c r="L16" s="7" t="s">
        <v>149</v>
      </c>
      <c r="M16" s="7" t="s">
        <v>75</v>
      </c>
      <c r="N16" s="7" t="s">
        <v>150</v>
      </c>
      <c r="O16" s="7" t="s">
        <v>151</v>
      </c>
      <c r="P16" s="7" t="s">
        <v>146</v>
      </c>
      <c r="Q16" s="7" t="s">
        <v>140</v>
      </c>
      <c r="R16" s="7" t="s">
        <v>58</v>
      </c>
      <c r="S16" s="8">
        <v>8931</v>
      </c>
      <c r="T16" s="7" t="s">
        <v>152</v>
      </c>
      <c r="U16" s="9" t="s">
        <v>153</v>
      </c>
      <c r="V16" s="7" t="s">
        <v>143</v>
      </c>
      <c r="W16" s="7" t="s">
        <v>124</v>
      </c>
      <c r="X16" s="7">
        <v>100</v>
      </c>
      <c r="Y16" s="10">
        <v>0</v>
      </c>
      <c r="Z16" s="10" t="s">
        <v>117</v>
      </c>
      <c r="AA16" s="10" t="s">
        <v>64</v>
      </c>
      <c r="AB16" s="10" t="s">
        <v>65</v>
      </c>
      <c r="AC16" s="11">
        <v>0</v>
      </c>
      <c r="AD16" s="10">
        <v>20</v>
      </c>
      <c r="AE16" s="11">
        <v>20.010000000000002</v>
      </c>
      <c r="AF16" s="10">
        <v>90</v>
      </c>
      <c r="AG16" s="11">
        <v>90.01</v>
      </c>
      <c r="AH16" s="11">
        <v>130</v>
      </c>
      <c r="AI16" s="40">
        <v>7</v>
      </c>
      <c r="AJ16" s="40">
        <v>8</v>
      </c>
      <c r="AK16" s="40">
        <v>7</v>
      </c>
      <c r="AL16" s="40">
        <v>8</v>
      </c>
      <c r="AM16" s="40">
        <v>8</v>
      </c>
      <c r="AN16" s="40">
        <v>8</v>
      </c>
      <c r="AO16" s="40">
        <v>8</v>
      </c>
      <c r="AP16" s="40">
        <v>8</v>
      </c>
      <c r="AQ16" s="40">
        <v>12</v>
      </c>
      <c r="AR16" s="40">
        <v>9</v>
      </c>
      <c r="AS16" s="40">
        <v>9</v>
      </c>
      <c r="AT16" s="40">
        <v>8</v>
      </c>
      <c r="AU16" s="52">
        <f t="shared" si="0"/>
        <v>100</v>
      </c>
      <c r="AV16" s="70"/>
      <c r="AW16" s="77">
        <v>7</v>
      </c>
      <c r="AX16" s="77">
        <v>8</v>
      </c>
      <c r="AY16" s="77">
        <v>7</v>
      </c>
      <c r="AZ16" s="77">
        <v>8</v>
      </c>
      <c r="BA16" s="77">
        <v>8</v>
      </c>
      <c r="BB16" s="77">
        <v>8</v>
      </c>
      <c r="BC16" s="77">
        <v>8</v>
      </c>
      <c r="BD16" s="77">
        <v>8</v>
      </c>
      <c r="BI16">
        <f t="shared" si="1"/>
        <v>62</v>
      </c>
    </row>
    <row r="17" spans="1:61" x14ac:dyDescent="0.25">
      <c r="A17" s="1" t="s">
        <v>48</v>
      </c>
      <c r="B17" s="2">
        <v>7282</v>
      </c>
      <c r="C17" s="3">
        <v>2</v>
      </c>
      <c r="D17" s="2" t="s">
        <v>49</v>
      </c>
      <c r="E17" s="4">
        <v>0</v>
      </c>
      <c r="F17" s="4" t="s">
        <v>49</v>
      </c>
      <c r="G17" s="5">
        <v>6</v>
      </c>
      <c r="H17" s="2" t="s">
        <v>97</v>
      </c>
      <c r="I17" s="4">
        <v>42</v>
      </c>
      <c r="J17" s="2" t="s">
        <v>136</v>
      </c>
      <c r="K17" s="6">
        <v>2</v>
      </c>
      <c r="L17" s="7" t="s">
        <v>149</v>
      </c>
      <c r="M17" s="7" t="s">
        <v>85</v>
      </c>
      <c r="N17" s="7" t="s">
        <v>154</v>
      </c>
      <c r="O17" s="7" t="s">
        <v>151</v>
      </c>
      <c r="P17" s="7" t="s">
        <v>155</v>
      </c>
      <c r="Q17" s="7" t="s">
        <v>156</v>
      </c>
      <c r="R17" s="7" t="s">
        <v>58</v>
      </c>
      <c r="S17" s="8">
        <v>8966</v>
      </c>
      <c r="T17" s="7" t="s">
        <v>157</v>
      </c>
      <c r="U17" s="9" t="s">
        <v>158</v>
      </c>
      <c r="V17" s="7" t="s">
        <v>143</v>
      </c>
      <c r="W17" s="7" t="s">
        <v>124</v>
      </c>
      <c r="X17" s="7">
        <v>100</v>
      </c>
      <c r="Y17" s="10">
        <v>0</v>
      </c>
      <c r="Z17" s="10" t="s">
        <v>117</v>
      </c>
      <c r="AA17" s="10" t="s">
        <v>64</v>
      </c>
      <c r="AB17" s="10" t="s">
        <v>65</v>
      </c>
      <c r="AC17" s="11">
        <v>0</v>
      </c>
      <c r="AD17" s="10">
        <v>20</v>
      </c>
      <c r="AE17" s="11">
        <v>20.010000000000002</v>
      </c>
      <c r="AF17" s="10">
        <v>80</v>
      </c>
      <c r="AG17" s="11">
        <v>80.010000000000005</v>
      </c>
      <c r="AH17" s="11">
        <v>130</v>
      </c>
      <c r="AI17" s="40">
        <v>7</v>
      </c>
      <c r="AJ17" s="40">
        <v>8</v>
      </c>
      <c r="AK17" s="40">
        <v>7</v>
      </c>
      <c r="AL17" s="40">
        <v>8</v>
      </c>
      <c r="AM17" s="40">
        <v>8</v>
      </c>
      <c r="AN17" s="40">
        <v>8</v>
      </c>
      <c r="AO17" s="40">
        <v>8</v>
      </c>
      <c r="AP17" s="40">
        <v>8</v>
      </c>
      <c r="AQ17" s="40">
        <v>12</v>
      </c>
      <c r="AR17" s="40">
        <v>9</v>
      </c>
      <c r="AS17" s="40">
        <v>9</v>
      </c>
      <c r="AT17" s="40">
        <v>8</v>
      </c>
      <c r="AU17" s="52">
        <f t="shared" si="0"/>
        <v>100</v>
      </c>
      <c r="AV17" s="70"/>
      <c r="AW17" s="77">
        <v>7</v>
      </c>
      <c r="AX17" s="77">
        <v>8</v>
      </c>
      <c r="AY17" s="77">
        <v>7</v>
      </c>
      <c r="AZ17" s="77">
        <v>8</v>
      </c>
      <c r="BA17" s="77">
        <v>8</v>
      </c>
      <c r="BB17" s="77">
        <v>8</v>
      </c>
      <c r="BC17" s="77">
        <v>8</v>
      </c>
      <c r="BD17" s="77">
        <v>8</v>
      </c>
      <c r="BI17">
        <f t="shared" si="1"/>
        <v>62</v>
      </c>
    </row>
    <row r="18" spans="1:61" x14ac:dyDescent="0.25">
      <c r="A18" s="1" t="s">
        <v>48</v>
      </c>
      <c r="B18" s="2">
        <v>7429</v>
      </c>
      <c r="C18" s="3">
        <v>2</v>
      </c>
      <c r="D18" s="2" t="s">
        <v>49</v>
      </c>
      <c r="E18" s="4">
        <v>0</v>
      </c>
      <c r="F18" s="4" t="s">
        <v>49</v>
      </c>
      <c r="G18" s="5">
        <v>6</v>
      </c>
      <c r="H18" s="2" t="s">
        <v>97</v>
      </c>
      <c r="I18" s="4">
        <v>42</v>
      </c>
      <c r="J18" s="2" t="s">
        <v>136</v>
      </c>
      <c r="K18" s="6">
        <v>1</v>
      </c>
      <c r="L18" s="7" t="s">
        <v>159</v>
      </c>
      <c r="M18" s="7" t="s">
        <v>75</v>
      </c>
      <c r="N18" s="7" t="s">
        <v>160</v>
      </c>
      <c r="O18" s="7" t="s">
        <v>151</v>
      </c>
      <c r="P18" s="7" t="s">
        <v>161</v>
      </c>
      <c r="Q18" s="7" t="s">
        <v>140</v>
      </c>
      <c r="R18" s="7" t="s">
        <v>58</v>
      </c>
      <c r="S18" s="8">
        <v>8931</v>
      </c>
      <c r="T18" s="7" t="s">
        <v>152</v>
      </c>
      <c r="U18" s="9" t="s">
        <v>153</v>
      </c>
      <c r="V18" s="7" t="s">
        <v>143</v>
      </c>
      <c r="W18" s="7" t="s">
        <v>162</v>
      </c>
      <c r="X18" s="7">
        <v>100</v>
      </c>
      <c r="Y18" s="10">
        <v>0</v>
      </c>
      <c r="Z18" s="10" t="s">
        <v>117</v>
      </c>
      <c r="AA18" s="10" t="s">
        <v>64</v>
      </c>
      <c r="AB18" s="10" t="s">
        <v>65</v>
      </c>
      <c r="AC18" s="11">
        <v>0</v>
      </c>
      <c r="AD18" s="10">
        <v>20</v>
      </c>
      <c r="AE18" s="11">
        <v>20.010000000000002</v>
      </c>
      <c r="AF18" s="10">
        <v>90</v>
      </c>
      <c r="AG18" s="11">
        <v>90.01</v>
      </c>
      <c r="AH18" s="11">
        <v>130</v>
      </c>
      <c r="AI18" s="40">
        <v>7</v>
      </c>
      <c r="AJ18" s="40">
        <v>8</v>
      </c>
      <c r="AK18" s="40">
        <v>7</v>
      </c>
      <c r="AL18" s="40">
        <v>8</v>
      </c>
      <c r="AM18" s="40">
        <v>8</v>
      </c>
      <c r="AN18" s="40">
        <v>8</v>
      </c>
      <c r="AO18" s="40">
        <v>8</v>
      </c>
      <c r="AP18" s="40">
        <v>8</v>
      </c>
      <c r="AQ18" s="40">
        <v>12</v>
      </c>
      <c r="AR18" s="40">
        <v>9</v>
      </c>
      <c r="AS18" s="40">
        <v>9</v>
      </c>
      <c r="AT18" s="40">
        <v>8</v>
      </c>
      <c r="AU18" s="52">
        <f t="shared" si="0"/>
        <v>100</v>
      </c>
      <c r="AV18" s="70"/>
      <c r="AW18" s="77">
        <v>7</v>
      </c>
      <c r="AX18" s="77">
        <v>8</v>
      </c>
      <c r="AY18" s="77">
        <v>7</v>
      </c>
      <c r="AZ18" s="77">
        <v>8</v>
      </c>
      <c r="BA18" s="77">
        <v>8</v>
      </c>
      <c r="BB18" s="77">
        <v>8</v>
      </c>
      <c r="BC18" s="77">
        <v>8</v>
      </c>
      <c r="BD18" s="77">
        <v>8</v>
      </c>
      <c r="BI18">
        <f t="shared" si="1"/>
        <v>62</v>
      </c>
    </row>
    <row r="19" spans="1:61" x14ac:dyDescent="0.25">
      <c r="A19" s="1" t="s">
        <v>48</v>
      </c>
      <c r="B19" s="2">
        <v>6308</v>
      </c>
      <c r="C19" s="3">
        <v>2</v>
      </c>
      <c r="D19" s="2" t="s">
        <v>49</v>
      </c>
      <c r="E19" s="4">
        <v>117</v>
      </c>
      <c r="F19" s="4" t="s">
        <v>163</v>
      </c>
      <c r="G19" s="5">
        <v>521</v>
      </c>
      <c r="H19" s="2" t="s">
        <v>163</v>
      </c>
      <c r="I19" s="4">
        <v>580</v>
      </c>
      <c r="J19" s="2" t="s">
        <v>164</v>
      </c>
      <c r="K19" s="6" t="s">
        <v>52</v>
      </c>
      <c r="L19" s="7" t="s">
        <v>52</v>
      </c>
      <c r="M19" s="7" t="s">
        <v>53</v>
      </c>
      <c r="N19" s="7" t="s">
        <v>165</v>
      </c>
      <c r="O19" s="7" t="s">
        <v>166</v>
      </c>
      <c r="P19" s="7" t="s">
        <v>167</v>
      </c>
      <c r="Q19" s="7" t="s">
        <v>168</v>
      </c>
      <c r="R19" s="7" t="s">
        <v>58</v>
      </c>
      <c r="S19" s="8">
        <v>7876</v>
      </c>
      <c r="T19" s="7" t="s">
        <v>169</v>
      </c>
      <c r="U19" s="9" t="s">
        <v>170</v>
      </c>
      <c r="V19" s="7" t="s">
        <v>171</v>
      </c>
      <c r="W19" s="7" t="s">
        <v>169</v>
      </c>
      <c r="X19" s="7">
        <v>8144</v>
      </c>
      <c r="Y19" s="10">
        <v>8</v>
      </c>
      <c r="Z19" s="10" t="s">
        <v>63</v>
      </c>
      <c r="AA19" s="10" t="s">
        <v>172</v>
      </c>
      <c r="AB19" s="10" t="s">
        <v>173</v>
      </c>
      <c r="AC19" s="11">
        <v>130</v>
      </c>
      <c r="AD19" s="10">
        <v>90.01</v>
      </c>
      <c r="AE19" s="11">
        <v>90</v>
      </c>
      <c r="AF19" s="10">
        <v>70.010000000000005</v>
      </c>
      <c r="AG19" s="11">
        <v>70</v>
      </c>
      <c r="AH19" s="11">
        <v>0</v>
      </c>
      <c r="AI19" s="40">
        <v>686</v>
      </c>
      <c r="AJ19" s="40">
        <v>686</v>
      </c>
      <c r="AK19" s="40">
        <v>392</v>
      </c>
      <c r="AL19" s="40">
        <v>882</v>
      </c>
      <c r="AM19" s="40">
        <v>882</v>
      </c>
      <c r="AN19" s="40">
        <v>980</v>
      </c>
      <c r="AO19" s="40">
        <v>600</v>
      </c>
      <c r="AP19" s="40">
        <v>554</v>
      </c>
      <c r="AQ19" s="40">
        <v>600</v>
      </c>
      <c r="AR19" s="40">
        <v>500</v>
      </c>
      <c r="AS19" s="40">
        <v>500</v>
      </c>
      <c r="AT19" s="40">
        <v>882</v>
      </c>
      <c r="AU19" s="52">
        <f t="shared" si="0"/>
        <v>8144</v>
      </c>
      <c r="AV19" s="70"/>
      <c r="AW19" s="75">
        <v>768</v>
      </c>
      <c r="AX19" s="75">
        <v>679</v>
      </c>
      <c r="AY19" s="75">
        <v>699</v>
      </c>
      <c r="AZ19" s="75">
        <v>592</v>
      </c>
      <c r="BA19" s="75">
        <v>300</v>
      </c>
      <c r="BB19" s="75">
        <v>326</v>
      </c>
      <c r="BC19" s="75">
        <v>362</v>
      </c>
      <c r="BD19" s="75">
        <v>403</v>
      </c>
      <c r="BI19">
        <f t="shared" si="1"/>
        <v>4129</v>
      </c>
    </row>
    <row r="20" spans="1:61" x14ac:dyDescent="0.25">
      <c r="A20" s="1" t="s">
        <v>48</v>
      </c>
      <c r="B20" s="2">
        <v>6476</v>
      </c>
      <c r="C20" s="3">
        <v>2</v>
      </c>
      <c r="D20" s="2" t="s">
        <v>49</v>
      </c>
      <c r="E20" s="4">
        <v>117</v>
      </c>
      <c r="F20" s="4" t="s">
        <v>163</v>
      </c>
      <c r="G20" s="5">
        <v>521</v>
      </c>
      <c r="H20" s="2" t="s">
        <v>163</v>
      </c>
      <c r="I20" s="4">
        <v>580</v>
      </c>
      <c r="J20" s="2" t="s">
        <v>164</v>
      </c>
      <c r="K20" s="6" t="s">
        <v>52</v>
      </c>
      <c r="L20" s="7" t="s">
        <v>52</v>
      </c>
      <c r="M20" s="7" t="s">
        <v>67</v>
      </c>
      <c r="N20" s="7" t="s">
        <v>174</v>
      </c>
      <c r="O20" s="7" t="s">
        <v>175</v>
      </c>
      <c r="P20" s="7" t="s">
        <v>176</v>
      </c>
      <c r="Q20" s="7" t="s">
        <v>168</v>
      </c>
      <c r="R20" s="7" t="s">
        <v>58</v>
      </c>
      <c r="S20" s="8">
        <v>8071</v>
      </c>
      <c r="T20" s="7" t="s">
        <v>177</v>
      </c>
      <c r="U20" s="9" t="s">
        <v>170</v>
      </c>
      <c r="V20" s="7" t="s">
        <v>171</v>
      </c>
      <c r="W20" s="7" t="s">
        <v>178</v>
      </c>
      <c r="X20" s="7">
        <v>8144</v>
      </c>
      <c r="Y20" s="10">
        <v>8</v>
      </c>
      <c r="Z20" s="10" t="s">
        <v>63</v>
      </c>
      <c r="AA20" s="10" t="s">
        <v>172</v>
      </c>
      <c r="AB20" s="10" t="s">
        <v>173</v>
      </c>
      <c r="AC20" s="11">
        <v>130</v>
      </c>
      <c r="AD20" s="10">
        <v>90.01</v>
      </c>
      <c r="AE20" s="11">
        <v>90</v>
      </c>
      <c r="AF20" s="10">
        <v>70.010000000000005</v>
      </c>
      <c r="AG20" s="11">
        <v>70</v>
      </c>
      <c r="AH20" s="11">
        <v>0</v>
      </c>
      <c r="AI20" s="40">
        <v>686</v>
      </c>
      <c r="AJ20" s="40">
        <v>686</v>
      </c>
      <c r="AK20" s="40">
        <v>392</v>
      </c>
      <c r="AL20" s="40">
        <v>882</v>
      </c>
      <c r="AM20" s="40">
        <v>882</v>
      </c>
      <c r="AN20" s="40">
        <v>980</v>
      </c>
      <c r="AO20" s="40">
        <v>600</v>
      </c>
      <c r="AP20" s="40">
        <v>554</v>
      </c>
      <c r="AQ20" s="40">
        <v>600</v>
      </c>
      <c r="AR20" s="40">
        <v>500</v>
      </c>
      <c r="AS20" s="40">
        <v>500</v>
      </c>
      <c r="AT20" s="40">
        <v>882</v>
      </c>
      <c r="AU20" s="52">
        <f t="shared" si="0"/>
        <v>8144</v>
      </c>
      <c r="AV20" s="70"/>
      <c r="AW20" s="75">
        <v>768</v>
      </c>
      <c r="AX20" s="75">
        <v>679</v>
      </c>
      <c r="AY20" s="75">
        <v>699</v>
      </c>
      <c r="AZ20" s="75">
        <v>592</v>
      </c>
      <c r="BA20" s="75">
        <v>300</v>
      </c>
      <c r="BB20" s="75">
        <v>326</v>
      </c>
      <c r="BC20" s="75">
        <v>362</v>
      </c>
      <c r="BD20" s="75">
        <v>403</v>
      </c>
      <c r="BI20">
        <f t="shared" si="1"/>
        <v>4129</v>
      </c>
    </row>
    <row r="21" spans="1:61" x14ac:dyDescent="0.25">
      <c r="A21" s="1" t="s">
        <v>48</v>
      </c>
      <c r="B21" s="2">
        <v>6514</v>
      </c>
      <c r="C21" s="3">
        <v>2</v>
      </c>
      <c r="D21" s="2" t="s">
        <v>49</v>
      </c>
      <c r="E21" s="4">
        <v>117</v>
      </c>
      <c r="F21" s="4" t="s">
        <v>163</v>
      </c>
      <c r="G21" s="5">
        <v>521</v>
      </c>
      <c r="H21" s="2" t="s">
        <v>163</v>
      </c>
      <c r="I21" s="4">
        <v>580</v>
      </c>
      <c r="J21" s="2" t="s">
        <v>164</v>
      </c>
      <c r="K21" s="6">
        <v>1</v>
      </c>
      <c r="L21" s="7" t="s">
        <v>179</v>
      </c>
      <c r="M21" s="7" t="s">
        <v>75</v>
      </c>
      <c r="N21" s="7" t="s">
        <v>180</v>
      </c>
      <c r="O21" s="7" t="s">
        <v>181</v>
      </c>
      <c r="P21" s="7" t="s">
        <v>182</v>
      </c>
      <c r="Q21" s="7" t="s">
        <v>183</v>
      </c>
      <c r="R21" s="7" t="s">
        <v>58</v>
      </c>
      <c r="S21" s="8">
        <v>8083</v>
      </c>
      <c r="T21" s="7" t="s">
        <v>184</v>
      </c>
      <c r="U21" s="9" t="s">
        <v>185</v>
      </c>
      <c r="V21" s="7" t="s">
        <v>186</v>
      </c>
      <c r="W21" s="7" t="s">
        <v>187</v>
      </c>
      <c r="X21" s="7">
        <v>70841</v>
      </c>
      <c r="Y21" s="10">
        <v>70</v>
      </c>
      <c r="Z21" s="10" t="s">
        <v>63</v>
      </c>
      <c r="AA21" s="10" t="s">
        <v>172</v>
      </c>
      <c r="AB21" s="10" t="s">
        <v>65</v>
      </c>
      <c r="AC21" s="11">
        <v>0</v>
      </c>
      <c r="AD21" s="10">
        <v>70</v>
      </c>
      <c r="AE21" s="11">
        <v>70.010000000000005</v>
      </c>
      <c r="AF21" s="10">
        <v>90</v>
      </c>
      <c r="AG21" s="11">
        <v>90.01</v>
      </c>
      <c r="AH21" s="11">
        <v>130</v>
      </c>
      <c r="AI21" s="40">
        <v>5903</v>
      </c>
      <c r="AJ21" s="40">
        <v>5903</v>
      </c>
      <c r="AK21" s="40">
        <v>5903</v>
      </c>
      <c r="AL21" s="40">
        <v>5903</v>
      </c>
      <c r="AM21" s="40">
        <v>5903</v>
      </c>
      <c r="AN21" s="40">
        <v>5903</v>
      </c>
      <c r="AO21" s="40">
        <v>5903</v>
      </c>
      <c r="AP21" s="40">
        <v>5903</v>
      </c>
      <c r="AQ21" s="40">
        <v>5903</v>
      </c>
      <c r="AR21" s="40">
        <v>5903</v>
      </c>
      <c r="AS21" s="40">
        <v>5903</v>
      </c>
      <c r="AT21" s="40">
        <v>5908</v>
      </c>
      <c r="AU21" s="52">
        <f t="shared" si="0"/>
        <v>70841</v>
      </c>
      <c r="AV21" s="70"/>
      <c r="AW21" s="75">
        <v>17996</v>
      </c>
      <c r="AX21" s="75">
        <v>9415</v>
      </c>
      <c r="AY21" s="75">
        <v>52169</v>
      </c>
      <c r="AZ21" s="75">
        <v>23292</v>
      </c>
      <c r="BA21" s="75">
        <v>8652</v>
      </c>
      <c r="BB21" s="75">
        <v>11807</v>
      </c>
      <c r="BC21" s="75">
        <v>16162</v>
      </c>
      <c r="BD21" s="75">
        <v>24131</v>
      </c>
      <c r="BI21">
        <f t="shared" si="1"/>
        <v>163624</v>
      </c>
    </row>
    <row r="22" spans="1:61" x14ac:dyDescent="0.25">
      <c r="A22" s="1" t="s">
        <v>48</v>
      </c>
      <c r="B22" s="2">
        <v>6515</v>
      </c>
      <c r="C22" s="3">
        <v>2</v>
      </c>
      <c r="D22" s="2" t="s">
        <v>49</v>
      </c>
      <c r="E22" s="4">
        <v>117</v>
      </c>
      <c r="F22" s="4" t="s">
        <v>163</v>
      </c>
      <c r="G22" s="5">
        <v>521</v>
      </c>
      <c r="H22" s="2" t="s">
        <v>163</v>
      </c>
      <c r="I22" s="4">
        <v>580</v>
      </c>
      <c r="J22" s="2" t="s">
        <v>164</v>
      </c>
      <c r="K22" s="6">
        <v>1</v>
      </c>
      <c r="L22" s="7" t="s">
        <v>179</v>
      </c>
      <c r="M22" s="7" t="s">
        <v>85</v>
      </c>
      <c r="N22" s="7" t="s">
        <v>188</v>
      </c>
      <c r="O22" s="7" t="s">
        <v>189</v>
      </c>
      <c r="P22" s="7" t="s">
        <v>190</v>
      </c>
      <c r="Q22" s="7" t="s">
        <v>183</v>
      </c>
      <c r="R22" s="7" t="s">
        <v>58</v>
      </c>
      <c r="S22" s="8">
        <v>7882</v>
      </c>
      <c r="T22" s="7" t="s">
        <v>184</v>
      </c>
      <c r="U22" s="9" t="s">
        <v>185</v>
      </c>
      <c r="V22" s="7" t="s">
        <v>186</v>
      </c>
      <c r="W22" s="7" t="s">
        <v>191</v>
      </c>
      <c r="X22" s="7">
        <v>70841</v>
      </c>
      <c r="Y22" s="10">
        <v>70</v>
      </c>
      <c r="Z22" s="10" t="s">
        <v>63</v>
      </c>
      <c r="AA22" s="10" t="s">
        <v>172</v>
      </c>
      <c r="AB22" s="10" t="s">
        <v>65</v>
      </c>
      <c r="AC22" s="11">
        <v>0</v>
      </c>
      <c r="AD22" s="10">
        <v>70</v>
      </c>
      <c r="AE22" s="11">
        <v>70.010000000000005</v>
      </c>
      <c r="AF22" s="10">
        <v>90</v>
      </c>
      <c r="AG22" s="11">
        <v>90.01</v>
      </c>
      <c r="AH22" s="11">
        <v>130</v>
      </c>
      <c r="AI22" s="40">
        <v>5903</v>
      </c>
      <c r="AJ22" s="40">
        <v>5903</v>
      </c>
      <c r="AK22" s="40">
        <v>5903</v>
      </c>
      <c r="AL22" s="40">
        <v>5903</v>
      </c>
      <c r="AM22" s="40">
        <v>5903</v>
      </c>
      <c r="AN22" s="40">
        <v>5903</v>
      </c>
      <c r="AO22" s="40">
        <v>5903</v>
      </c>
      <c r="AP22" s="40">
        <v>5903</v>
      </c>
      <c r="AQ22" s="40">
        <v>5903</v>
      </c>
      <c r="AR22" s="40">
        <v>5903</v>
      </c>
      <c r="AS22" s="40">
        <v>5903</v>
      </c>
      <c r="AT22" s="40">
        <v>5908</v>
      </c>
      <c r="AU22" s="52">
        <f t="shared" si="0"/>
        <v>70841</v>
      </c>
      <c r="AV22" s="70"/>
      <c r="AW22" s="75">
        <v>17996</v>
      </c>
      <c r="AX22" s="75">
        <v>9415</v>
      </c>
      <c r="AY22" s="75">
        <v>52169</v>
      </c>
      <c r="AZ22" s="75">
        <v>23292</v>
      </c>
      <c r="BA22" s="75">
        <v>8652</v>
      </c>
      <c r="BB22" s="75">
        <v>11807</v>
      </c>
      <c r="BC22" s="75">
        <v>16162</v>
      </c>
      <c r="BD22" s="75">
        <v>24131</v>
      </c>
      <c r="BI22">
        <f t="shared" si="1"/>
        <v>163624</v>
      </c>
    </row>
    <row r="23" spans="1:61" x14ac:dyDescent="0.25">
      <c r="A23" s="1" t="s">
        <v>48</v>
      </c>
      <c r="B23" s="2">
        <v>6518</v>
      </c>
      <c r="C23" s="3">
        <v>2</v>
      </c>
      <c r="D23" s="2" t="s">
        <v>49</v>
      </c>
      <c r="E23" s="4">
        <v>117</v>
      </c>
      <c r="F23" s="4" t="s">
        <v>163</v>
      </c>
      <c r="G23" s="5">
        <v>521</v>
      </c>
      <c r="H23" s="2" t="s">
        <v>163</v>
      </c>
      <c r="I23" s="4">
        <v>580</v>
      </c>
      <c r="J23" s="2" t="s">
        <v>164</v>
      </c>
      <c r="K23" s="6">
        <v>2</v>
      </c>
      <c r="L23" s="7" t="s">
        <v>192</v>
      </c>
      <c r="M23" s="7" t="s">
        <v>75</v>
      </c>
      <c r="N23" s="7" t="s">
        <v>193</v>
      </c>
      <c r="O23" s="7" t="s">
        <v>168</v>
      </c>
      <c r="P23" s="7" t="s">
        <v>167</v>
      </c>
      <c r="Q23" s="7" t="s">
        <v>183</v>
      </c>
      <c r="R23" s="7" t="s">
        <v>58</v>
      </c>
      <c r="S23" s="8">
        <v>8096</v>
      </c>
      <c r="T23" s="7" t="s">
        <v>169</v>
      </c>
      <c r="U23" s="9" t="s">
        <v>170</v>
      </c>
      <c r="V23" s="7" t="s">
        <v>171</v>
      </c>
      <c r="W23" s="7" t="s">
        <v>191</v>
      </c>
      <c r="X23" s="7">
        <v>8144</v>
      </c>
      <c r="Y23" s="10">
        <v>8</v>
      </c>
      <c r="Z23" s="10" t="s">
        <v>63</v>
      </c>
      <c r="AA23" s="10" t="s">
        <v>172</v>
      </c>
      <c r="AB23" s="10" t="s">
        <v>173</v>
      </c>
      <c r="AC23" s="11">
        <v>130</v>
      </c>
      <c r="AD23" s="10">
        <v>90.01</v>
      </c>
      <c r="AE23" s="11">
        <v>90</v>
      </c>
      <c r="AF23" s="10">
        <v>70.010000000000005</v>
      </c>
      <c r="AG23" s="11">
        <v>70</v>
      </c>
      <c r="AH23" s="11">
        <v>0</v>
      </c>
      <c r="AI23" s="40">
        <v>686</v>
      </c>
      <c r="AJ23" s="40">
        <v>686</v>
      </c>
      <c r="AK23" s="40">
        <v>392</v>
      </c>
      <c r="AL23" s="40">
        <v>882</v>
      </c>
      <c r="AM23" s="40">
        <v>882</v>
      </c>
      <c r="AN23" s="40">
        <v>980</v>
      </c>
      <c r="AO23" s="40">
        <v>600</v>
      </c>
      <c r="AP23" s="40">
        <v>554</v>
      </c>
      <c r="AQ23" s="40">
        <v>600</v>
      </c>
      <c r="AR23" s="40">
        <v>500</v>
      </c>
      <c r="AS23" s="40">
        <v>500</v>
      </c>
      <c r="AT23" s="40">
        <v>882</v>
      </c>
      <c r="AU23" s="52">
        <f t="shared" si="0"/>
        <v>8144</v>
      </c>
      <c r="AV23" s="70"/>
      <c r="AW23" s="75">
        <v>768</v>
      </c>
      <c r="AX23" s="75">
        <v>679</v>
      </c>
      <c r="AY23" s="75">
        <v>699</v>
      </c>
      <c r="AZ23" s="75">
        <v>592</v>
      </c>
      <c r="BA23" s="75">
        <v>300</v>
      </c>
      <c r="BB23" s="75">
        <v>326</v>
      </c>
      <c r="BC23" s="75">
        <v>362</v>
      </c>
      <c r="BD23" s="75">
        <v>403</v>
      </c>
      <c r="BI23">
        <f t="shared" si="1"/>
        <v>4129</v>
      </c>
    </row>
    <row r="24" spans="1:61" x14ac:dyDescent="0.25">
      <c r="A24" s="1" t="s">
        <v>48</v>
      </c>
      <c r="B24" s="2">
        <v>6520</v>
      </c>
      <c r="C24" s="3">
        <v>2</v>
      </c>
      <c r="D24" s="2" t="s">
        <v>49</v>
      </c>
      <c r="E24" s="4">
        <v>117</v>
      </c>
      <c r="F24" s="4" t="s">
        <v>163</v>
      </c>
      <c r="G24" s="5">
        <v>521</v>
      </c>
      <c r="H24" s="2" t="s">
        <v>163</v>
      </c>
      <c r="I24" s="4">
        <v>580</v>
      </c>
      <c r="J24" s="2" t="s">
        <v>164</v>
      </c>
      <c r="K24" s="6">
        <v>2</v>
      </c>
      <c r="L24" s="7" t="s">
        <v>192</v>
      </c>
      <c r="M24" s="7" t="s">
        <v>85</v>
      </c>
      <c r="N24" s="7" t="s">
        <v>194</v>
      </c>
      <c r="O24" s="7" t="s">
        <v>195</v>
      </c>
      <c r="P24" s="7" t="s">
        <v>167</v>
      </c>
      <c r="Q24" s="7" t="s">
        <v>196</v>
      </c>
      <c r="R24" s="7" t="s">
        <v>58</v>
      </c>
      <c r="S24" s="8">
        <v>8098</v>
      </c>
      <c r="T24" s="7" t="s">
        <v>169</v>
      </c>
      <c r="U24" s="9" t="s">
        <v>170</v>
      </c>
      <c r="V24" s="7" t="s">
        <v>171</v>
      </c>
      <c r="W24" s="7" t="s">
        <v>169</v>
      </c>
      <c r="X24" s="7">
        <v>8144</v>
      </c>
      <c r="Y24" s="10">
        <v>8</v>
      </c>
      <c r="Z24" s="10" t="s">
        <v>63</v>
      </c>
      <c r="AA24" s="10" t="s">
        <v>172</v>
      </c>
      <c r="AB24" s="10" t="s">
        <v>173</v>
      </c>
      <c r="AC24" s="11">
        <v>130</v>
      </c>
      <c r="AD24" s="10">
        <v>90.01</v>
      </c>
      <c r="AE24" s="11">
        <v>90</v>
      </c>
      <c r="AF24" s="10">
        <v>70.010000000000005</v>
      </c>
      <c r="AG24" s="11">
        <v>70</v>
      </c>
      <c r="AH24" s="11">
        <v>0</v>
      </c>
      <c r="AI24" s="40">
        <v>686</v>
      </c>
      <c r="AJ24" s="40">
        <v>686</v>
      </c>
      <c r="AK24" s="40">
        <v>392</v>
      </c>
      <c r="AL24" s="40">
        <v>882</v>
      </c>
      <c r="AM24" s="40">
        <v>882</v>
      </c>
      <c r="AN24" s="40">
        <v>980</v>
      </c>
      <c r="AO24" s="40">
        <v>600</v>
      </c>
      <c r="AP24" s="40">
        <v>554</v>
      </c>
      <c r="AQ24" s="40">
        <v>600</v>
      </c>
      <c r="AR24" s="40">
        <v>500</v>
      </c>
      <c r="AS24" s="40">
        <v>500</v>
      </c>
      <c r="AT24" s="40">
        <v>882</v>
      </c>
      <c r="AU24" s="52">
        <f t="shared" si="0"/>
        <v>8144</v>
      </c>
      <c r="AV24" s="70"/>
      <c r="AW24" s="75">
        <v>768</v>
      </c>
      <c r="AX24" s="75">
        <v>679</v>
      </c>
      <c r="AY24" s="75">
        <v>699</v>
      </c>
      <c r="AZ24" s="75">
        <v>592</v>
      </c>
      <c r="BA24" s="75">
        <v>300</v>
      </c>
      <c r="BB24" s="75">
        <v>326</v>
      </c>
      <c r="BC24" s="75">
        <v>362</v>
      </c>
      <c r="BD24" s="75">
        <v>403</v>
      </c>
      <c r="BI24">
        <f t="shared" si="1"/>
        <v>4129</v>
      </c>
    </row>
    <row r="25" spans="1:61" x14ac:dyDescent="0.25">
      <c r="A25" s="1" t="s">
        <v>48</v>
      </c>
      <c r="B25" s="2">
        <v>6348</v>
      </c>
      <c r="C25" s="3">
        <v>2</v>
      </c>
      <c r="D25" s="2" t="s">
        <v>49</v>
      </c>
      <c r="E25" s="4">
        <v>117</v>
      </c>
      <c r="F25" s="4" t="s">
        <v>163</v>
      </c>
      <c r="G25" s="5">
        <v>521</v>
      </c>
      <c r="H25" s="2" t="s">
        <v>163</v>
      </c>
      <c r="I25" s="4">
        <v>582</v>
      </c>
      <c r="J25" s="2" t="s">
        <v>197</v>
      </c>
      <c r="K25" s="6" t="s">
        <v>52</v>
      </c>
      <c r="L25" s="7" t="s">
        <v>52</v>
      </c>
      <c r="M25" s="7" t="s">
        <v>53</v>
      </c>
      <c r="N25" s="7" t="s">
        <v>198</v>
      </c>
      <c r="O25" s="7" t="s">
        <v>199</v>
      </c>
      <c r="P25" s="7" t="s">
        <v>200</v>
      </c>
      <c r="Q25" s="7" t="s">
        <v>201</v>
      </c>
      <c r="R25" s="7" t="s">
        <v>58</v>
      </c>
      <c r="S25" s="8">
        <v>7928</v>
      </c>
      <c r="T25" s="7" t="s">
        <v>202</v>
      </c>
      <c r="U25" s="9" t="s">
        <v>203</v>
      </c>
      <c r="V25" s="7" t="s">
        <v>204</v>
      </c>
      <c r="W25" s="7" t="s">
        <v>202</v>
      </c>
      <c r="X25" s="7">
        <v>125</v>
      </c>
      <c r="Y25" s="10">
        <v>125</v>
      </c>
      <c r="Z25" s="10" t="s">
        <v>63</v>
      </c>
      <c r="AA25" s="10" t="s">
        <v>172</v>
      </c>
      <c r="AB25" s="10" t="s">
        <v>65</v>
      </c>
      <c r="AC25" s="11">
        <v>0</v>
      </c>
      <c r="AD25" s="10">
        <v>70</v>
      </c>
      <c r="AE25" s="11">
        <v>70.010000000000005</v>
      </c>
      <c r="AF25" s="10">
        <v>80</v>
      </c>
      <c r="AG25" s="11">
        <v>80.010000000000005</v>
      </c>
      <c r="AH25" s="11">
        <v>130</v>
      </c>
      <c r="AI25" s="40">
        <v>10</v>
      </c>
      <c r="AJ25" s="40">
        <v>10</v>
      </c>
      <c r="AK25" s="40">
        <v>10</v>
      </c>
      <c r="AL25" s="40">
        <v>10</v>
      </c>
      <c r="AM25" s="40">
        <v>10</v>
      </c>
      <c r="AN25" s="40">
        <v>10</v>
      </c>
      <c r="AO25" s="40">
        <v>10</v>
      </c>
      <c r="AP25" s="40">
        <v>10</v>
      </c>
      <c r="AQ25" s="40">
        <v>15</v>
      </c>
      <c r="AR25" s="40">
        <v>15</v>
      </c>
      <c r="AS25" s="40">
        <v>10</v>
      </c>
      <c r="AT25" s="40">
        <v>5</v>
      </c>
      <c r="AU25" s="52">
        <f t="shared" si="0"/>
        <v>125</v>
      </c>
      <c r="AV25" s="70"/>
      <c r="AW25" s="75">
        <v>37</v>
      </c>
      <c r="AX25" s="75">
        <v>10</v>
      </c>
      <c r="AY25" s="75">
        <v>10</v>
      </c>
      <c r="AZ25" s="75">
        <v>8</v>
      </c>
      <c r="BA25" s="75">
        <v>6</v>
      </c>
      <c r="BB25" s="75">
        <v>9</v>
      </c>
      <c r="BC25" s="75">
        <v>8</v>
      </c>
      <c r="BD25" s="75">
        <v>12</v>
      </c>
      <c r="BI25">
        <f t="shared" si="1"/>
        <v>100</v>
      </c>
    </row>
    <row r="26" spans="1:61" x14ac:dyDescent="0.25">
      <c r="A26" s="1" t="s">
        <v>48</v>
      </c>
      <c r="B26" s="2">
        <v>6559</v>
      </c>
      <c r="C26" s="3">
        <v>2</v>
      </c>
      <c r="D26" s="2" t="s">
        <v>49</v>
      </c>
      <c r="E26" s="4">
        <v>117</v>
      </c>
      <c r="F26" s="4" t="s">
        <v>163</v>
      </c>
      <c r="G26" s="5">
        <v>521</v>
      </c>
      <c r="H26" s="2" t="s">
        <v>163</v>
      </c>
      <c r="I26" s="4">
        <v>582</v>
      </c>
      <c r="J26" s="2" t="s">
        <v>197</v>
      </c>
      <c r="K26" s="6" t="s">
        <v>52</v>
      </c>
      <c r="L26" s="7" t="s">
        <v>52</v>
      </c>
      <c r="M26" s="7" t="s">
        <v>67</v>
      </c>
      <c r="N26" s="7" t="s">
        <v>205</v>
      </c>
      <c r="O26" s="7" t="s">
        <v>201</v>
      </c>
      <c r="P26" s="7" t="s">
        <v>206</v>
      </c>
      <c r="Q26" s="7" t="s">
        <v>201</v>
      </c>
      <c r="R26" s="7" t="s">
        <v>58</v>
      </c>
      <c r="S26" s="8">
        <v>8159</v>
      </c>
      <c r="T26" s="7" t="s">
        <v>202</v>
      </c>
      <c r="U26" s="9" t="s">
        <v>202</v>
      </c>
      <c r="V26" s="7" t="s">
        <v>204</v>
      </c>
      <c r="W26" s="7" t="s">
        <v>202</v>
      </c>
      <c r="X26" s="7">
        <v>125</v>
      </c>
      <c r="Y26" s="10">
        <v>125</v>
      </c>
      <c r="Z26" s="10" t="s">
        <v>63</v>
      </c>
      <c r="AA26" s="10" t="s">
        <v>172</v>
      </c>
      <c r="AB26" s="10" t="s">
        <v>65</v>
      </c>
      <c r="AC26" s="11">
        <v>0</v>
      </c>
      <c r="AD26" s="10">
        <v>70</v>
      </c>
      <c r="AE26" s="11">
        <v>70.010000000000005</v>
      </c>
      <c r="AF26" s="10">
        <v>80</v>
      </c>
      <c r="AG26" s="11">
        <v>80.010000000000005</v>
      </c>
      <c r="AH26" s="11">
        <v>130</v>
      </c>
      <c r="AI26" s="40">
        <v>10</v>
      </c>
      <c r="AJ26" s="40">
        <v>10</v>
      </c>
      <c r="AK26" s="40">
        <v>10</v>
      </c>
      <c r="AL26" s="40">
        <v>10</v>
      </c>
      <c r="AM26" s="40">
        <v>10</v>
      </c>
      <c r="AN26" s="40">
        <v>10</v>
      </c>
      <c r="AO26" s="40">
        <v>10</v>
      </c>
      <c r="AP26" s="40">
        <v>10</v>
      </c>
      <c r="AQ26" s="40">
        <v>15</v>
      </c>
      <c r="AR26" s="40">
        <v>15</v>
      </c>
      <c r="AS26" s="40">
        <v>10</v>
      </c>
      <c r="AT26" s="40">
        <v>5</v>
      </c>
      <c r="AU26" s="52">
        <f t="shared" si="0"/>
        <v>125</v>
      </c>
      <c r="AV26" s="70"/>
      <c r="AW26" s="75">
        <v>37</v>
      </c>
      <c r="AX26" s="75">
        <v>10</v>
      </c>
      <c r="AY26" s="75">
        <v>10</v>
      </c>
      <c r="AZ26" s="75">
        <v>8</v>
      </c>
      <c r="BA26" s="75">
        <v>6</v>
      </c>
      <c r="BB26" s="75">
        <v>9</v>
      </c>
      <c r="BC26" s="75">
        <v>8</v>
      </c>
      <c r="BD26" s="75">
        <v>12</v>
      </c>
      <c r="BI26">
        <f t="shared" si="1"/>
        <v>100</v>
      </c>
    </row>
    <row r="27" spans="1:61" x14ac:dyDescent="0.25">
      <c r="A27" s="1" t="s">
        <v>48</v>
      </c>
      <c r="B27" s="2">
        <v>6561</v>
      </c>
      <c r="C27" s="3">
        <v>2</v>
      </c>
      <c r="D27" s="2" t="s">
        <v>49</v>
      </c>
      <c r="E27" s="4">
        <v>117</v>
      </c>
      <c r="F27" s="4" t="s">
        <v>163</v>
      </c>
      <c r="G27" s="5">
        <v>521</v>
      </c>
      <c r="H27" s="2" t="s">
        <v>163</v>
      </c>
      <c r="I27" s="4">
        <v>582</v>
      </c>
      <c r="J27" s="2" t="s">
        <v>197</v>
      </c>
      <c r="K27" s="6">
        <v>1</v>
      </c>
      <c r="L27" s="7" t="s">
        <v>207</v>
      </c>
      <c r="M27" s="7" t="s">
        <v>75</v>
      </c>
      <c r="N27" s="7" t="s">
        <v>208</v>
      </c>
      <c r="O27" s="7" t="s">
        <v>201</v>
      </c>
      <c r="P27" s="7" t="s">
        <v>206</v>
      </c>
      <c r="Q27" s="7" t="s">
        <v>201</v>
      </c>
      <c r="R27" s="7" t="s">
        <v>58</v>
      </c>
      <c r="S27" s="8">
        <v>8160</v>
      </c>
      <c r="T27" s="7" t="s">
        <v>202</v>
      </c>
      <c r="U27" s="9" t="s">
        <v>202</v>
      </c>
      <c r="V27" s="7" t="s">
        <v>204</v>
      </c>
      <c r="W27" s="7" t="s">
        <v>202</v>
      </c>
      <c r="X27" s="7">
        <v>125</v>
      </c>
      <c r="Y27" s="10">
        <v>125</v>
      </c>
      <c r="Z27" s="10" t="s">
        <v>63</v>
      </c>
      <c r="AA27" s="10" t="s">
        <v>172</v>
      </c>
      <c r="AB27" s="10" t="s">
        <v>65</v>
      </c>
      <c r="AC27" s="11">
        <v>0</v>
      </c>
      <c r="AD27" s="10">
        <v>70</v>
      </c>
      <c r="AE27" s="11">
        <v>70.010000000000005</v>
      </c>
      <c r="AF27" s="10">
        <v>80</v>
      </c>
      <c r="AG27" s="11">
        <v>80.010000000000005</v>
      </c>
      <c r="AH27" s="11">
        <v>130</v>
      </c>
      <c r="AI27" s="40">
        <v>10</v>
      </c>
      <c r="AJ27" s="40">
        <v>10</v>
      </c>
      <c r="AK27" s="40">
        <v>10</v>
      </c>
      <c r="AL27" s="40">
        <v>10</v>
      </c>
      <c r="AM27" s="40">
        <v>10</v>
      </c>
      <c r="AN27" s="40">
        <v>10</v>
      </c>
      <c r="AO27" s="40">
        <v>10</v>
      </c>
      <c r="AP27" s="40">
        <v>10</v>
      </c>
      <c r="AQ27" s="40">
        <v>15</v>
      </c>
      <c r="AR27" s="40">
        <v>15</v>
      </c>
      <c r="AS27" s="40">
        <v>10</v>
      </c>
      <c r="AT27" s="40">
        <v>5</v>
      </c>
      <c r="AU27" s="52">
        <f t="shared" si="0"/>
        <v>125</v>
      </c>
      <c r="AV27" s="70"/>
      <c r="AW27" s="75">
        <v>37</v>
      </c>
      <c r="AX27" s="75">
        <v>10</v>
      </c>
      <c r="AY27" s="75">
        <v>10</v>
      </c>
      <c r="AZ27" s="75">
        <v>8</v>
      </c>
      <c r="BA27" s="75">
        <v>6</v>
      </c>
      <c r="BB27" s="75">
        <v>9</v>
      </c>
      <c r="BC27" s="75">
        <v>8</v>
      </c>
      <c r="BD27" s="75">
        <v>12</v>
      </c>
      <c r="BI27">
        <f t="shared" si="1"/>
        <v>100</v>
      </c>
    </row>
    <row r="28" spans="1:61" x14ac:dyDescent="0.25">
      <c r="A28" s="1" t="s">
        <v>48</v>
      </c>
      <c r="B28" s="2">
        <v>6565</v>
      </c>
      <c r="C28" s="3">
        <v>2</v>
      </c>
      <c r="D28" s="2" t="s">
        <v>49</v>
      </c>
      <c r="E28" s="4">
        <v>117</v>
      </c>
      <c r="F28" s="4" t="s">
        <v>163</v>
      </c>
      <c r="G28" s="5">
        <v>521</v>
      </c>
      <c r="H28" s="2" t="s">
        <v>163</v>
      </c>
      <c r="I28" s="4">
        <v>582</v>
      </c>
      <c r="J28" s="2" t="s">
        <v>197</v>
      </c>
      <c r="K28" s="6">
        <v>1</v>
      </c>
      <c r="L28" s="7" t="s">
        <v>207</v>
      </c>
      <c r="M28" s="7" t="s">
        <v>85</v>
      </c>
      <c r="N28" s="7" t="s">
        <v>209</v>
      </c>
      <c r="O28" s="7" t="s">
        <v>201</v>
      </c>
      <c r="P28" s="7" t="s">
        <v>206</v>
      </c>
      <c r="Q28" s="7" t="s">
        <v>201</v>
      </c>
      <c r="R28" s="7" t="s">
        <v>58</v>
      </c>
      <c r="S28" s="8">
        <v>7928</v>
      </c>
      <c r="T28" s="7" t="s">
        <v>202</v>
      </c>
      <c r="U28" s="9" t="s">
        <v>203</v>
      </c>
      <c r="V28" s="7" t="s">
        <v>204</v>
      </c>
      <c r="W28" s="7" t="s">
        <v>210</v>
      </c>
      <c r="X28" s="7">
        <v>125</v>
      </c>
      <c r="Y28" s="10">
        <v>125</v>
      </c>
      <c r="Z28" s="10" t="s">
        <v>63</v>
      </c>
      <c r="AA28" s="10" t="s">
        <v>172</v>
      </c>
      <c r="AB28" s="10" t="s">
        <v>65</v>
      </c>
      <c r="AC28" s="11">
        <v>0</v>
      </c>
      <c r="AD28" s="10">
        <v>70</v>
      </c>
      <c r="AE28" s="11">
        <v>70.010000000000005</v>
      </c>
      <c r="AF28" s="10">
        <v>80</v>
      </c>
      <c r="AG28" s="11">
        <v>80.010000000000005</v>
      </c>
      <c r="AH28" s="11">
        <v>130</v>
      </c>
      <c r="AI28" s="40">
        <v>10</v>
      </c>
      <c r="AJ28" s="40">
        <v>10</v>
      </c>
      <c r="AK28" s="40">
        <v>10</v>
      </c>
      <c r="AL28" s="40">
        <v>10</v>
      </c>
      <c r="AM28" s="40">
        <v>10</v>
      </c>
      <c r="AN28" s="40">
        <v>10</v>
      </c>
      <c r="AO28" s="40">
        <v>10</v>
      </c>
      <c r="AP28" s="40">
        <v>10</v>
      </c>
      <c r="AQ28" s="40">
        <v>15</v>
      </c>
      <c r="AR28" s="40">
        <v>15</v>
      </c>
      <c r="AS28" s="40">
        <v>10</v>
      </c>
      <c r="AT28" s="40">
        <v>5</v>
      </c>
      <c r="AU28" s="52">
        <f t="shared" si="0"/>
        <v>125</v>
      </c>
      <c r="AV28" s="70"/>
      <c r="AW28" s="75">
        <v>37</v>
      </c>
      <c r="AX28" s="75">
        <v>10</v>
      </c>
      <c r="AY28" s="75">
        <v>10</v>
      </c>
      <c r="AZ28" s="75">
        <v>8</v>
      </c>
      <c r="BA28" s="75">
        <v>6</v>
      </c>
      <c r="BB28" s="75">
        <v>9</v>
      </c>
      <c r="BC28" s="75">
        <v>8</v>
      </c>
      <c r="BD28" s="75">
        <v>12</v>
      </c>
      <c r="BI28">
        <f t="shared" si="1"/>
        <v>100</v>
      </c>
    </row>
    <row r="29" spans="1:61" x14ac:dyDescent="0.25">
      <c r="A29" s="1" t="s">
        <v>48</v>
      </c>
      <c r="B29" s="2">
        <v>6655</v>
      </c>
      <c r="C29" s="3">
        <v>2</v>
      </c>
      <c r="D29" s="2" t="s">
        <v>49</v>
      </c>
      <c r="E29" s="4">
        <v>117</v>
      </c>
      <c r="F29" s="4" t="s">
        <v>163</v>
      </c>
      <c r="G29" s="5">
        <v>521</v>
      </c>
      <c r="H29" s="2" t="s">
        <v>163</v>
      </c>
      <c r="I29" s="4">
        <v>582</v>
      </c>
      <c r="J29" s="2" t="s">
        <v>197</v>
      </c>
      <c r="K29" s="6">
        <v>2</v>
      </c>
      <c r="L29" s="7" t="s">
        <v>211</v>
      </c>
      <c r="M29" s="7" t="s">
        <v>75</v>
      </c>
      <c r="N29" s="7" t="s">
        <v>212</v>
      </c>
      <c r="O29" s="7" t="s">
        <v>213</v>
      </c>
      <c r="P29" s="7" t="s">
        <v>214</v>
      </c>
      <c r="Q29" s="7" t="s">
        <v>215</v>
      </c>
      <c r="R29" s="7" t="s">
        <v>58</v>
      </c>
      <c r="S29" s="8">
        <v>8167</v>
      </c>
      <c r="T29" s="7" t="s">
        <v>216</v>
      </c>
      <c r="U29" s="9" t="s">
        <v>217</v>
      </c>
      <c r="V29" s="7" t="s">
        <v>218</v>
      </c>
      <c r="W29" s="7" t="s">
        <v>219</v>
      </c>
      <c r="X29" s="7">
        <v>78</v>
      </c>
      <c r="Y29" s="10">
        <v>12</v>
      </c>
      <c r="Z29" s="10" t="s">
        <v>63</v>
      </c>
      <c r="AA29" s="10" t="s">
        <v>172</v>
      </c>
      <c r="AB29" s="10" t="s">
        <v>65</v>
      </c>
      <c r="AC29" s="11">
        <v>0</v>
      </c>
      <c r="AD29" s="10">
        <v>70</v>
      </c>
      <c r="AE29" s="11">
        <v>70.010000000000005</v>
      </c>
      <c r="AF29" s="10">
        <v>90</v>
      </c>
      <c r="AG29" s="11">
        <v>90.01</v>
      </c>
      <c r="AH29" s="11">
        <v>130</v>
      </c>
      <c r="AI29" s="40">
        <v>1</v>
      </c>
      <c r="AJ29" s="40">
        <v>2</v>
      </c>
      <c r="AK29" s="40">
        <v>3</v>
      </c>
      <c r="AL29" s="40">
        <v>4</v>
      </c>
      <c r="AM29" s="40">
        <v>5</v>
      </c>
      <c r="AN29" s="40">
        <v>6</v>
      </c>
      <c r="AO29" s="40">
        <v>7</v>
      </c>
      <c r="AP29" s="40">
        <v>8</v>
      </c>
      <c r="AQ29" s="40">
        <v>9</v>
      </c>
      <c r="AR29" s="40">
        <v>10</v>
      </c>
      <c r="AS29" s="40">
        <v>11</v>
      </c>
      <c r="AT29" s="40">
        <v>12</v>
      </c>
      <c r="AU29" s="52">
        <f t="shared" si="0"/>
        <v>78</v>
      </c>
      <c r="AV29" s="70"/>
      <c r="AW29" s="75">
        <v>4</v>
      </c>
      <c r="AX29" s="75">
        <v>0</v>
      </c>
      <c r="AY29" s="75">
        <v>3</v>
      </c>
      <c r="AZ29" s="75">
        <v>3</v>
      </c>
      <c r="BA29" s="75">
        <v>1</v>
      </c>
      <c r="BB29" s="75">
        <v>2</v>
      </c>
      <c r="BC29" s="75">
        <v>1</v>
      </c>
      <c r="BD29" s="75">
        <v>1</v>
      </c>
      <c r="BI29">
        <f t="shared" si="1"/>
        <v>15</v>
      </c>
    </row>
    <row r="30" spans="1:61" x14ac:dyDescent="0.25">
      <c r="A30" s="1" t="s">
        <v>48</v>
      </c>
      <c r="B30" s="2">
        <v>6663</v>
      </c>
      <c r="C30" s="3">
        <v>2</v>
      </c>
      <c r="D30" s="2" t="s">
        <v>49</v>
      </c>
      <c r="E30" s="4">
        <v>117</v>
      </c>
      <c r="F30" s="4" t="s">
        <v>163</v>
      </c>
      <c r="G30" s="5">
        <v>521</v>
      </c>
      <c r="H30" s="2" t="s">
        <v>163</v>
      </c>
      <c r="I30" s="4">
        <v>582</v>
      </c>
      <c r="J30" s="2" t="s">
        <v>197</v>
      </c>
      <c r="K30" s="6">
        <v>2</v>
      </c>
      <c r="L30" s="7" t="s">
        <v>211</v>
      </c>
      <c r="M30" s="7" t="s">
        <v>85</v>
      </c>
      <c r="N30" s="7" t="s">
        <v>220</v>
      </c>
      <c r="O30" s="7" t="s">
        <v>215</v>
      </c>
      <c r="P30" s="7" t="s">
        <v>221</v>
      </c>
      <c r="Q30" s="7" t="s">
        <v>215</v>
      </c>
      <c r="R30" s="7" t="s">
        <v>58</v>
      </c>
      <c r="S30" s="8">
        <v>8167</v>
      </c>
      <c r="T30" s="7" t="s">
        <v>216</v>
      </c>
      <c r="U30" s="9" t="s">
        <v>217</v>
      </c>
      <c r="V30" s="7" t="s">
        <v>218</v>
      </c>
      <c r="W30" s="7" t="s">
        <v>222</v>
      </c>
      <c r="X30" s="7">
        <v>78</v>
      </c>
      <c r="Y30" s="10">
        <v>12</v>
      </c>
      <c r="Z30" s="10" t="s">
        <v>63</v>
      </c>
      <c r="AA30" s="10" t="s">
        <v>172</v>
      </c>
      <c r="AB30" s="10" t="s">
        <v>65</v>
      </c>
      <c r="AC30" s="11">
        <v>0</v>
      </c>
      <c r="AD30" s="10">
        <v>70</v>
      </c>
      <c r="AE30" s="11">
        <v>70.010000000000005</v>
      </c>
      <c r="AF30" s="10">
        <v>90</v>
      </c>
      <c r="AG30" s="11">
        <v>90.01</v>
      </c>
      <c r="AH30" s="11">
        <v>130</v>
      </c>
      <c r="AI30" s="40">
        <v>1</v>
      </c>
      <c r="AJ30" s="40">
        <v>2</v>
      </c>
      <c r="AK30" s="40">
        <v>3</v>
      </c>
      <c r="AL30" s="40">
        <v>4</v>
      </c>
      <c r="AM30" s="40">
        <v>5</v>
      </c>
      <c r="AN30" s="40">
        <v>6</v>
      </c>
      <c r="AO30" s="40">
        <v>7</v>
      </c>
      <c r="AP30" s="40">
        <v>8</v>
      </c>
      <c r="AQ30" s="40">
        <v>9</v>
      </c>
      <c r="AR30" s="40">
        <v>10</v>
      </c>
      <c r="AS30" s="40">
        <v>11</v>
      </c>
      <c r="AT30" s="40">
        <v>12</v>
      </c>
      <c r="AU30" s="52">
        <f t="shared" si="0"/>
        <v>78</v>
      </c>
      <c r="AV30" s="70"/>
      <c r="AW30" s="75">
        <v>4</v>
      </c>
      <c r="AX30" s="75">
        <v>0</v>
      </c>
      <c r="AY30" s="75">
        <v>3</v>
      </c>
      <c r="AZ30" s="75">
        <v>3</v>
      </c>
      <c r="BA30" s="75">
        <v>1</v>
      </c>
      <c r="BB30" s="75">
        <v>2</v>
      </c>
      <c r="BC30" s="75">
        <v>1</v>
      </c>
      <c r="BD30" s="75">
        <v>1</v>
      </c>
      <c r="BI30">
        <f t="shared" si="1"/>
        <v>15</v>
      </c>
    </row>
    <row r="31" spans="1:61" x14ac:dyDescent="0.25">
      <c r="A31" s="1" t="s">
        <v>48</v>
      </c>
      <c r="B31" s="2">
        <v>6365</v>
      </c>
      <c r="C31" s="3">
        <v>2</v>
      </c>
      <c r="D31" s="2" t="s">
        <v>49</v>
      </c>
      <c r="E31" s="4">
        <v>117</v>
      </c>
      <c r="F31" s="4" t="s">
        <v>163</v>
      </c>
      <c r="G31" s="5">
        <v>521</v>
      </c>
      <c r="H31" s="2" t="s">
        <v>163</v>
      </c>
      <c r="I31" s="4">
        <v>583</v>
      </c>
      <c r="J31" s="2" t="s">
        <v>223</v>
      </c>
      <c r="K31" s="6" t="s">
        <v>52</v>
      </c>
      <c r="L31" s="7" t="s">
        <v>52</v>
      </c>
      <c r="M31" s="7" t="s">
        <v>53</v>
      </c>
      <c r="N31" s="7" t="s">
        <v>224</v>
      </c>
      <c r="O31" s="7" t="s">
        <v>225</v>
      </c>
      <c r="P31" s="7" t="s">
        <v>226</v>
      </c>
      <c r="Q31" s="7" t="s">
        <v>225</v>
      </c>
      <c r="R31" s="7" t="s">
        <v>58</v>
      </c>
      <c r="S31" s="8">
        <v>8178</v>
      </c>
      <c r="T31" s="7" t="s">
        <v>227</v>
      </c>
      <c r="U31" s="9" t="s">
        <v>227</v>
      </c>
      <c r="V31" s="7" t="s">
        <v>228</v>
      </c>
      <c r="W31" s="7" t="s">
        <v>229</v>
      </c>
      <c r="X31" s="7">
        <v>200000</v>
      </c>
      <c r="Y31" s="10">
        <v>200</v>
      </c>
      <c r="Z31" s="10" t="s">
        <v>63</v>
      </c>
      <c r="AA31" s="10" t="s">
        <v>172</v>
      </c>
      <c r="AB31" s="10" t="s">
        <v>65</v>
      </c>
      <c r="AC31" s="11">
        <v>0</v>
      </c>
      <c r="AD31" s="10">
        <v>70</v>
      </c>
      <c r="AE31" s="11">
        <v>70.010000000000005</v>
      </c>
      <c r="AF31" s="10">
        <v>90</v>
      </c>
      <c r="AG31" s="11">
        <v>90.01</v>
      </c>
      <c r="AH31" s="11">
        <v>130</v>
      </c>
      <c r="AI31" s="40">
        <v>15000</v>
      </c>
      <c r="AJ31" s="40">
        <v>20000</v>
      </c>
      <c r="AK31" s="40">
        <v>20000</v>
      </c>
      <c r="AL31" s="40">
        <v>6500</v>
      </c>
      <c r="AM31" s="40">
        <v>22000</v>
      </c>
      <c r="AN31" s="40">
        <v>17000</v>
      </c>
      <c r="AO31" s="40">
        <v>20000</v>
      </c>
      <c r="AP31" s="40">
        <v>17000</v>
      </c>
      <c r="AQ31" s="40">
        <v>17000</v>
      </c>
      <c r="AR31" s="40">
        <v>21500</v>
      </c>
      <c r="AS31" s="40">
        <v>17000</v>
      </c>
      <c r="AT31" s="40">
        <v>7000</v>
      </c>
      <c r="AU31" s="52">
        <f t="shared" si="0"/>
        <v>200000</v>
      </c>
      <c r="AV31" s="70"/>
      <c r="AW31" s="75">
        <v>16196</v>
      </c>
      <c r="AX31" s="75">
        <v>31532</v>
      </c>
      <c r="AY31" s="75">
        <v>12454</v>
      </c>
      <c r="AZ31" s="75">
        <v>14816</v>
      </c>
      <c r="BA31" s="75">
        <v>28119</v>
      </c>
      <c r="BB31" s="75">
        <v>22624</v>
      </c>
      <c r="BC31" s="75">
        <v>6691</v>
      </c>
      <c r="BD31" s="75">
        <v>2243</v>
      </c>
      <c r="BI31">
        <f t="shared" si="1"/>
        <v>134675</v>
      </c>
    </row>
    <row r="32" spans="1:61" x14ac:dyDescent="0.25">
      <c r="A32" s="1" t="s">
        <v>48</v>
      </c>
      <c r="B32" s="2">
        <v>6691</v>
      </c>
      <c r="C32" s="3">
        <v>2</v>
      </c>
      <c r="D32" s="2" t="s">
        <v>49</v>
      </c>
      <c r="E32" s="4">
        <v>117</v>
      </c>
      <c r="F32" s="4" t="s">
        <v>163</v>
      </c>
      <c r="G32" s="5">
        <v>521</v>
      </c>
      <c r="H32" s="2" t="s">
        <v>163</v>
      </c>
      <c r="I32" s="4">
        <v>583</v>
      </c>
      <c r="J32" s="2" t="s">
        <v>223</v>
      </c>
      <c r="K32" s="6" t="s">
        <v>52</v>
      </c>
      <c r="L32" s="7" t="s">
        <v>52</v>
      </c>
      <c r="M32" s="7" t="s">
        <v>67</v>
      </c>
      <c r="N32" s="7" t="s">
        <v>230</v>
      </c>
      <c r="O32" s="7" t="s">
        <v>231</v>
      </c>
      <c r="P32" s="7" t="s">
        <v>232</v>
      </c>
      <c r="Q32" s="7" t="s">
        <v>225</v>
      </c>
      <c r="R32" s="7" t="s">
        <v>58</v>
      </c>
      <c r="S32" s="8">
        <v>7937</v>
      </c>
      <c r="T32" s="7" t="s">
        <v>227</v>
      </c>
      <c r="U32" s="9" t="s">
        <v>229</v>
      </c>
      <c r="V32" s="7" t="s">
        <v>228</v>
      </c>
      <c r="W32" s="7" t="s">
        <v>227</v>
      </c>
      <c r="X32" s="7">
        <v>200000</v>
      </c>
      <c r="Y32" s="10">
        <v>200</v>
      </c>
      <c r="Z32" s="10" t="s">
        <v>63</v>
      </c>
      <c r="AA32" s="10" t="s">
        <v>172</v>
      </c>
      <c r="AB32" s="10" t="s">
        <v>65</v>
      </c>
      <c r="AC32" s="11">
        <v>0</v>
      </c>
      <c r="AD32" s="10">
        <v>70</v>
      </c>
      <c r="AE32" s="11">
        <v>70.010000000000005</v>
      </c>
      <c r="AF32" s="10">
        <v>90</v>
      </c>
      <c r="AG32" s="11">
        <v>90.01</v>
      </c>
      <c r="AH32" s="11">
        <v>130</v>
      </c>
      <c r="AI32" s="40">
        <v>15000</v>
      </c>
      <c r="AJ32" s="40">
        <v>20000</v>
      </c>
      <c r="AK32" s="40">
        <v>20000</v>
      </c>
      <c r="AL32" s="40">
        <v>6500</v>
      </c>
      <c r="AM32" s="40">
        <v>22000</v>
      </c>
      <c r="AN32" s="40">
        <v>17000</v>
      </c>
      <c r="AO32" s="40">
        <v>20000</v>
      </c>
      <c r="AP32" s="40">
        <v>17000</v>
      </c>
      <c r="AQ32" s="40">
        <v>17000</v>
      </c>
      <c r="AR32" s="40">
        <v>21500</v>
      </c>
      <c r="AS32" s="40">
        <v>17000</v>
      </c>
      <c r="AT32" s="40">
        <v>7000</v>
      </c>
      <c r="AU32" s="52">
        <f t="shared" si="0"/>
        <v>200000</v>
      </c>
      <c r="AV32" s="70"/>
      <c r="AW32" s="75">
        <v>16196</v>
      </c>
      <c r="AX32" s="75">
        <v>31532</v>
      </c>
      <c r="AY32" s="75">
        <v>12454</v>
      </c>
      <c r="AZ32" s="75">
        <v>14816</v>
      </c>
      <c r="BA32" s="75">
        <v>28119</v>
      </c>
      <c r="BB32" s="75">
        <v>22624</v>
      </c>
      <c r="BC32" s="75">
        <v>6691</v>
      </c>
      <c r="BD32" s="75">
        <v>2243</v>
      </c>
      <c r="BI32">
        <f t="shared" si="1"/>
        <v>134675</v>
      </c>
    </row>
    <row r="33" spans="1:61" x14ac:dyDescent="0.25">
      <c r="A33" s="1" t="s">
        <v>48</v>
      </c>
      <c r="B33" s="2">
        <v>6696</v>
      </c>
      <c r="C33" s="3">
        <v>2</v>
      </c>
      <c r="D33" s="2" t="s">
        <v>49</v>
      </c>
      <c r="E33" s="4">
        <v>117</v>
      </c>
      <c r="F33" s="4" t="s">
        <v>163</v>
      </c>
      <c r="G33" s="5">
        <v>521</v>
      </c>
      <c r="H33" s="2" t="s">
        <v>163</v>
      </c>
      <c r="I33" s="4">
        <v>583</v>
      </c>
      <c r="J33" s="2" t="s">
        <v>223</v>
      </c>
      <c r="K33" s="6">
        <v>1</v>
      </c>
      <c r="L33" s="7" t="s">
        <v>233</v>
      </c>
      <c r="M33" s="7" t="s">
        <v>75</v>
      </c>
      <c r="N33" s="7" t="s">
        <v>234</v>
      </c>
      <c r="O33" s="7" t="s">
        <v>231</v>
      </c>
      <c r="P33" s="7" t="s">
        <v>232</v>
      </c>
      <c r="Q33" s="7" t="s">
        <v>225</v>
      </c>
      <c r="R33" s="7" t="s">
        <v>58</v>
      </c>
      <c r="S33" s="8">
        <v>8179</v>
      </c>
      <c r="T33" s="7" t="s">
        <v>227</v>
      </c>
      <c r="U33" s="9" t="s">
        <v>227</v>
      </c>
      <c r="V33" s="7" t="s">
        <v>228</v>
      </c>
      <c r="W33" s="7" t="s">
        <v>227</v>
      </c>
      <c r="X33" s="7">
        <v>200000</v>
      </c>
      <c r="Y33" s="10">
        <v>200</v>
      </c>
      <c r="Z33" s="10" t="s">
        <v>63</v>
      </c>
      <c r="AA33" s="10" t="s">
        <v>172</v>
      </c>
      <c r="AB33" s="10" t="s">
        <v>65</v>
      </c>
      <c r="AC33" s="11">
        <v>0</v>
      </c>
      <c r="AD33" s="10">
        <v>70</v>
      </c>
      <c r="AE33" s="11">
        <v>70.010000000000005</v>
      </c>
      <c r="AF33" s="10">
        <v>90</v>
      </c>
      <c r="AG33" s="11">
        <v>90.01</v>
      </c>
      <c r="AH33" s="11">
        <v>130</v>
      </c>
      <c r="AI33" s="40">
        <v>15000</v>
      </c>
      <c r="AJ33" s="40">
        <v>20000</v>
      </c>
      <c r="AK33" s="40">
        <v>20000</v>
      </c>
      <c r="AL33" s="40">
        <v>6500</v>
      </c>
      <c r="AM33" s="40">
        <v>22000</v>
      </c>
      <c r="AN33" s="40">
        <v>17000</v>
      </c>
      <c r="AO33" s="40">
        <v>20000</v>
      </c>
      <c r="AP33" s="40">
        <v>17000</v>
      </c>
      <c r="AQ33" s="40">
        <v>17000</v>
      </c>
      <c r="AR33" s="40">
        <v>21500</v>
      </c>
      <c r="AS33" s="40">
        <v>17000</v>
      </c>
      <c r="AT33" s="40">
        <v>7000</v>
      </c>
      <c r="AU33" s="52">
        <f t="shared" si="0"/>
        <v>200000</v>
      </c>
      <c r="AV33" s="70"/>
      <c r="AW33" s="75">
        <v>16196</v>
      </c>
      <c r="AX33" s="75">
        <v>31532</v>
      </c>
      <c r="AY33" s="75">
        <v>12454</v>
      </c>
      <c r="AZ33" s="75">
        <v>14816</v>
      </c>
      <c r="BA33" s="75">
        <v>28119</v>
      </c>
      <c r="BB33" s="75">
        <v>22624</v>
      </c>
      <c r="BC33" s="75">
        <v>6691</v>
      </c>
      <c r="BD33" s="75">
        <v>2243</v>
      </c>
      <c r="BI33">
        <f t="shared" si="1"/>
        <v>134675</v>
      </c>
    </row>
    <row r="34" spans="1:61" x14ac:dyDescent="0.25">
      <c r="A34" s="1" t="s">
        <v>48</v>
      </c>
      <c r="B34" s="2">
        <v>6701</v>
      </c>
      <c r="C34" s="3">
        <v>2</v>
      </c>
      <c r="D34" s="2" t="s">
        <v>49</v>
      </c>
      <c r="E34" s="4">
        <v>117</v>
      </c>
      <c r="F34" s="4" t="s">
        <v>163</v>
      </c>
      <c r="G34" s="5">
        <v>521</v>
      </c>
      <c r="H34" s="2" t="s">
        <v>163</v>
      </c>
      <c r="I34" s="4">
        <v>583</v>
      </c>
      <c r="J34" s="2" t="s">
        <v>223</v>
      </c>
      <c r="K34" s="6">
        <v>2</v>
      </c>
      <c r="L34" s="7" t="s">
        <v>235</v>
      </c>
      <c r="M34" s="7" t="s">
        <v>75</v>
      </c>
      <c r="N34" s="7" t="s">
        <v>236</v>
      </c>
      <c r="O34" s="7" t="s">
        <v>237</v>
      </c>
      <c r="P34" s="7" t="s">
        <v>238</v>
      </c>
      <c r="Q34" s="7" t="s">
        <v>239</v>
      </c>
      <c r="R34" s="7" t="s">
        <v>58</v>
      </c>
      <c r="S34" s="8">
        <v>7941</v>
      </c>
      <c r="T34" s="7" t="s">
        <v>240</v>
      </c>
      <c r="U34" s="9" t="s">
        <v>241</v>
      </c>
      <c r="V34" s="7" t="s">
        <v>242</v>
      </c>
      <c r="W34" s="7" t="s">
        <v>240</v>
      </c>
      <c r="X34" s="7">
        <v>250</v>
      </c>
      <c r="Y34" s="10">
        <v>250</v>
      </c>
      <c r="Z34" s="10" t="s">
        <v>63</v>
      </c>
      <c r="AA34" s="10" t="s">
        <v>172</v>
      </c>
      <c r="AB34" s="10" t="s">
        <v>65</v>
      </c>
      <c r="AC34" s="11">
        <v>0</v>
      </c>
      <c r="AD34" s="10">
        <v>70</v>
      </c>
      <c r="AE34" s="11">
        <v>70.010000000000005</v>
      </c>
      <c r="AF34" s="10">
        <v>90</v>
      </c>
      <c r="AG34" s="11">
        <v>90.01</v>
      </c>
      <c r="AH34" s="11">
        <v>130</v>
      </c>
      <c r="AI34" s="40">
        <v>22</v>
      </c>
      <c r="AJ34" s="40">
        <v>22</v>
      </c>
      <c r="AK34" s="40">
        <v>22</v>
      </c>
      <c r="AL34" s="40">
        <v>22</v>
      </c>
      <c r="AM34" s="40">
        <v>22</v>
      </c>
      <c r="AN34" s="40">
        <v>22</v>
      </c>
      <c r="AO34" s="40">
        <v>22</v>
      </c>
      <c r="AP34" s="40">
        <v>22</v>
      </c>
      <c r="AQ34" s="40">
        <v>22</v>
      </c>
      <c r="AR34" s="40">
        <v>22</v>
      </c>
      <c r="AS34" s="40">
        <v>22</v>
      </c>
      <c r="AT34" s="40">
        <v>8</v>
      </c>
      <c r="AU34" s="52">
        <f t="shared" si="0"/>
        <v>250</v>
      </c>
      <c r="AV34" s="70"/>
      <c r="AW34" s="75">
        <v>88</v>
      </c>
      <c r="AX34" s="75">
        <v>170</v>
      </c>
      <c r="AY34" s="75">
        <v>60</v>
      </c>
      <c r="AZ34" s="75">
        <v>74</v>
      </c>
      <c r="BA34" s="75">
        <v>192</v>
      </c>
      <c r="BB34" s="75">
        <v>100</v>
      </c>
      <c r="BC34" s="75">
        <v>36</v>
      </c>
      <c r="BD34" s="75">
        <v>25</v>
      </c>
      <c r="BI34">
        <f t="shared" si="1"/>
        <v>745</v>
      </c>
    </row>
    <row r="35" spans="1:61" x14ac:dyDescent="0.25">
      <c r="A35" s="1" t="s">
        <v>48</v>
      </c>
      <c r="B35" s="2">
        <v>6703</v>
      </c>
      <c r="C35" s="3">
        <v>2</v>
      </c>
      <c r="D35" s="2" t="s">
        <v>49</v>
      </c>
      <c r="E35" s="4">
        <v>117</v>
      </c>
      <c r="F35" s="4" t="s">
        <v>163</v>
      </c>
      <c r="G35" s="5">
        <v>521</v>
      </c>
      <c r="H35" s="2" t="s">
        <v>163</v>
      </c>
      <c r="I35" s="4">
        <v>583</v>
      </c>
      <c r="J35" s="2" t="s">
        <v>223</v>
      </c>
      <c r="K35" s="6">
        <v>2</v>
      </c>
      <c r="L35" s="7" t="s">
        <v>235</v>
      </c>
      <c r="M35" s="7" t="s">
        <v>85</v>
      </c>
      <c r="N35" s="7" t="s">
        <v>243</v>
      </c>
      <c r="O35" s="7" t="s">
        <v>237</v>
      </c>
      <c r="P35" s="7" t="s">
        <v>238</v>
      </c>
      <c r="Q35" s="7" t="s">
        <v>239</v>
      </c>
      <c r="R35" s="7" t="s">
        <v>58</v>
      </c>
      <c r="S35" s="8">
        <v>7941</v>
      </c>
      <c r="T35" s="7" t="s">
        <v>240</v>
      </c>
      <c r="U35" s="9" t="s">
        <v>241</v>
      </c>
      <c r="V35" s="7" t="s">
        <v>242</v>
      </c>
      <c r="W35" s="7" t="s">
        <v>240</v>
      </c>
      <c r="X35" s="7">
        <v>250</v>
      </c>
      <c r="Y35" s="10">
        <v>250</v>
      </c>
      <c r="Z35" s="10" t="s">
        <v>63</v>
      </c>
      <c r="AA35" s="10" t="s">
        <v>172</v>
      </c>
      <c r="AB35" s="10" t="s">
        <v>65</v>
      </c>
      <c r="AC35" s="11">
        <v>0</v>
      </c>
      <c r="AD35" s="10">
        <v>70</v>
      </c>
      <c r="AE35" s="11">
        <v>70.010000000000005</v>
      </c>
      <c r="AF35" s="10">
        <v>90</v>
      </c>
      <c r="AG35" s="11">
        <v>90.01</v>
      </c>
      <c r="AH35" s="11">
        <v>130</v>
      </c>
      <c r="AI35" s="40">
        <v>22</v>
      </c>
      <c r="AJ35" s="40">
        <v>22</v>
      </c>
      <c r="AK35" s="40">
        <v>22</v>
      </c>
      <c r="AL35" s="40">
        <v>22</v>
      </c>
      <c r="AM35" s="40">
        <v>22</v>
      </c>
      <c r="AN35" s="40">
        <v>22</v>
      </c>
      <c r="AO35" s="40">
        <v>22</v>
      </c>
      <c r="AP35" s="40">
        <v>22</v>
      </c>
      <c r="AQ35" s="40">
        <v>22</v>
      </c>
      <c r="AR35" s="40">
        <v>22</v>
      </c>
      <c r="AS35" s="40">
        <v>22</v>
      </c>
      <c r="AT35" s="40">
        <v>8</v>
      </c>
      <c r="AU35" s="52">
        <f t="shared" si="0"/>
        <v>250</v>
      </c>
      <c r="AV35" s="70"/>
      <c r="AW35" s="75">
        <v>88</v>
      </c>
      <c r="AX35" s="75">
        <v>170</v>
      </c>
      <c r="AY35" s="75">
        <v>60</v>
      </c>
      <c r="AZ35" s="75">
        <v>74</v>
      </c>
      <c r="BA35" s="75">
        <v>192</v>
      </c>
      <c r="BB35" s="75">
        <v>100</v>
      </c>
      <c r="BC35" s="75">
        <v>36</v>
      </c>
      <c r="BD35" s="75">
        <v>25</v>
      </c>
      <c r="BI35">
        <f t="shared" si="1"/>
        <v>745</v>
      </c>
    </row>
    <row r="36" spans="1:61" x14ac:dyDescent="0.25">
      <c r="A36" s="1" t="s">
        <v>48</v>
      </c>
      <c r="B36" s="2">
        <v>6707</v>
      </c>
      <c r="C36" s="3">
        <v>2</v>
      </c>
      <c r="D36" s="2" t="s">
        <v>49</v>
      </c>
      <c r="E36" s="4">
        <v>117</v>
      </c>
      <c r="F36" s="4" t="s">
        <v>163</v>
      </c>
      <c r="G36" s="5">
        <v>521</v>
      </c>
      <c r="H36" s="2" t="s">
        <v>163</v>
      </c>
      <c r="I36" s="4">
        <v>583</v>
      </c>
      <c r="J36" s="2" t="s">
        <v>223</v>
      </c>
      <c r="K36" s="6">
        <v>1</v>
      </c>
      <c r="L36" s="7" t="s">
        <v>233</v>
      </c>
      <c r="M36" s="7" t="s">
        <v>85</v>
      </c>
      <c r="N36" s="7" t="s">
        <v>244</v>
      </c>
      <c r="O36" s="7" t="s">
        <v>245</v>
      </c>
      <c r="P36" s="7" t="s">
        <v>238</v>
      </c>
      <c r="Q36" s="7" t="s">
        <v>246</v>
      </c>
      <c r="R36" s="7" t="s">
        <v>58</v>
      </c>
      <c r="S36" s="8">
        <v>7937</v>
      </c>
      <c r="T36" s="7" t="s">
        <v>227</v>
      </c>
      <c r="U36" s="9" t="s">
        <v>229</v>
      </c>
      <c r="V36" s="7" t="s">
        <v>228</v>
      </c>
      <c r="W36" s="7" t="s">
        <v>227</v>
      </c>
      <c r="X36" s="7">
        <v>200000</v>
      </c>
      <c r="Y36" s="10">
        <v>200</v>
      </c>
      <c r="Z36" s="10" t="s">
        <v>63</v>
      </c>
      <c r="AA36" s="10" t="s">
        <v>172</v>
      </c>
      <c r="AB36" s="10" t="s">
        <v>65</v>
      </c>
      <c r="AC36" s="11">
        <v>0</v>
      </c>
      <c r="AD36" s="10">
        <v>70</v>
      </c>
      <c r="AE36" s="11">
        <v>70.010000000000005</v>
      </c>
      <c r="AF36" s="10">
        <v>90</v>
      </c>
      <c r="AG36" s="11">
        <v>90.01</v>
      </c>
      <c r="AH36" s="11">
        <v>130</v>
      </c>
      <c r="AI36" s="40">
        <v>15000</v>
      </c>
      <c r="AJ36" s="40">
        <v>20000</v>
      </c>
      <c r="AK36" s="40">
        <v>20000</v>
      </c>
      <c r="AL36" s="40">
        <v>6500</v>
      </c>
      <c r="AM36" s="40">
        <v>22000</v>
      </c>
      <c r="AN36" s="40">
        <v>17000</v>
      </c>
      <c r="AO36" s="40">
        <v>20000</v>
      </c>
      <c r="AP36" s="40">
        <v>17000</v>
      </c>
      <c r="AQ36" s="40">
        <v>17000</v>
      </c>
      <c r="AR36" s="40">
        <v>21500</v>
      </c>
      <c r="AS36" s="40">
        <v>17000</v>
      </c>
      <c r="AT36" s="40">
        <v>7000</v>
      </c>
      <c r="AU36" s="52">
        <f t="shared" si="0"/>
        <v>200000</v>
      </c>
      <c r="AV36" s="70"/>
      <c r="AW36" s="75">
        <v>16196</v>
      </c>
      <c r="AX36" s="75">
        <v>31532</v>
      </c>
      <c r="AY36" s="75">
        <v>12454</v>
      </c>
      <c r="AZ36" s="75">
        <v>14816</v>
      </c>
      <c r="BA36" s="75">
        <v>28119</v>
      </c>
      <c r="BB36" s="75">
        <v>22624</v>
      </c>
      <c r="BC36" s="75">
        <v>6691</v>
      </c>
      <c r="BD36" s="75">
        <v>2243</v>
      </c>
      <c r="BI36">
        <f t="shared" si="1"/>
        <v>134675</v>
      </c>
    </row>
    <row r="37" spans="1:61" x14ac:dyDescent="0.25">
      <c r="A37" s="1" t="s">
        <v>48</v>
      </c>
      <c r="B37" s="2">
        <v>8414</v>
      </c>
      <c r="C37" s="3">
        <v>2</v>
      </c>
      <c r="D37" s="2" t="s">
        <v>49</v>
      </c>
      <c r="E37" s="4">
        <v>0</v>
      </c>
      <c r="F37" s="4" t="s">
        <v>49</v>
      </c>
      <c r="G37" s="5">
        <v>419</v>
      </c>
      <c r="H37" s="2" t="s">
        <v>247</v>
      </c>
      <c r="I37" s="4">
        <v>605</v>
      </c>
      <c r="J37" s="2" t="s">
        <v>248</v>
      </c>
      <c r="K37" s="6" t="s">
        <v>52</v>
      </c>
      <c r="L37" s="7" t="s">
        <v>52</v>
      </c>
      <c r="M37" s="7" t="s">
        <v>53</v>
      </c>
      <c r="N37" s="7" t="s">
        <v>249</v>
      </c>
      <c r="O37" s="7" t="s">
        <v>250</v>
      </c>
      <c r="P37" s="7" t="s">
        <v>251</v>
      </c>
      <c r="Q37" s="7" t="s">
        <v>252</v>
      </c>
      <c r="R37" s="7" t="s">
        <v>58</v>
      </c>
      <c r="S37" s="8">
        <v>9734</v>
      </c>
      <c r="T37" s="7" t="s">
        <v>253</v>
      </c>
      <c r="U37" s="9" t="s">
        <v>254</v>
      </c>
      <c r="V37" s="7" t="s">
        <v>255</v>
      </c>
      <c r="W37" s="7" t="s">
        <v>124</v>
      </c>
      <c r="X37" s="7">
        <v>100</v>
      </c>
      <c r="Y37" s="10">
        <v>95</v>
      </c>
      <c r="Z37" s="10" t="s">
        <v>117</v>
      </c>
      <c r="AA37" s="10" t="s">
        <v>256</v>
      </c>
      <c r="AB37" s="10" t="s">
        <v>65</v>
      </c>
      <c r="AC37" s="11">
        <v>0</v>
      </c>
      <c r="AD37" s="10">
        <v>95</v>
      </c>
      <c r="AE37" s="11">
        <v>95.01</v>
      </c>
      <c r="AF37" s="10">
        <v>98</v>
      </c>
      <c r="AG37" s="11">
        <v>98.01</v>
      </c>
      <c r="AH37" s="11">
        <v>130</v>
      </c>
      <c r="AI37" s="10">
        <v>10.24</v>
      </c>
      <c r="AJ37" s="10">
        <v>11.55</v>
      </c>
      <c r="AK37" s="10">
        <v>10.18</v>
      </c>
      <c r="AL37" s="10">
        <v>7.76</v>
      </c>
      <c r="AM37" s="10">
        <v>7.87</v>
      </c>
      <c r="AN37" s="10">
        <v>9.36</v>
      </c>
      <c r="AO37" s="10">
        <v>9.3800000000000008</v>
      </c>
      <c r="AP37" s="10">
        <v>7.31</v>
      </c>
      <c r="AQ37" s="10">
        <v>8.1999999999999993</v>
      </c>
      <c r="AR37" s="10">
        <v>6.7</v>
      </c>
      <c r="AS37" s="10">
        <v>6.94</v>
      </c>
      <c r="AT37" s="10">
        <v>4.51</v>
      </c>
      <c r="AU37" s="52">
        <f t="shared" si="0"/>
        <v>100</v>
      </c>
      <c r="AV37" s="70"/>
      <c r="AW37" s="77">
        <v>9</v>
      </c>
      <c r="AX37" s="77">
        <v>8</v>
      </c>
      <c r="AY37" s="77">
        <v>8.3000000000000007</v>
      </c>
      <c r="AZ37" s="77">
        <v>8.3000000000000007</v>
      </c>
      <c r="BA37" s="77">
        <v>8.3000000000000007</v>
      </c>
      <c r="BB37" s="77">
        <v>8.3000000000000007</v>
      </c>
      <c r="BC37" s="77">
        <v>8.3000000000000007</v>
      </c>
      <c r="BD37" s="77">
        <v>8.3000000000000007</v>
      </c>
      <c r="BI37">
        <f t="shared" si="1"/>
        <v>66.8</v>
      </c>
    </row>
    <row r="38" spans="1:61" x14ac:dyDescent="0.25">
      <c r="A38" s="1" t="s">
        <v>48</v>
      </c>
      <c r="B38" s="2">
        <v>8452</v>
      </c>
      <c r="C38" s="3">
        <v>2</v>
      </c>
      <c r="D38" s="2" t="s">
        <v>49</v>
      </c>
      <c r="E38" s="4">
        <v>0</v>
      </c>
      <c r="F38" s="4" t="s">
        <v>49</v>
      </c>
      <c r="G38" s="5">
        <v>419</v>
      </c>
      <c r="H38" s="2" t="s">
        <v>247</v>
      </c>
      <c r="I38" s="4">
        <v>605</v>
      </c>
      <c r="J38" s="2" t="s">
        <v>248</v>
      </c>
      <c r="K38" s="6" t="s">
        <v>52</v>
      </c>
      <c r="L38" s="7" t="s">
        <v>52</v>
      </c>
      <c r="M38" s="7" t="s">
        <v>67</v>
      </c>
      <c r="N38" s="7" t="s">
        <v>257</v>
      </c>
      <c r="O38" s="7" t="s">
        <v>258</v>
      </c>
      <c r="P38" s="7" t="s">
        <v>259</v>
      </c>
      <c r="Q38" s="7" t="s">
        <v>252</v>
      </c>
      <c r="R38" s="7" t="s">
        <v>58</v>
      </c>
      <c r="S38" s="8">
        <v>10096</v>
      </c>
      <c r="T38" s="7" t="s">
        <v>260</v>
      </c>
      <c r="U38" s="9" t="s">
        <v>261</v>
      </c>
      <c r="V38" s="7" t="s">
        <v>255</v>
      </c>
      <c r="W38" s="7" t="s">
        <v>124</v>
      </c>
      <c r="X38" s="7">
        <v>95</v>
      </c>
      <c r="Y38" s="10">
        <v>95</v>
      </c>
      <c r="Z38" s="10" t="s">
        <v>117</v>
      </c>
      <c r="AA38" s="10" t="s">
        <v>64</v>
      </c>
      <c r="AB38" s="10" t="s">
        <v>65</v>
      </c>
      <c r="AC38" s="11">
        <v>0</v>
      </c>
      <c r="AD38" s="10">
        <v>95</v>
      </c>
      <c r="AE38" s="11">
        <v>95.01</v>
      </c>
      <c r="AF38" s="10">
        <v>98</v>
      </c>
      <c r="AG38" s="11">
        <v>98.01</v>
      </c>
      <c r="AH38" s="11">
        <v>130</v>
      </c>
      <c r="AI38" s="10">
        <v>10.24</v>
      </c>
      <c r="AJ38" s="10">
        <v>11.55</v>
      </c>
      <c r="AK38" s="10">
        <v>10.18</v>
      </c>
      <c r="AL38" s="10">
        <v>7.76</v>
      </c>
      <c r="AM38" s="10">
        <v>7.87</v>
      </c>
      <c r="AN38" s="10">
        <v>9.36</v>
      </c>
      <c r="AO38" s="10">
        <v>9.3800000000000008</v>
      </c>
      <c r="AP38" s="10">
        <v>7.31</v>
      </c>
      <c r="AQ38" s="10">
        <v>8.1999999999999993</v>
      </c>
      <c r="AR38" s="10">
        <v>6.7</v>
      </c>
      <c r="AS38" s="10">
        <v>6.94</v>
      </c>
      <c r="AT38" s="10">
        <v>4.51</v>
      </c>
      <c r="AU38" s="52">
        <f t="shared" si="0"/>
        <v>100</v>
      </c>
      <c r="AV38" s="70"/>
      <c r="AW38" s="77">
        <v>9</v>
      </c>
      <c r="AX38" s="77">
        <v>8</v>
      </c>
      <c r="AY38" s="77">
        <v>8.3000000000000007</v>
      </c>
      <c r="AZ38" s="77">
        <v>8.3000000000000007</v>
      </c>
      <c r="BA38" s="77">
        <v>8.3000000000000007</v>
      </c>
      <c r="BB38" s="77">
        <v>8.3000000000000007</v>
      </c>
      <c r="BC38" s="77">
        <v>8.3000000000000007</v>
      </c>
      <c r="BD38" s="77">
        <v>8.3000000000000007</v>
      </c>
      <c r="BI38">
        <f t="shared" si="1"/>
        <v>66.8</v>
      </c>
    </row>
    <row r="39" spans="1:61" x14ac:dyDescent="0.25">
      <c r="A39" s="1" t="s">
        <v>48</v>
      </c>
      <c r="B39" s="2">
        <v>8461</v>
      </c>
      <c r="C39" s="3">
        <v>2</v>
      </c>
      <c r="D39" s="2" t="s">
        <v>49</v>
      </c>
      <c r="E39" s="4">
        <v>0</v>
      </c>
      <c r="F39" s="4" t="s">
        <v>49</v>
      </c>
      <c r="G39" s="5">
        <v>419</v>
      </c>
      <c r="H39" s="2" t="s">
        <v>247</v>
      </c>
      <c r="I39" s="4">
        <v>605</v>
      </c>
      <c r="J39" s="2" t="s">
        <v>248</v>
      </c>
      <c r="K39" s="6">
        <v>1</v>
      </c>
      <c r="L39" s="7" t="s">
        <v>262</v>
      </c>
      <c r="M39" s="7" t="s">
        <v>75</v>
      </c>
      <c r="N39" s="7" t="s">
        <v>263</v>
      </c>
      <c r="O39" s="7" t="s">
        <v>264</v>
      </c>
      <c r="P39" s="7" t="s">
        <v>265</v>
      </c>
      <c r="Q39" s="7" t="s">
        <v>252</v>
      </c>
      <c r="R39" s="7" t="s">
        <v>58</v>
      </c>
      <c r="S39" s="8">
        <v>9745</v>
      </c>
      <c r="T39" s="7" t="s">
        <v>266</v>
      </c>
      <c r="U39" s="9" t="s">
        <v>262</v>
      </c>
      <c r="V39" s="7" t="s">
        <v>267</v>
      </c>
      <c r="W39" s="7" t="s">
        <v>124</v>
      </c>
      <c r="X39" s="7">
        <v>95</v>
      </c>
      <c r="Y39" s="10">
        <v>95</v>
      </c>
      <c r="Z39" s="10" t="s">
        <v>117</v>
      </c>
      <c r="AA39" s="10" t="s">
        <v>64</v>
      </c>
      <c r="AB39" s="10" t="s">
        <v>65</v>
      </c>
      <c r="AC39" s="11">
        <v>0</v>
      </c>
      <c r="AD39" s="10">
        <v>95</v>
      </c>
      <c r="AE39" s="11">
        <v>95.01</v>
      </c>
      <c r="AF39" s="10">
        <v>98</v>
      </c>
      <c r="AG39" s="11">
        <v>98.01</v>
      </c>
      <c r="AH39" s="11">
        <v>130</v>
      </c>
      <c r="AI39" s="10">
        <v>10.24</v>
      </c>
      <c r="AJ39" s="10">
        <v>11.55</v>
      </c>
      <c r="AK39" s="10">
        <v>10.18</v>
      </c>
      <c r="AL39" s="10">
        <v>7.76</v>
      </c>
      <c r="AM39" s="10">
        <v>7.87</v>
      </c>
      <c r="AN39" s="10">
        <v>9.36</v>
      </c>
      <c r="AO39" s="10">
        <v>9.3800000000000008</v>
      </c>
      <c r="AP39" s="10">
        <v>7.31</v>
      </c>
      <c r="AQ39" s="10">
        <v>8.1999999999999993</v>
      </c>
      <c r="AR39" s="10">
        <v>6.7</v>
      </c>
      <c r="AS39" s="10">
        <v>6.94</v>
      </c>
      <c r="AT39" s="10">
        <v>4.51</v>
      </c>
      <c r="AU39" s="52">
        <f t="shared" si="0"/>
        <v>100</v>
      </c>
      <c r="AV39" s="70"/>
      <c r="AW39" s="77">
        <v>9</v>
      </c>
      <c r="AX39" s="77">
        <v>8</v>
      </c>
      <c r="AY39" s="77">
        <v>8.3000000000000007</v>
      </c>
      <c r="AZ39" s="77">
        <v>8.3000000000000007</v>
      </c>
      <c r="BA39" s="77">
        <v>8.3000000000000007</v>
      </c>
      <c r="BB39" s="77">
        <v>8.3000000000000007</v>
      </c>
      <c r="BC39" s="77">
        <v>8.3000000000000007</v>
      </c>
      <c r="BD39" s="77">
        <v>8.3000000000000007</v>
      </c>
      <c r="BI39">
        <f t="shared" si="1"/>
        <v>66.8</v>
      </c>
    </row>
    <row r="40" spans="1:61" x14ac:dyDescent="0.25">
      <c r="A40" s="1" t="s">
        <v>48</v>
      </c>
      <c r="B40" s="2">
        <v>8468</v>
      </c>
      <c r="C40" s="3">
        <v>2</v>
      </c>
      <c r="D40" s="2" t="s">
        <v>49</v>
      </c>
      <c r="E40" s="4">
        <v>0</v>
      </c>
      <c r="F40" s="4" t="s">
        <v>49</v>
      </c>
      <c r="G40" s="5">
        <v>419</v>
      </c>
      <c r="H40" s="2" t="s">
        <v>247</v>
      </c>
      <c r="I40" s="4">
        <v>605</v>
      </c>
      <c r="J40" s="2" t="s">
        <v>248</v>
      </c>
      <c r="K40" s="6">
        <v>2</v>
      </c>
      <c r="L40" s="7" t="s">
        <v>268</v>
      </c>
      <c r="M40" s="7" t="s">
        <v>75</v>
      </c>
      <c r="N40" s="7" t="s">
        <v>268</v>
      </c>
      <c r="O40" s="7" t="s">
        <v>269</v>
      </c>
      <c r="P40" s="7" t="s">
        <v>270</v>
      </c>
      <c r="Q40" s="7" t="s">
        <v>252</v>
      </c>
      <c r="R40" s="7" t="s">
        <v>58</v>
      </c>
      <c r="S40" s="8">
        <v>9768</v>
      </c>
      <c r="T40" s="7" t="s">
        <v>271</v>
      </c>
      <c r="U40" s="9" t="s">
        <v>272</v>
      </c>
      <c r="V40" s="7" t="s">
        <v>273</v>
      </c>
      <c r="W40" s="7" t="s">
        <v>124</v>
      </c>
      <c r="X40" s="7">
        <v>100</v>
      </c>
      <c r="Y40" s="10">
        <v>95</v>
      </c>
      <c r="Z40" s="10" t="s">
        <v>117</v>
      </c>
      <c r="AA40" s="10" t="s">
        <v>64</v>
      </c>
      <c r="AB40" s="10" t="s">
        <v>65</v>
      </c>
      <c r="AC40" s="11">
        <v>0</v>
      </c>
      <c r="AD40" s="10">
        <v>95</v>
      </c>
      <c r="AE40" s="11">
        <v>95.01</v>
      </c>
      <c r="AF40" s="10">
        <v>98</v>
      </c>
      <c r="AG40" s="11">
        <v>98.01</v>
      </c>
      <c r="AH40" s="11">
        <v>130</v>
      </c>
      <c r="AI40" s="10">
        <v>10.24</v>
      </c>
      <c r="AJ40" s="10">
        <v>11.55</v>
      </c>
      <c r="AK40" s="10">
        <v>10.18</v>
      </c>
      <c r="AL40" s="10">
        <v>7.76</v>
      </c>
      <c r="AM40" s="10">
        <v>7.87</v>
      </c>
      <c r="AN40" s="10">
        <v>9.36</v>
      </c>
      <c r="AO40" s="10">
        <v>9.3800000000000008</v>
      </c>
      <c r="AP40" s="10">
        <v>7.31</v>
      </c>
      <c r="AQ40" s="10">
        <v>8.1999999999999993</v>
      </c>
      <c r="AR40" s="10">
        <v>6.7</v>
      </c>
      <c r="AS40" s="10">
        <v>6.94</v>
      </c>
      <c r="AT40" s="10">
        <v>4.51</v>
      </c>
      <c r="AU40" s="52">
        <f t="shared" si="0"/>
        <v>100</v>
      </c>
      <c r="AV40" s="70"/>
      <c r="AW40" s="77">
        <v>9</v>
      </c>
      <c r="AX40" s="77">
        <v>8</v>
      </c>
      <c r="AY40" s="77">
        <v>8.3000000000000007</v>
      </c>
      <c r="AZ40" s="77">
        <v>8.3000000000000007</v>
      </c>
      <c r="BA40" s="77">
        <v>8.3000000000000007</v>
      </c>
      <c r="BB40" s="77">
        <v>8.3000000000000007</v>
      </c>
      <c r="BC40" s="77">
        <v>8.3000000000000007</v>
      </c>
      <c r="BD40" s="77">
        <v>8.3000000000000007</v>
      </c>
      <c r="BI40">
        <f t="shared" si="1"/>
        <v>66.8</v>
      </c>
    </row>
    <row r="41" spans="1:61" x14ac:dyDescent="0.25">
      <c r="A41" s="1" t="s">
        <v>48</v>
      </c>
      <c r="B41" s="2">
        <v>8484</v>
      </c>
      <c r="C41" s="3">
        <v>2</v>
      </c>
      <c r="D41" s="2" t="s">
        <v>49</v>
      </c>
      <c r="E41" s="4">
        <v>0</v>
      </c>
      <c r="F41" s="4" t="s">
        <v>49</v>
      </c>
      <c r="G41" s="5">
        <v>419</v>
      </c>
      <c r="H41" s="2" t="s">
        <v>247</v>
      </c>
      <c r="I41" s="4">
        <v>605</v>
      </c>
      <c r="J41" s="2" t="s">
        <v>248</v>
      </c>
      <c r="K41" s="6">
        <v>3</v>
      </c>
      <c r="L41" s="7" t="s">
        <v>274</v>
      </c>
      <c r="M41" s="7" t="s">
        <v>75</v>
      </c>
      <c r="N41" s="7" t="s">
        <v>274</v>
      </c>
      <c r="O41" s="7" t="s">
        <v>275</v>
      </c>
      <c r="P41" s="7" t="s">
        <v>276</v>
      </c>
      <c r="Q41" s="7" t="s">
        <v>252</v>
      </c>
      <c r="R41" s="7" t="s">
        <v>58</v>
      </c>
      <c r="S41" s="8">
        <v>9836</v>
      </c>
      <c r="T41" s="7" t="s">
        <v>277</v>
      </c>
      <c r="U41" s="9" t="s">
        <v>278</v>
      </c>
      <c r="V41" s="7" t="s">
        <v>255</v>
      </c>
      <c r="W41" s="7" t="s">
        <v>124</v>
      </c>
      <c r="X41" s="7">
        <v>100</v>
      </c>
      <c r="Y41" s="10">
        <v>95</v>
      </c>
      <c r="Z41" s="10" t="s">
        <v>117</v>
      </c>
      <c r="AA41" s="10" t="s">
        <v>64</v>
      </c>
      <c r="AB41" s="10" t="s">
        <v>65</v>
      </c>
      <c r="AC41" s="11">
        <v>0</v>
      </c>
      <c r="AD41" s="10">
        <v>95</v>
      </c>
      <c r="AE41" s="11">
        <v>95.01</v>
      </c>
      <c r="AF41" s="10">
        <v>98</v>
      </c>
      <c r="AG41" s="11">
        <v>98.01</v>
      </c>
      <c r="AH41" s="11">
        <v>130</v>
      </c>
      <c r="AI41" s="10">
        <v>10.24</v>
      </c>
      <c r="AJ41" s="10">
        <v>11.55</v>
      </c>
      <c r="AK41" s="10">
        <v>10.18</v>
      </c>
      <c r="AL41" s="10">
        <v>7.76</v>
      </c>
      <c r="AM41" s="10">
        <v>7.87</v>
      </c>
      <c r="AN41" s="10">
        <v>9.36</v>
      </c>
      <c r="AO41" s="10">
        <v>9.3800000000000008</v>
      </c>
      <c r="AP41" s="10">
        <v>7.31</v>
      </c>
      <c r="AQ41" s="10">
        <v>8.1999999999999993</v>
      </c>
      <c r="AR41" s="10">
        <v>6.7</v>
      </c>
      <c r="AS41" s="10">
        <v>6.94</v>
      </c>
      <c r="AT41" s="10">
        <v>4.51</v>
      </c>
      <c r="AU41" s="52">
        <f t="shared" si="0"/>
        <v>100</v>
      </c>
      <c r="AV41" s="70"/>
      <c r="AW41" s="77">
        <v>9</v>
      </c>
      <c r="AX41" s="77">
        <v>8</v>
      </c>
      <c r="AY41" s="77">
        <v>8.3000000000000007</v>
      </c>
      <c r="AZ41" s="77">
        <v>8.3000000000000007</v>
      </c>
      <c r="BA41" s="77">
        <v>8.3000000000000007</v>
      </c>
      <c r="BB41" s="77">
        <v>8.3000000000000007</v>
      </c>
      <c r="BC41" s="77">
        <v>8.3000000000000007</v>
      </c>
      <c r="BD41" s="77">
        <v>8.3000000000000007</v>
      </c>
      <c r="BI41">
        <f t="shared" si="1"/>
        <v>66.8</v>
      </c>
    </row>
    <row r="42" spans="1:61" x14ac:dyDescent="0.25">
      <c r="A42" s="1" t="s">
        <v>48</v>
      </c>
      <c r="B42" s="2">
        <v>8493</v>
      </c>
      <c r="C42" s="3">
        <v>2</v>
      </c>
      <c r="D42" s="2" t="s">
        <v>49</v>
      </c>
      <c r="E42" s="4">
        <v>0</v>
      </c>
      <c r="F42" s="4" t="s">
        <v>49</v>
      </c>
      <c r="G42" s="5">
        <v>419</v>
      </c>
      <c r="H42" s="2" t="s">
        <v>247</v>
      </c>
      <c r="I42" s="4">
        <v>605</v>
      </c>
      <c r="J42" s="2" t="s">
        <v>248</v>
      </c>
      <c r="K42" s="6">
        <v>4</v>
      </c>
      <c r="L42" s="7" t="s">
        <v>279</v>
      </c>
      <c r="M42" s="7" t="s">
        <v>75</v>
      </c>
      <c r="N42" s="7" t="s">
        <v>280</v>
      </c>
      <c r="O42" s="7" t="s">
        <v>281</v>
      </c>
      <c r="P42" s="7" t="s">
        <v>282</v>
      </c>
      <c r="Q42" s="7" t="s">
        <v>252</v>
      </c>
      <c r="R42" s="7" t="s">
        <v>58</v>
      </c>
      <c r="S42" s="8">
        <v>9858</v>
      </c>
      <c r="T42" s="7" t="s">
        <v>260</v>
      </c>
      <c r="U42" s="9" t="s">
        <v>283</v>
      </c>
      <c r="V42" s="7" t="s">
        <v>255</v>
      </c>
      <c r="W42" s="7" t="s">
        <v>124</v>
      </c>
      <c r="X42" s="7">
        <v>100</v>
      </c>
      <c r="Y42" s="10">
        <v>95</v>
      </c>
      <c r="Z42" s="10" t="s">
        <v>117</v>
      </c>
      <c r="AA42" s="10" t="s">
        <v>64</v>
      </c>
      <c r="AB42" s="10" t="s">
        <v>65</v>
      </c>
      <c r="AC42" s="11">
        <v>0</v>
      </c>
      <c r="AD42" s="10">
        <v>95</v>
      </c>
      <c r="AE42" s="11">
        <v>95.01</v>
      </c>
      <c r="AF42" s="10">
        <v>98</v>
      </c>
      <c r="AG42" s="11">
        <v>98.01</v>
      </c>
      <c r="AH42" s="11">
        <v>130</v>
      </c>
      <c r="AI42" s="10">
        <v>0</v>
      </c>
      <c r="AJ42" s="10">
        <v>0</v>
      </c>
      <c r="AK42" s="10">
        <v>0</v>
      </c>
      <c r="AL42" s="10">
        <v>0</v>
      </c>
      <c r="AM42" s="10">
        <v>0</v>
      </c>
      <c r="AN42" s="10">
        <v>0</v>
      </c>
      <c r="AO42" s="10">
        <v>0</v>
      </c>
      <c r="AP42" s="10">
        <v>0</v>
      </c>
      <c r="AQ42" s="10">
        <v>0</v>
      </c>
      <c r="AR42" s="10">
        <v>0</v>
      </c>
      <c r="AS42" s="10">
        <v>0</v>
      </c>
      <c r="AT42" s="10">
        <v>0</v>
      </c>
      <c r="AU42" s="52">
        <f t="shared" si="0"/>
        <v>0</v>
      </c>
      <c r="AV42" s="70" t="s">
        <v>1762</v>
      </c>
      <c r="AW42" s="75"/>
      <c r="AX42" s="75"/>
      <c r="AY42" s="75"/>
      <c r="AZ42" s="75"/>
      <c r="BA42" s="75"/>
      <c r="BB42" s="75"/>
      <c r="BC42" s="75"/>
      <c r="BD42" s="75"/>
      <c r="BI42">
        <f t="shared" si="1"/>
        <v>0</v>
      </c>
    </row>
    <row r="43" spans="1:61" x14ac:dyDescent="0.25">
      <c r="A43" s="1" t="s">
        <v>48</v>
      </c>
      <c r="B43" s="2">
        <v>8502</v>
      </c>
      <c r="C43" s="3">
        <v>2</v>
      </c>
      <c r="D43" s="2" t="s">
        <v>49</v>
      </c>
      <c r="E43" s="4">
        <v>0</v>
      </c>
      <c r="F43" s="4" t="s">
        <v>49</v>
      </c>
      <c r="G43" s="5">
        <v>419</v>
      </c>
      <c r="H43" s="2" t="s">
        <v>247</v>
      </c>
      <c r="I43" s="4">
        <v>605</v>
      </c>
      <c r="J43" s="2" t="s">
        <v>248</v>
      </c>
      <c r="K43" s="6">
        <v>5</v>
      </c>
      <c r="L43" s="7" t="s">
        <v>284</v>
      </c>
      <c r="M43" s="7" t="s">
        <v>75</v>
      </c>
      <c r="N43" s="7" t="s">
        <v>284</v>
      </c>
      <c r="O43" s="7" t="s">
        <v>285</v>
      </c>
      <c r="P43" s="7" t="s">
        <v>276</v>
      </c>
      <c r="Q43" s="7" t="s">
        <v>252</v>
      </c>
      <c r="R43" s="7" t="s">
        <v>58</v>
      </c>
      <c r="S43" s="8">
        <v>9858</v>
      </c>
      <c r="T43" s="7" t="s">
        <v>260</v>
      </c>
      <c r="U43" s="9" t="s">
        <v>283</v>
      </c>
      <c r="V43" s="7" t="s">
        <v>255</v>
      </c>
      <c r="W43" s="7" t="s">
        <v>124</v>
      </c>
      <c r="X43" s="7">
        <v>100</v>
      </c>
      <c r="Y43" s="10">
        <v>95</v>
      </c>
      <c r="Z43" s="10" t="s">
        <v>117</v>
      </c>
      <c r="AA43" s="10" t="s">
        <v>64</v>
      </c>
      <c r="AB43" s="10" t="s">
        <v>65</v>
      </c>
      <c r="AC43" s="11">
        <v>0</v>
      </c>
      <c r="AD43" s="10">
        <v>95</v>
      </c>
      <c r="AE43" s="11">
        <v>95.01</v>
      </c>
      <c r="AF43" s="10">
        <v>98</v>
      </c>
      <c r="AG43" s="11">
        <v>98.01</v>
      </c>
      <c r="AH43" s="11">
        <v>130</v>
      </c>
      <c r="AI43" s="10">
        <v>10.24</v>
      </c>
      <c r="AJ43" s="10">
        <v>11.55</v>
      </c>
      <c r="AK43" s="10">
        <v>10.18</v>
      </c>
      <c r="AL43" s="10">
        <v>7.76</v>
      </c>
      <c r="AM43" s="10">
        <v>7.87</v>
      </c>
      <c r="AN43" s="10">
        <v>9.36</v>
      </c>
      <c r="AO43" s="10">
        <v>9.3800000000000008</v>
      </c>
      <c r="AP43" s="10">
        <v>7.31</v>
      </c>
      <c r="AQ43" s="10">
        <v>8.1999999999999993</v>
      </c>
      <c r="AR43" s="10">
        <v>6.7</v>
      </c>
      <c r="AS43" s="10">
        <v>6.94</v>
      </c>
      <c r="AT43" s="10">
        <v>4.51</v>
      </c>
      <c r="AU43" s="52">
        <f t="shared" si="0"/>
        <v>100</v>
      </c>
      <c r="AV43" s="70"/>
      <c r="AW43" s="77">
        <v>9</v>
      </c>
      <c r="AX43" s="77">
        <v>8</v>
      </c>
      <c r="AY43" s="77">
        <v>8.3000000000000007</v>
      </c>
      <c r="AZ43" s="77">
        <v>8.3000000000000007</v>
      </c>
      <c r="BA43" s="77">
        <v>8.3000000000000007</v>
      </c>
      <c r="BB43" s="77">
        <v>8.3000000000000007</v>
      </c>
      <c r="BC43" s="77">
        <v>8.3000000000000007</v>
      </c>
      <c r="BD43" s="77">
        <v>8.3000000000000007</v>
      </c>
      <c r="BI43">
        <f t="shared" si="1"/>
        <v>66.8</v>
      </c>
    </row>
    <row r="44" spans="1:61" x14ac:dyDescent="0.25">
      <c r="A44" s="1" t="s">
        <v>48</v>
      </c>
      <c r="B44" s="2">
        <v>8511</v>
      </c>
      <c r="C44" s="3">
        <v>2</v>
      </c>
      <c r="D44" s="2" t="s">
        <v>49</v>
      </c>
      <c r="E44" s="4">
        <v>0</v>
      </c>
      <c r="F44" s="4" t="s">
        <v>49</v>
      </c>
      <c r="G44" s="5">
        <v>419</v>
      </c>
      <c r="H44" s="2" t="s">
        <v>247</v>
      </c>
      <c r="I44" s="4">
        <v>605</v>
      </c>
      <c r="J44" s="2" t="s">
        <v>248</v>
      </c>
      <c r="K44" s="6">
        <v>1</v>
      </c>
      <c r="L44" s="7" t="s">
        <v>262</v>
      </c>
      <c r="M44" s="7" t="s">
        <v>85</v>
      </c>
      <c r="N44" s="7" t="s">
        <v>286</v>
      </c>
      <c r="O44" s="7" t="s">
        <v>287</v>
      </c>
      <c r="P44" s="7" t="s">
        <v>288</v>
      </c>
      <c r="Q44" s="7" t="s">
        <v>252</v>
      </c>
      <c r="R44" s="7" t="s">
        <v>58</v>
      </c>
      <c r="S44" s="8">
        <v>9864</v>
      </c>
      <c r="T44" s="7" t="s">
        <v>289</v>
      </c>
      <c r="U44" s="9" t="s">
        <v>262</v>
      </c>
      <c r="V44" s="7" t="s">
        <v>290</v>
      </c>
      <c r="W44" s="7" t="s">
        <v>124</v>
      </c>
      <c r="X44" s="7">
        <v>100</v>
      </c>
      <c r="Y44" s="10">
        <v>95</v>
      </c>
      <c r="Z44" s="10" t="s">
        <v>117</v>
      </c>
      <c r="AA44" s="10" t="s">
        <v>64</v>
      </c>
      <c r="AB44" s="10" t="s">
        <v>65</v>
      </c>
      <c r="AC44" s="11">
        <v>0</v>
      </c>
      <c r="AD44" s="10">
        <v>95</v>
      </c>
      <c r="AE44" s="11">
        <v>95.01</v>
      </c>
      <c r="AF44" s="10">
        <v>98</v>
      </c>
      <c r="AG44" s="11">
        <v>98.01</v>
      </c>
      <c r="AH44" s="11">
        <v>130</v>
      </c>
      <c r="AI44" s="10">
        <v>10.24</v>
      </c>
      <c r="AJ44" s="10">
        <v>11.55</v>
      </c>
      <c r="AK44" s="10">
        <v>10.18</v>
      </c>
      <c r="AL44" s="10">
        <v>7.76</v>
      </c>
      <c r="AM44" s="10">
        <v>7.87</v>
      </c>
      <c r="AN44" s="10">
        <v>9.36</v>
      </c>
      <c r="AO44" s="10">
        <v>9.3800000000000008</v>
      </c>
      <c r="AP44" s="10">
        <v>7.31</v>
      </c>
      <c r="AQ44" s="10">
        <v>8.1999999999999993</v>
      </c>
      <c r="AR44" s="10">
        <v>6.7</v>
      </c>
      <c r="AS44" s="10">
        <v>6.94</v>
      </c>
      <c r="AT44" s="10">
        <v>4.51</v>
      </c>
      <c r="AU44" s="52">
        <f t="shared" si="0"/>
        <v>100</v>
      </c>
      <c r="AV44" s="70"/>
      <c r="AW44" s="77">
        <v>9</v>
      </c>
      <c r="AX44" s="77">
        <v>8</v>
      </c>
      <c r="AY44" s="77">
        <v>8.3000000000000007</v>
      </c>
      <c r="AZ44" s="77">
        <v>8.3000000000000007</v>
      </c>
      <c r="BA44" s="77">
        <v>8.3000000000000007</v>
      </c>
      <c r="BB44" s="77">
        <v>8.3000000000000007</v>
      </c>
      <c r="BC44" s="77">
        <v>8.3000000000000007</v>
      </c>
      <c r="BD44" s="77">
        <v>8.3000000000000007</v>
      </c>
      <c r="BI44">
        <f t="shared" si="1"/>
        <v>66.8</v>
      </c>
    </row>
    <row r="45" spans="1:61" x14ac:dyDescent="0.25">
      <c r="A45" s="1" t="s">
        <v>48</v>
      </c>
      <c r="B45" s="2">
        <v>8518</v>
      </c>
      <c r="C45" s="3">
        <v>2</v>
      </c>
      <c r="D45" s="2" t="s">
        <v>49</v>
      </c>
      <c r="E45" s="4">
        <v>0</v>
      </c>
      <c r="F45" s="4" t="s">
        <v>49</v>
      </c>
      <c r="G45" s="5">
        <v>419</v>
      </c>
      <c r="H45" s="2" t="s">
        <v>247</v>
      </c>
      <c r="I45" s="4">
        <v>605</v>
      </c>
      <c r="J45" s="2" t="s">
        <v>248</v>
      </c>
      <c r="K45" s="6">
        <v>1</v>
      </c>
      <c r="L45" s="7" t="s">
        <v>262</v>
      </c>
      <c r="M45" s="7" t="s">
        <v>85</v>
      </c>
      <c r="N45" s="7" t="s">
        <v>291</v>
      </c>
      <c r="O45" s="7" t="s">
        <v>264</v>
      </c>
      <c r="P45" s="7" t="s">
        <v>292</v>
      </c>
      <c r="Q45" s="7" t="s">
        <v>252</v>
      </c>
      <c r="R45" s="7" t="s">
        <v>58</v>
      </c>
      <c r="S45" s="8">
        <v>9877</v>
      </c>
      <c r="T45" s="7" t="s">
        <v>293</v>
      </c>
      <c r="U45" s="9" t="s">
        <v>294</v>
      </c>
      <c r="V45" s="7" t="s">
        <v>295</v>
      </c>
      <c r="W45" s="7" t="s">
        <v>124</v>
      </c>
      <c r="X45" s="7">
        <v>100</v>
      </c>
      <c r="Y45" s="10">
        <v>95</v>
      </c>
      <c r="Z45" s="10" t="s">
        <v>117</v>
      </c>
      <c r="AA45" s="10" t="s">
        <v>64</v>
      </c>
      <c r="AB45" s="10" t="s">
        <v>65</v>
      </c>
      <c r="AC45" s="11">
        <v>0</v>
      </c>
      <c r="AD45" s="10">
        <v>95</v>
      </c>
      <c r="AE45" s="11">
        <v>95.01</v>
      </c>
      <c r="AF45" s="10">
        <v>98</v>
      </c>
      <c r="AG45" s="11">
        <v>98.01</v>
      </c>
      <c r="AH45" s="11">
        <v>130</v>
      </c>
      <c r="AI45" s="10">
        <v>10.24</v>
      </c>
      <c r="AJ45" s="10">
        <v>11.55</v>
      </c>
      <c r="AK45" s="10">
        <v>10.18</v>
      </c>
      <c r="AL45" s="10">
        <v>7.76</v>
      </c>
      <c r="AM45" s="10">
        <v>7.87</v>
      </c>
      <c r="AN45" s="10">
        <v>9.36</v>
      </c>
      <c r="AO45" s="10">
        <v>9.3800000000000008</v>
      </c>
      <c r="AP45" s="10">
        <v>7.31</v>
      </c>
      <c r="AQ45" s="10">
        <v>8.1999999999999993</v>
      </c>
      <c r="AR45" s="10">
        <v>6.7</v>
      </c>
      <c r="AS45" s="10">
        <v>6.94</v>
      </c>
      <c r="AT45" s="10">
        <v>4.51</v>
      </c>
      <c r="AU45" s="52">
        <f t="shared" si="0"/>
        <v>100</v>
      </c>
      <c r="AV45" s="70"/>
      <c r="AW45" s="77">
        <v>9</v>
      </c>
      <c r="AX45" s="77">
        <v>8</v>
      </c>
      <c r="AY45" s="77">
        <v>8.3000000000000007</v>
      </c>
      <c r="AZ45" s="77">
        <v>8.3000000000000007</v>
      </c>
      <c r="BA45" s="77">
        <v>8.3000000000000007</v>
      </c>
      <c r="BB45" s="77">
        <v>8.3000000000000007</v>
      </c>
      <c r="BC45" s="77">
        <v>8.3000000000000007</v>
      </c>
      <c r="BD45" s="77">
        <v>8.3000000000000007</v>
      </c>
      <c r="BI45">
        <f t="shared" si="1"/>
        <v>66.8</v>
      </c>
    </row>
    <row r="46" spans="1:61" x14ac:dyDescent="0.25">
      <c r="A46" s="1" t="s">
        <v>48</v>
      </c>
      <c r="B46" s="2">
        <v>8523</v>
      </c>
      <c r="C46" s="3">
        <v>2</v>
      </c>
      <c r="D46" s="2" t="s">
        <v>49</v>
      </c>
      <c r="E46" s="4">
        <v>0</v>
      </c>
      <c r="F46" s="4" t="s">
        <v>49</v>
      </c>
      <c r="G46" s="5">
        <v>419</v>
      </c>
      <c r="H46" s="2" t="s">
        <v>247</v>
      </c>
      <c r="I46" s="4">
        <v>605</v>
      </c>
      <c r="J46" s="2" t="s">
        <v>248</v>
      </c>
      <c r="K46" s="6">
        <v>1</v>
      </c>
      <c r="L46" s="7" t="s">
        <v>262</v>
      </c>
      <c r="M46" s="7" t="s">
        <v>85</v>
      </c>
      <c r="N46" s="7" t="s">
        <v>296</v>
      </c>
      <c r="O46" s="7" t="s">
        <v>264</v>
      </c>
      <c r="P46" s="7" t="s">
        <v>292</v>
      </c>
      <c r="Q46" s="7" t="s">
        <v>252</v>
      </c>
      <c r="R46" s="7" t="s">
        <v>58</v>
      </c>
      <c r="S46" s="8">
        <v>9888</v>
      </c>
      <c r="T46" s="7" t="s">
        <v>297</v>
      </c>
      <c r="U46" s="9" t="s">
        <v>298</v>
      </c>
      <c r="V46" s="7" t="s">
        <v>295</v>
      </c>
      <c r="W46" s="7" t="s">
        <v>124</v>
      </c>
      <c r="X46" s="7">
        <v>100</v>
      </c>
      <c r="Y46" s="10">
        <v>95</v>
      </c>
      <c r="Z46" s="10" t="s">
        <v>117</v>
      </c>
      <c r="AA46" s="10" t="s">
        <v>64</v>
      </c>
      <c r="AB46" s="10" t="s">
        <v>65</v>
      </c>
      <c r="AC46" s="11">
        <v>0</v>
      </c>
      <c r="AD46" s="10">
        <v>95</v>
      </c>
      <c r="AE46" s="11">
        <v>95.01</v>
      </c>
      <c r="AF46" s="10">
        <v>98</v>
      </c>
      <c r="AG46" s="11">
        <v>98.01</v>
      </c>
      <c r="AH46" s="11">
        <v>130</v>
      </c>
      <c r="AI46" s="10">
        <v>10.24</v>
      </c>
      <c r="AJ46" s="10">
        <v>11.55</v>
      </c>
      <c r="AK46" s="10">
        <v>10.18</v>
      </c>
      <c r="AL46" s="10">
        <v>7.76</v>
      </c>
      <c r="AM46" s="10">
        <v>7.87</v>
      </c>
      <c r="AN46" s="10">
        <v>9.36</v>
      </c>
      <c r="AO46" s="10">
        <v>9.3800000000000008</v>
      </c>
      <c r="AP46" s="10">
        <v>7.31</v>
      </c>
      <c r="AQ46" s="10">
        <v>8.1999999999999993</v>
      </c>
      <c r="AR46" s="10">
        <v>6.7</v>
      </c>
      <c r="AS46" s="10">
        <v>6.94</v>
      </c>
      <c r="AT46" s="10">
        <v>4.51</v>
      </c>
      <c r="AU46" s="52">
        <f t="shared" si="0"/>
        <v>100</v>
      </c>
      <c r="AV46" s="70"/>
      <c r="AW46" s="77">
        <v>9</v>
      </c>
      <c r="AX46" s="77">
        <v>8</v>
      </c>
      <c r="AY46" s="77">
        <v>8.3000000000000007</v>
      </c>
      <c r="AZ46" s="77">
        <v>8.3000000000000007</v>
      </c>
      <c r="BA46" s="77">
        <v>8.3000000000000007</v>
      </c>
      <c r="BB46" s="77">
        <v>8.3000000000000007</v>
      </c>
      <c r="BC46" s="77">
        <v>8.3000000000000007</v>
      </c>
      <c r="BD46" s="77">
        <v>8.3000000000000007</v>
      </c>
      <c r="BI46">
        <f t="shared" si="1"/>
        <v>66.8</v>
      </c>
    </row>
    <row r="47" spans="1:61" x14ac:dyDescent="0.25">
      <c r="A47" s="1" t="s">
        <v>48</v>
      </c>
      <c r="B47" s="2">
        <v>8527</v>
      </c>
      <c r="C47" s="3">
        <v>2</v>
      </c>
      <c r="D47" s="2" t="s">
        <v>49</v>
      </c>
      <c r="E47" s="4">
        <v>0</v>
      </c>
      <c r="F47" s="4" t="s">
        <v>49</v>
      </c>
      <c r="G47" s="5">
        <v>419</v>
      </c>
      <c r="H47" s="2" t="s">
        <v>247</v>
      </c>
      <c r="I47" s="4">
        <v>605</v>
      </c>
      <c r="J47" s="2" t="s">
        <v>248</v>
      </c>
      <c r="K47" s="6">
        <v>1</v>
      </c>
      <c r="L47" s="7" t="s">
        <v>262</v>
      </c>
      <c r="M47" s="7" t="s">
        <v>85</v>
      </c>
      <c r="N47" s="7" t="s">
        <v>299</v>
      </c>
      <c r="O47" s="7" t="s">
        <v>264</v>
      </c>
      <c r="P47" s="7" t="s">
        <v>292</v>
      </c>
      <c r="Q47" s="7" t="s">
        <v>252</v>
      </c>
      <c r="R47" s="7" t="s">
        <v>58</v>
      </c>
      <c r="S47" s="8">
        <v>9895</v>
      </c>
      <c r="T47" s="7" t="s">
        <v>300</v>
      </c>
      <c r="U47" s="9" t="s">
        <v>301</v>
      </c>
      <c r="V47" s="7" t="s">
        <v>295</v>
      </c>
      <c r="W47" s="7" t="s">
        <v>124</v>
      </c>
      <c r="X47" s="7">
        <v>100</v>
      </c>
      <c r="Y47" s="10">
        <v>95</v>
      </c>
      <c r="Z47" s="10" t="s">
        <v>117</v>
      </c>
      <c r="AA47" s="10" t="s">
        <v>64</v>
      </c>
      <c r="AB47" s="10" t="s">
        <v>65</v>
      </c>
      <c r="AC47" s="11">
        <v>0</v>
      </c>
      <c r="AD47" s="10">
        <v>95</v>
      </c>
      <c r="AE47" s="11">
        <v>95.01</v>
      </c>
      <c r="AF47" s="10">
        <v>98</v>
      </c>
      <c r="AG47" s="11">
        <v>98.01</v>
      </c>
      <c r="AH47" s="11">
        <v>130</v>
      </c>
      <c r="AI47" s="10">
        <v>10.24</v>
      </c>
      <c r="AJ47" s="10">
        <v>11.55</v>
      </c>
      <c r="AK47" s="10">
        <v>10.18</v>
      </c>
      <c r="AL47" s="10">
        <v>7.76</v>
      </c>
      <c r="AM47" s="10">
        <v>7.87</v>
      </c>
      <c r="AN47" s="10">
        <v>9.36</v>
      </c>
      <c r="AO47" s="10">
        <v>9.3800000000000008</v>
      </c>
      <c r="AP47" s="10">
        <v>7.31</v>
      </c>
      <c r="AQ47" s="10">
        <v>8.1999999999999993</v>
      </c>
      <c r="AR47" s="10">
        <v>6.7</v>
      </c>
      <c r="AS47" s="10">
        <v>6.94</v>
      </c>
      <c r="AT47" s="10">
        <v>4.51</v>
      </c>
      <c r="AU47" s="52">
        <f t="shared" si="0"/>
        <v>100</v>
      </c>
      <c r="AV47" s="70"/>
      <c r="AW47" s="77">
        <v>9</v>
      </c>
      <c r="AX47" s="77">
        <v>8</v>
      </c>
      <c r="AY47" s="77">
        <v>8.3000000000000007</v>
      </c>
      <c r="AZ47" s="77">
        <v>8.3000000000000007</v>
      </c>
      <c r="BA47" s="77">
        <v>8.3000000000000007</v>
      </c>
      <c r="BB47" s="77">
        <v>8.3000000000000007</v>
      </c>
      <c r="BC47" s="77">
        <v>8.3000000000000007</v>
      </c>
      <c r="BD47" s="77">
        <v>8.3000000000000007</v>
      </c>
      <c r="BI47">
        <f t="shared" si="1"/>
        <v>66.8</v>
      </c>
    </row>
    <row r="48" spans="1:61" x14ac:dyDescent="0.25">
      <c r="A48" s="1" t="s">
        <v>48</v>
      </c>
      <c r="B48" s="2">
        <v>8537</v>
      </c>
      <c r="C48" s="3">
        <v>2</v>
      </c>
      <c r="D48" s="2" t="s">
        <v>49</v>
      </c>
      <c r="E48" s="4">
        <v>0</v>
      </c>
      <c r="F48" s="4" t="s">
        <v>49</v>
      </c>
      <c r="G48" s="5">
        <v>419</v>
      </c>
      <c r="H48" s="2" t="s">
        <v>247</v>
      </c>
      <c r="I48" s="4">
        <v>605</v>
      </c>
      <c r="J48" s="2" t="s">
        <v>248</v>
      </c>
      <c r="K48" s="6">
        <v>2</v>
      </c>
      <c r="L48" s="7" t="s">
        <v>268</v>
      </c>
      <c r="M48" s="7" t="s">
        <v>85</v>
      </c>
      <c r="N48" s="7" t="s">
        <v>302</v>
      </c>
      <c r="O48" s="7" t="s">
        <v>303</v>
      </c>
      <c r="P48" s="7" t="s">
        <v>304</v>
      </c>
      <c r="Q48" s="7" t="s">
        <v>252</v>
      </c>
      <c r="R48" s="7" t="s">
        <v>58</v>
      </c>
      <c r="S48" s="8">
        <v>9921</v>
      </c>
      <c r="T48" s="7" t="s">
        <v>305</v>
      </c>
      <c r="U48" s="9" t="s">
        <v>302</v>
      </c>
      <c r="V48" s="7" t="s">
        <v>306</v>
      </c>
      <c r="W48" s="7" t="s">
        <v>124</v>
      </c>
      <c r="X48" s="7">
        <v>100</v>
      </c>
      <c r="Y48" s="10">
        <v>95</v>
      </c>
      <c r="Z48" s="10" t="s">
        <v>117</v>
      </c>
      <c r="AA48" s="10" t="s">
        <v>64</v>
      </c>
      <c r="AB48" s="10" t="s">
        <v>65</v>
      </c>
      <c r="AC48" s="11">
        <v>0</v>
      </c>
      <c r="AD48" s="10">
        <v>95</v>
      </c>
      <c r="AE48" s="11">
        <v>95.01</v>
      </c>
      <c r="AF48" s="10">
        <v>98</v>
      </c>
      <c r="AG48" s="11">
        <v>98.01</v>
      </c>
      <c r="AH48" s="11">
        <v>130</v>
      </c>
      <c r="AI48" s="10">
        <v>10.24</v>
      </c>
      <c r="AJ48" s="10">
        <v>11.55</v>
      </c>
      <c r="AK48" s="10">
        <v>10.18</v>
      </c>
      <c r="AL48" s="10">
        <v>7.76</v>
      </c>
      <c r="AM48" s="10">
        <v>7.87</v>
      </c>
      <c r="AN48" s="10">
        <v>9.36</v>
      </c>
      <c r="AO48" s="10">
        <v>9.3800000000000008</v>
      </c>
      <c r="AP48" s="10">
        <v>7.31</v>
      </c>
      <c r="AQ48" s="10">
        <v>8.1999999999999993</v>
      </c>
      <c r="AR48" s="10">
        <v>6.7</v>
      </c>
      <c r="AS48" s="10">
        <v>6.94</v>
      </c>
      <c r="AT48" s="10">
        <v>4.51</v>
      </c>
      <c r="AU48" s="52">
        <f t="shared" si="0"/>
        <v>100</v>
      </c>
      <c r="AV48" s="70"/>
      <c r="AW48" s="77">
        <v>9</v>
      </c>
      <c r="AX48" s="77">
        <v>8</v>
      </c>
      <c r="AY48" s="77">
        <v>8.3000000000000007</v>
      </c>
      <c r="AZ48" s="77">
        <v>8.3000000000000007</v>
      </c>
      <c r="BA48" s="77">
        <v>8.3000000000000007</v>
      </c>
      <c r="BB48" s="77">
        <v>8.3000000000000007</v>
      </c>
      <c r="BC48" s="77">
        <v>8.3000000000000007</v>
      </c>
      <c r="BD48" s="77">
        <v>8.3000000000000007</v>
      </c>
      <c r="BI48">
        <f t="shared" si="1"/>
        <v>66.8</v>
      </c>
    </row>
    <row r="49" spans="1:61" x14ac:dyDescent="0.25">
      <c r="A49" s="1" t="s">
        <v>48</v>
      </c>
      <c r="B49" s="2">
        <v>8542</v>
      </c>
      <c r="C49" s="3">
        <v>2</v>
      </c>
      <c r="D49" s="2" t="s">
        <v>49</v>
      </c>
      <c r="E49" s="4">
        <v>0</v>
      </c>
      <c r="F49" s="4" t="s">
        <v>49</v>
      </c>
      <c r="G49" s="5">
        <v>419</v>
      </c>
      <c r="H49" s="2" t="s">
        <v>247</v>
      </c>
      <c r="I49" s="4">
        <v>605</v>
      </c>
      <c r="J49" s="2" t="s">
        <v>248</v>
      </c>
      <c r="K49" s="6">
        <v>2</v>
      </c>
      <c r="L49" s="7" t="s">
        <v>268</v>
      </c>
      <c r="M49" s="7" t="s">
        <v>85</v>
      </c>
      <c r="N49" s="7" t="s">
        <v>307</v>
      </c>
      <c r="O49" s="7" t="s">
        <v>303</v>
      </c>
      <c r="P49" s="7" t="s">
        <v>304</v>
      </c>
      <c r="Q49" s="7" t="s">
        <v>252</v>
      </c>
      <c r="R49" s="7" t="s">
        <v>58</v>
      </c>
      <c r="S49" s="8">
        <v>10020</v>
      </c>
      <c r="T49" s="7" t="s">
        <v>308</v>
      </c>
      <c r="U49" s="9" t="s">
        <v>309</v>
      </c>
      <c r="V49" s="7" t="s">
        <v>310</v>
      </c>
      <c r="W49" s="7" t="s">
        <v>124</v>
      </c>
      <c r="X49" s="7">
        <v>100</v>
      </c>
      <c r="Y49" s="10">
        <v>95</v>
      </c>
      <c r="Z49" s="10" t="s">
        <v>117</v>
      </c>
      <c r="AA49" s="10" t="s">
        <v>64</v>
      </c>
      <c r="AB49" s="10" t="s">
        <v>65</v>
      </c>
      <c r="AC49" s="11">
        <v>0</v>
      </c>
      <c r="AD49" s="10">
        <v>95</v>
      </c>
      <c r="AE49" s="11">
        <v>95.01</v>
      </c>
      <c r="AF49" s="10">
        <v>98</v>
      </c>
      <c r="AG49" s="11">
        <v>98.01</v>
      </c>
      <c r="AH49" s="11">
        <v>130</v>
      </c>
      <c r="AI49" s="10">
        <v>10.24</v>
      </c>
      <c r="AJ49" s="10">
        <v>11.55</v>
      </c>
      <c r="AK49" s="10">
        <v>10.18</v>
      </c>
      <c r="AL49" s="10">
        <v>7.76</v>
      </c>
      <c r="AM49" s="10">
        <v>7.87</v>
      </c>
      <c r="AN49" s="10">
        <v>9.36</v>
      </c>
      <c r="AO49" s="10">
        <v>9.3800000000000008</v>
      </c>
      <c r="AP49" s="10">
        <v>7.31</v>
      </c>
      <c r="AQ49" s="10">
        <v>8.1999999999999993</v>
      </c>
      <c r="AR49" s="10">
        <v>6.7</v>
      </c>
      <c r="AS49" s="10">
        <v>6.94</v>
      </c>
      <c r="AT49" s="10">
        <v>4.51</v>
      </c>
      <c r="AU49" s="52">
        <f t="shared" si="0"/>
        <v>100</v>
      </c>
      <c r="AV49" s="70"/>
      <c r="AW49" s="77">
        <v>9</v>
      </c>
      <c r="AX49" s="77">
        <v>8</v>
      </c>
      <c r="AY49" s="77">
        <v>8.3000000000000007</v>
      </c>
      <c r="AZ49" s="77">
        <v>8.3000000000000007</v>
      </c>
      <c r="BA49" s="77">
        <v>8.3000000000000007</v>
      </c>
      <c r="BB49" s="77">
        <v>8.3000000000000007</v>
      </c>
      <c r="BC49" s="77">
        <v>8.3000000000000007</v>
      </c>
      <c r="BD49" s="77">
        <v>8.3000000000000007</v>
      </c>
      <c r="BI49">
        <f t="shared" si="1"/>
        <v>66.8</v>
      </c>
    </row>
    <row r="50" spans="1:61" x14ac:dyDescent="0.25">
      <c r="A50" s="1" t="s">
        <v>48</v>
      </c>
      <c r="B50" s="2">
        <v>8546</v>
      </c>
      <c r="C50" s="3">
        <v>2</v>
      </c>
      <c r="D50" s="2" t="s">
        <v>49</v>
      </c>
      <c r="E50" s="4">
        <v>0</v>
      </c>
      <c r="F50" s="4" t="s">
        <v>49</v>
      </c>
      <c r="G50" s="5">
        <v>419</v>
      </c>
      <c r="H50" s="2" t="s">
        <v>247</v>
      </c>
      <c r="I50" s="4">
        <v>605</v>
      </c>
      <c r="J50" s="2" t="s">
        <v>248</v>
      </c>
      <c r="K50" s="6">
        <v>2</v>
      </c>
      <c r="L50" s="7" t="s">
        <v>268</v>
      </c>
      <c r="M50" s="7" t="s">
        <v>85</v>
      </c>
      <c r="N50" s="7" t="s">
        <v>311</v>
      </c>
      <c r="O50" s="7" t="s">
        <v>269</v>
      </c>
      <c r="P50" s="7" t="s">
        <v>304</v>
      </c>
      <c r="Q50" s="7" t="s">
        <v>252</v>
      </c>
      <c r="R50" s="7" t="s">
        <v>58</v>
      </c>
      <c r="S50" s="8">
        <v>10024</v>
      </c>
      <c r="T50" s="7" t="s">
        <v>312</v>
      </c>
      <c r="U50" s="9" t="s">
        <v>52</v>
      </c>
      <c r="V50" s="7" t="s">
        <v>313</v>
      </c>
      <c r="W50" s="7" t="s">
        <v>124</v>
      </c>
      <c r="X50" s="7">
        <v>100</v>
      </c>
      <c r="Y50" s="10">
        <v>95</v>
      </c>
      <c r="Z50" s="10" t="s">
        <v>117</v>
      </c>
      <c r="AA50" s="10" t="s">
        <v>64</v>
      </c>
      <c r="AB50" s="10" t="s">
        <v>65</v>
      </c>
      <c r="AC50" s="11">
        <v>0</v>
      </c>
      <c r="AD50" s="10">
        <v>95</v>
      </c>
      <c r="AE50" s="11">
        <v>95.01</v>
      </c>
      <c r="AF50" s="10">
        <v>98</v>
      </c>
      <c r="AG50" s="11">
        <v>98.01</v>
      </c>
      <c r="AH50" s="11">
        <v>130</v>
      </c>
      <c r="AI50" s="10">
        <v>10.24</v>
      </c>
      <c r="AJ50" s="10">
        <v>11.55</v>
      </c>
      <c r="AK50" s="10">
        <v>10.18</v>
      </c>
      <c r="AL50" s="10">
        <v>7.76</v>
      </c>
      <c r="AM50" s="10">
        <v>7.87</v>
      </c>
      <c r="AN50" s="10">
        <v>9.36</v>
      </c>
      <c r="AO50" s="10">
        <v>9.3800000000000008</v>
      </c>
      <c r="AP50" s="10">
        <v>7.31</v>
      </c>
      <c r="AQ50" s="10">
        <v>8.1999999999999993</v>
      </c>
      <c r="AR50" s="10">
        <v>6.7</v>
      </c>
      <c r="AS50" s="10">
        <v>6.94</v>
      </c>
      <c r="AT50" s="10">
        <v>4.51</v>
      </c>
      <c r="AU50" s="52">
        <f t="shared" si="0"/>
        <v>100</v>
      </c>
      <c r="AV50" s="70"/>
      <c r="AW50" s="77">
        <v>9</v>
      </c>
      <c r="AX50" s="77">
        <v>8</v>
      </c>
      <c r="AY50" s="77">
        <v>8.3000000000000007</v>
      </c>
      <c r="AZ50" s="77">
        <v>8.3000000000000007</v>
      </c>
      <c r="BA50" s="77">
        <v>8.3000000000000007</v>
      </c>
      <c r="BB50" s="77">
        <v>8.3000000000000007</v>
      </c>
      <c r="BC50" s="77">
        <v>8.3000000000000007</v>
      </c>
      <c r="BD50" s="77">
        <v>8.3000000000000007</v>
      </c>
      <c r="BI50">
        <f t="shared" si="1"/>
        <v>66.8</v>
      </c>
    </row>
    <row r="51" spans="1:61" x14ac:dyDescent="0.25">
      <c r="A51" s="1" t="s">
        <v>48</v>
      </c>
      <c r="B51" s="2">
        <v>8549</v>
      </c>
      <c r="C51" s="3">
        <v>2</v>
      </c>
      <c r="D51" s="2" t="s">
        <v>49</v>
      </c>
      <c r="E51" s="4">
        <v>0</v>
      </c>
      <c r="F51" s="4" t="s">
        <v>49</v>
      </c>
      <c r="G51" s="5">
        <v>419</v>
      </c>
      <c r="H51" s="2" t="s">
        <v>247</v>
      </c>
      <c r="I51" s="4">
        <v>605</v>
      </c>
      <c r="J51" s="2" t="s">
        <v>248</v>
      </c>
      <c r="K51" s="6">
        <v>3</v>
      </c>
      <c r="L51" s="7" t="s">
        <v>274</v>
      </c>
      <c r="M51" s="7" t="s">
        <v>85</v>
      </c>
      <c r="N51" s="7" t="s">
        <v>314</v>
      </c>
      <c r="O51" s="7" t="s">
        <v>264</v>
      </c>
      <c r="P51" s="7" t="s">
        <v>315</v>
      </c>
      <c r="Q51" s="7" t="s">
        <v>252</v>
      </c>
      <c r="R51" s="7" t="s">
        <v>58</v>
      </c>
      <c r="S51" s="8">
        <v>9836</v>
      </c>
      <c r="T51" s="7" t="s">
        <v>277</v>
      </c>
      <c r="U51" s="9" t="s">
        <v>278</v>
      </c>
      <c r="V51" s="7" t="s">
        <v>255</v>
      </c>
      <c r="W51" s="7" t="s">
        <v>124</v>
      </c>
      <c r="X51" s="7">
        <v>100</v>
      </c>
      <c r="Y51" s="10">
        <v>95</v>
      </c>
      <c r="Z51" s="10" t="s">
        <v>117</v>
      </c>
      <c r="AA51" s="10" t="s">
        <v>64</v>
      </c>
      <c r="AB51" s="10" t="s">
        <v>65</v>
      </c>
      <c r="AC51" s="11">
        <v>0</v>
      </c>
      <c r="AD51" s="10">
        <v>95</v>
      </c>
      <c r="AE51" s="11">
        <v>95.01</v>
      </c>
      <c r="AF51" s="10">
        <v>98</v>
      </c>
      <c r="AG51" s="11">
        <v>98.01</v>
      </c>
      <c r="AH51" s="11">
        <v>130</v>
      </c>
      <c r="AI51" s="10">
        <v>10.24</v>
      </c>
      <c r="AJ51" s="10">
        <v>11.55</v>
      </c>
      <c r="AK51" s="10">
        <v>10.18</v>
      </c>
      <c r="AL51" s="10">
        <v>7.76</v>
      </c>
      <c r="AM51" s="10">
        <v>7.87</v>
      </c>
      <c r="AN51" s="10">
        <v>9.36</v>
      </c>
      <c r="AO51" s="10">
        <v>9.3800000000000008</v>
      </c>
      <c r="AP51" s="10">
        <v>7.31</v>
      </c>
      <c r="AQ51" s="10">
        <v>8.1999999999999993</v>
      </c>
      <c r="AR51" s="10">
        <v>6.7</v>
      </c>
      <c r="AS51" s="10">
        <v>6.94</v>
      </c>
      <c r="AT51" s="10">
        <v>4.51</v>
      </c>
      <c r="AU51" s="52">
        <f t="shared" si="0"/>
        <v>100</v>
      </c>
      <c r="AV51" s="70"/>
      <c r="AW51" s="77">
        <v>9</v>
      </c>
      <c r="AX51" s="77">
        <v>8</v>
      </c>
      <c r="AY51" s="77">
        <v>8.3000000000000007</v>
      </c>
      <c r="AZ51" s="77">
        <v>8.3000000000000007</v>
      </c>
      <c r="BA51" s="77">
        <v>8.3000000000000007</v>
      </c>
      <c r="BB51" s="77">
        <v>8.3000000000000007</v>
      </c>
      <c r="BC51" s="77">
        <v>8.3000000000000007</v>
      </c>
      <c r="BD51" s="77">
        <v>8.3000000000000007</v>
      </c>
      <c r="BI51">
        <f t="shared" si="1"/>
        <v>66.8</v>
      </c>
    </row>
    <row r="52" spans="1:61" x14ac:dyDescent="0.25">
      <c r="A52" s="1" t="s">
        <v>48</v>
      </c>
      <c r="B52" s="2">
        <v>8555</v>
      </c>
      <c r="C52" s="3">
        <v>2</v>
      </c>
      <c r="D52" s="2" t="s">
        <v>49</v>
      </c>
      <c r="E52" s="4">
        <v>0</v>
      </c>
      <c r="F52" s="4" t="s">
        <v>49</v>
      </c>
      <c r="G52" s="5">
        <v>419</v>
      </c>
      <c r="H52" s="2" t="s">
        <v>247</v>
      </c>
      <c r="I52" s="4">
        <v>605</v>
      </c>
      <c r="J52" s="2" t="s">
        <v>248</v>
      </c>
      <c r="K52" s="6">
        <v>3</v>
      </c>
      <c r="L52" s="7" t="s">
        <v>274</v>
      </c>
      <c r="M52" s="7" t="s">
        <v>85</v>
      </c>
      <c r="N52" s="7" t="s">
        <v>316</v>
      </c>
      <c r="O52" s="7" t="s">
        <v>264</v>
      </c>
      <c r="P52" s="7" t="s">
        <v>315</v>
      </c>
      <c r="Q52" s="7" t="s">
        <v>252</v>
      </c>
      <c r="R52" s="7" t="s">
        <v>58</v>
      </c>
      <c r="S52" s="8">
        <v>9836</v>
      </c>
      <c r="T52" s="7" t="s">
        <v>277</v>
      </c>
      <c r="U52" s="9" t="s">
        <v>278</v>
      </c>
      <c r="V52" s="7" t="s">
        <v>255</v>
      </c>
      <c r="W52" s="7" t="s">
        <v>124</v>
      </c>
      <c r="X52" s="7">
        <v>100</v>
      </c>
      <c r="Y52" s="10">
        <v>95</v>
      </c>
      <c r="Z52" s="10" t="s">
        <v>117</v>
      </c>
      <c r="AA52" s="10" t="s">
        <v>64</v>
      </c>
      <c r="AB52" s="10" t="s">
        <v>65</v>
      </c>
      <c r="AC52" s="11">
        <v>0</v>
      </c>
      <c r="AD52" s="10">
        <v>95</v>
      </c>
      <c r="AE52" s="11">
        <v>95.01</v>
      </c>
      <c r="AF52" s="10">
        <v>98</v>
      </c>
      <c r="AG52" s="11">
        <v>98.01</v>
      </c>
      <c r="AH52" s="11">
        <v>130</v>
      </c>
      <c r="AI52" s="10">
        <v>10.24</v>
      </c>
      <c r="AJ52" s="10">
        <v>11.55</v>
      </c>
      <c r="AK52" s="10">
        <v>10.18</v>
      </c>
      <c r="AL52" s="10">
        <v>7.76</v>
      </c>
      <c r="AM52" s="10">
        <v>7.87</v>
      </c>
      <c r="AN52" s="10">
        <v>9.36</v>
      </c>
      <c r="AO52" s="10">
        <v>9.3800000000000008</v>
      </c>
      <c r="AP52" s="10">
        <v>7.31</v>
      </c>
      <c r="AQ52" s="10">
        <v>8.1999999999999993</v>
      </c>
      <c r="AR52" s="10">
        <v>6.7</v>
      </c>
      <c r="AS52" s="10">
        <v>6.94</v>
      </c>
      <c r="AT52" s="10">
        <v>4.51</v>
      </c>
      <c r="AU52" s="52">
        <f t="shared" si="0"/>
        <v>100</v>
      </c>
      <c r="AV52" s="70"/>
      <c r="AW52" s="77">
        <v>9</v>
      </c>
      <c r="AX52" s="77">
        <v>8</v>
      </c>
      <c r="AY52" s="77">
        <v>8.3000000000000007</v>
      </c>
      <c r="AZ52" s="77">
        <v>8.3000000000000007</v>
      </c>
      <c r="BA52" s="77">
        <v>8.3000000000000007</v>
      </c>
      <c r="BB52" s="77">
        <v>8.3000000000000007</v>
      </c>
      <c r="BC52" s="77">
        <v>8.3000000000000007</v>
      </c>
      <c r="BD52" s="77">
        <v>8.3000000000000007</v>
      </c>
      <c r="BI52">
        <f t="shared" si="1"/>
        <v>66.8</v>
      </c>
    </row>
    <row r="53" spans="1:61" x14ac:dyDescent="0.25">
      <c r="A53" s="1" t="s">
        <v>48</v>
      </c>
      <c r="B53" s="2">
        <v>8559</v>
      </c>
      <c r="C53" s="3">
        <v>2</v>
      </c>
      <c r="D53" s="2" t="s">
        <v>49</v>
      </c>
      <c r="E53" s="4">
        <v>0</v>
      </c>
      <c r="F53" s="4" t="s">
        <v>49</v>
      </c>
      <c r="G53" s="5">
        <v>419</v>
      </c>
      <c r="H53" s="2" t="s">
        <v>247</v>
      </c>
      <c r="I53" s="4">
        <v>605</v>
      </c>
      <c r="J53" s="2" t="s">
        <v>248</v>
      </c>
      <c r="K53" s="6">
        <v>3</v>
      </c>
      <c r="L53" s="7" t="s">
        <v>274</v>
      </c>
      <c r="M53" s="7" t="s">
        <v>85</v>
      </c>
      <c r="N53" s="7" t="s">
        <v>317</v>
      </c>
      <c r="O53" s="7" t="s">
        <v>264</v>
      </c>
      <c r="P53" s="7" t="s">
        <v>315</v>
      </c>
      <c r="Q53" s="7" t="s">
        <v>252</v>
      </c>
      <c r="R53" s="7" t="s">
        <v>58</v>
      </c>
      <c r="S53" s="8">
        <v>9836</v>
      </c>
      <c r="T53" s="7" t="s">
        <v>277</v>
      </c>
      <c r="U53" s="9" t="s">
        <v>278</v>
      </c>
      <c r="V53" s="7" t="s">
        <v>255</v>
      </c>
      <c r="W53" s="7" t="s">
        <v>318</v>
      </c>
      <c r="X53" s="7">
        <v>100</v>
      </c>
      <c r="Y53" s="10">
        <v>95</v>
      </c>
      <c r="Z53" s="10" t="s">
        <v>117</v>
      </c>
      <c r="AA53" s="10" t="s">
        <v>64</v>
      </c>
      <c r="AB53" s="10" t="s">
        <v>65</v>
      </c>
      <c r="AC53" s="11">
        <v>0</v>
      </c>
      <c r="AD53" s="10">
        <v>95</v>
      </c>
      <c r="AE53" s="11">
        <v>95.01</v>
      </c>
      <c r="AF53" s="10">
        <v>98</v>
      </c>
      <c r="AG53" s="11">
        <v>98.01</v>
      </c>
      <c r="AH53" s="11">
        <v>130</v>
      </c>
      <c r="AI53" s="10">
        <v>10.24</v>
      </c>
      <c r="AJ53" s="10">
        <v>11.55</v>
      </c>
      <c r="AK53" s="10">
        <v>10.18</v>
      </c>
      <c r="AL53" s="10">
        <v>7.76</v>
      </c>
      <c r="AM53" s="10">
        <v>7.87</v>
      </c>
      <c r="AN53" s="10">
        <v>9.36</v>
      </c>
      <c r="AO53" s="10">
        <v>9.3800000000000008</v>
      </c>
      <c r="AP53" s="10">
        <v>7.31</v>
      </c>
      <c r="AQ53" s="10">
        <v>8.1999999999999993</v>
      </c>
      <c r="AR53" s="10">
        <v>6.7</v>
      </c>
      <c r="AS53" s="10">
        <v>6.94</v>
      </c>
      <c r="AT53" s="10">
        <v>4.51</v>
      </c>
      <c r="AU53" s="52">
        <f t="shared" si="0"/>
        <v>100</v>
      </c>
      <c r="AV53" s="70"/>
      <c r="AW53" s="77">
        <v>9</v>
      </c>
      <c r="AX53" s="77">
        <v>8</v>
      </c>
      <c r="AY53" s="77">
        <v>8.3000000000000007</v>
      </c>
      <c r="AZ53" s="77">
        <v>8.3000000000000007</v>
      </c>
      <c r="BA53" s="77">
        <v>8.3000000000000007</v>
      </c>
      <c r="BB53" s="77">
        <v>8.3000000000000007</v>
      </c>
      <c r="BC53" s="77">
        <v>8.3000000000000007</v>
      </c>
      <c r="BD53" s="77">
        <v>8.3000000000000007</v>
      </c>
      <c r="BI53">
        <f t="shared" si="1"/>
        <v>66.8</v>
      </c>
    </row>
    <row r="54" spans="1:61" x14ac:dyDescent="0.25">
      <c r="A54" s="1" t="s">
        <v>48</v>
      </c>
      <c r="B54" s="2">
        <v>8562</v>
      </c>
      <c r="C54" s="3">
        <v>2</v>
      </c>
      <c r="D54" s="2" t="s">
        <v>49</v>
      </c>
      <c r="E54" s="4">
        <v>0</v>
      </c>
      <c r="F54" s="4" t="s">
        <v>49</v>
      </c>
      <c r="G54" s="5">
        <v>419</v>
      </c>
      <c r="H54" s="2" t="s">
        <v>247</v>
      </c>
      <c r="I54" s="4">
        <v>605</v>
      </c>
      <c r="J54" s="2" t="s">
        <v>248</v>
      </c>
      <c r="K54" s="6">
        <v>3</v>
      </c>
      <c r="L54" s="7" t="s">
        <v>274</v>
      </c>
      <c r="M54" s="7" t="s">
        <v>85</v>
      </c>
      <c r="N54" s="7" t="s">
        <v>319</v>
      </c>
      <c r="O54" s="7" t="s">
        <v>264</v>
      </c>
      <c r="P54" s="7" t="s">
        <v>315</v>
      </c>
      <c r="Q54" s="7" t="s">
        <v>252</v>
      </c>
      <c r="R54" s="7" t="s">
        <v>58</v>
      </c>
      <c r="S54" s="8">
        <v>10039</v>
      </c>
      <c r="T54" s="7" t="s">
        <v>277</v>
      </c>
      <c r="U54" s="9" t="s">
        <v>320</v>
      </c>
      <c r="V54" s="7" t="s">
        <v>321</v>
      </c>
      <c r="W54" s="7" t="s">
        <v>124</v>
      </c>
      <c r="X54" s="7">
        <v>100</v>
      </c>
      <c r="Y54" s="10">
        <v>95</v>
      </c>
      <c r="Z54" s="10" t="s">
        <v>117</v>
      </c>
      <c r="AA54" s="10" t="s">
        <v>64</v>
      </c>
      <c r="AB54" s="10" t="s">
        <v>65</v>
      </c>
      <c r="AC54" s="11">
        <v>0</v>
      </c>
      <c r="AD54" s="10">
        <v>95</v>
      </c>
      <c r="AE54" s="11">
        <v>95.01</v>
      </c>
      <c r="AF54" s="10">
        <v>98</v>
      </c>
      <c r="AG54" s="11">
        <v>98.01</v>
      </c>
      <c r="AH54" s="11">
        <v>130</v>
      </c>
      <c r="AI54" s="10">
        <v>10.24</v>
      </c>
      <c r="AJ54" s="10">
        <v>11.55</v>
      </c>
      <c r="AK54" s="10">
        <v>10.18</v>
      </c>
      <c r="AL54" s="10">
        <v>7.76</v>
      </c>
      <c r="AM54" s="10">
        <v>7.87</v>
      </c>
      <c r="AN54" s="10">
        <v>9.36</v>
      </c>
      <c r="AO54" s="10">
        <v>9.3800000000000008</v>
      </c>
      <c r="AP54" s="10">
        <v>7.31</v>
      </c>
      <c r="AQ54" s="10">
        <v>8.1999999999999993</v>
      </c>
      <c r="AR54" s="10">
        <v>6.7</v>
      </c>
      <c r="AS54" s="10">
        <v>6.94</v>
      </c>
      <c r="AT54" s="10">
        <v>4.51</v>
      </c>
      <c r="AU54" s="52">
        <f t="shared" si="0"/>
        <v>100</v>
      </c>
      <c r="AV54" s="70"/>
      <c r="AW54" s="77">
        <v>9</v>
      </c>
      <c r="AX54" s="77">
        <v>8</v>
      </c>
      <c r="AY54" s="77">
        <v>8.3000000000000007</v>
      </c>
      <c r="AZ54" s="77">
        <v>8.3000000000000007</v>
      </c>
      <c r="BA54" s="77">
        <v>8.3000000000000007</v>
      </c>
      <c r="BB54" s="77">
        <v>8.3000000000000007</v>
      </c>
      <c r="BC54" s="77">
        <v>8.3000000000000007</v>
      </c>
      <c r="BD54" s="77">
        <v>8.3000000000000007</v>
      </c>
      <c r="BI54">
        <f t="shared" si="1"/>
        <v>66.8</v>
      </c>
    </row>
    <row r="55" spans="1:61" x14ac:dyDescent="0.25">
      <c r="A55" s="1" t="s">
        <v>48</v>
      </c>
      <c r="B55" s="2">
        <v>8567</v>
      </c>
      <c r="C55" s="3">
        <v>2</v>
      </c>
      <c r="D55" s="2" t="s">
        <v>49</v>
      </c>
      <c r="E55" s="4">
        <v>0</v>
      </c>
      <c r="F55" s="4" t="s">
        <v>49</v>
      </c>
      <c r="G55" s="5">
        <v>419</v>
      </c>
      <c r="H55" s="2" t="s">
        <v>247</v>
      </c>
      <c r="I55" s="4">
        <v>605</v>
      </c>
      <c r="J55" s="2" t="s">
        <v>248</v>
      </c>
      <c r="K55" s="6">
        <v>4</v>
      </c>
      <c r="L55" s="7" t="s">
        <v>279</v>
      </c>
      <c r="M55" s="7" t="s">
        <v>85</v>
      </c>
      <c r="N55" s="7" t="s">
        <v>322</v>
      </c>
      <c r="O55" s="7" t="s">
        <v>281</v>
      </c>
      <c r="P55" s="7" t="s">
        <v>282</v>
      </c>
      <c r="Q55" s="7" t="s">
        <v>252</v>
      </c>
      <c r="R55" s="7" t="s">
        <v>58</v>
      </c>
      <c r="S55" s="8">
        <v>10057</v>
      </c>
      <c r="T55" s="7" t="s">
        <v>323</v>
      </c>
      <c r="U55" s="9" t="s">
        <v>324</v>
      </c>
      <c r="V55" s="7" t="s">
        <v>325</v>
      </c>
      <c r="W55" s="7" t="s">
        <v>124</v>
      </c>
      <c r="X55" s="7">
        <v>100</v>
      </c>
      <c r="Y55" s="10">
        <v>95</v>
      </c>
      <c r="Z55" s="10" t="s">
        <v>117</v>
      </c>
      <c r="AA55" s="10" t="s">
        <v>64</v>
      </c>
      <c r="AB55" s="10" t="s">
        <v>65</v>
      </c>
      <c r="AC55" s="11">
        <v>0</v>
      </c>
      <c r="AD55" s="10">
        <v>95</v>
      </c>
      <c r="AE55" s="11">
        <v>95.01</v>
      </c>
      <c r="AF55" s="10">
        <v>98</v>
      </c>
      <c r="AG55" s="11">
        <v>98.01</v>
      </c>
      <c r="AH55" s="11">
        <v>130</v>
      </c>
      <c r="AI55" s="10">
        <v>0</v>
      </c>
      <c r="AJ55" s="10">
        <v>0</v>
      </c>
      <c r="AK55" s="10">
        <v>0</v>
      </c>
      <c r="AL55" s="10">
        <v>0</v>
      </c>
      <c r="AM55" s="10">
        <v>0</v>
      </c>
      <c r="AN55" s="10">
        <v>0</v>
      </c>
      <c r="AO55" s="10">
        <v>0</v>
      </c>
      <c r="AP55" s="10">
        <v>0</v>
      </c>
      <c r="AQ55" s="10">
        <v>0</v>
      </c>
      <c r="AR55" s="10">
        <v>0</v>
      </c>
      <c r="AS55" s="10">
        <v>0</v>
      </c>
      <c r="AT55" s="10">
        <v>100</v>
      </c>
      <c r="AU55" s="52">
        <f t="shared" si="0"/>
        <v>100</v>
      </c>
      <c r="AV55" s="70" t="s">
        <v>1762</v>
      </c>
      <c r="AW55" s="75"/>
      <c r="AX55" s="75"/>
      <c r="AY55" s="75"/>
      <c r="AZ55" s="75"/>
      <c r="BA55" s="75"/>
      <c r="BB55" s="75"/>
      <c r="BC55" s="75"/>
      <c r="BD55" s="75"/>
      <c r="BI55">
        <f t="shared" si="1"/>
        <v>0</v>
      </c>
    </row>
    <row r="56" spans="1:61" x14ac:dyDescent="0.25">
      <c r="A56" s="1" t="s">
        <v>48</v>
      </c>
      <c r="B56" s="2">
        <v>8571</v>
      </c>
      <c r="C56" s="3">
        <v>2</v>
      </c>
      <c r="D56" s="2" t="s">
        <v>49</v>
      </c>
      <c r="E56" s="4">
        <v>0</v>
      </c>
      <c r="F56" s="4" t="s">
        <v>49</v>
      </c>
      <c r="G56" s="5">
        <v>419</v>
      </c>
      <c r="H56" s="2" t="s">
        <v>247</v>
      </c>
      <c r="I56" s="4">
        <v>605</v>
      </c>
      <c r="J56" s="2" t="s">
        <v>248</v>
      </c>
      <c r="K56" s="6">
        <v>4</v>
      </c>
      <c r="L56" s="7" t="s">
        <v>279</v>
      </c>
      <c r="M56" s="7" t="s">
        <v>85</v>
      </c>
      <c r="N56" s="7" t="s">
        <v>326</v>
      </c>
      <c r="O56" s="7" t="s">
        <v>281</v>
      </c>
      <c r="P56" s="7" t="s">
        <v>281</v>
      </c>
      <c r="Q56" s="7" t="s">
        <v>252</v>
      </c>
      <c r="R56" s="7" t="s">
        <v>58</v>
      </c>
      <c r="S56" s="8">
        <v>10069</v>
      </c>
      <c r="T56" s="7" t="s">
        <v>327</v>
      </c>
      <c r="U56" s="9" t="s">
        <v>328</v>
      </c>
      <c r="V56" s="7" t="s">
        <v>329</v>
      </c>
      <c r="W56" s="7" t="s">
        <v>124</v>
      </c>
      <c r="X56" s="7">
        <v>100</v>
      </c>
      <c r="Y56" s="10">
        <v>95</v>
      </c>
      <c r="Z56" s="10" t="s">
        <v>117</v>
      </c>
      <c r="AA56" s="10" t="s">
        <v>64</v>
      </c>
      <c r="AB56" s="10" t="s">
        <v>65</v>
      </c>
      <c r="AC56" s="11">
        <v>0</v>
      </c>
      <c r="AD56" s="10">
        <v>95</v>
      </c>
      <c r="AE56" s="11">
        <v>95.01</v>
      </c>
      <c r="AF56" s="10">
        <v>98</v>
      </c>
      <c r="AG56" s="11">
        <v>98.01</v>
      </c>
      <c r="AH56" s="11">
        <v>130</v>
      </c>
      <c r="AI56" s="10">
        <v>0</v>
      </c>
      <c r="AJ56" s="10">
        <v>0</v>
      </c>
      <c r="AK56" s="10">
        <v>0</v>
      </c>
      <c r="AL56" s="10">
        <v>0</v>
      </c>
      <c r="AM56" s="10">
        <v>0</v>
      </c>
      <c r="AN56" s="10">
        <v>0</v>
      </c>
      <c r="AO56" s="10">
        <v>0</v>
      </c>
      <c r="AP56" s="10">
        <v>0</v>
      </c>
      <c r="AQ56" s="10">
        <v>0</v>
      </c>
      <c r="AR56" s="10">
        <v>0</v>
      </c>
      <c r="AS56" s="10">
        <v>0</v>
      </c>
      <c r="AT56" s="10">
        <v>100</v>
      </c>
      <c r="AU56" s="52">
        <f t="shared" si="0"/>
        <v>100</v>
      </c>
      <c r="AV56" s="70" t="s">
        <v>1762</v>
      </c>
      <c r="AW56" s="75"/>
      <c r="AX56" s="75"/>
      <c r="AY56" s="75"/>
      <c r="AZ56" s="75"/>
      <c r="BA56" s="75"/>
      <c r="BB56" s="75"/>
      <c r="BC56" s="75"/>
      <c r="BD56" s="75"/>
      <c r="BI56">
        <f t="shared" si="1"/>
        <v>0</v>
      </c>
    </row>
    <row r="57" spans="1:61" x14ac:dyDescent="0.25">
      <c r="A57" s="1" t="s">
        <v>48</v>
      </c>
      <c r="B57" s="2">
        <v>8574</v>
      </c>
      <c r="C57" s="3">
        <v>2</v>
      </c>
      <c r="D57" s="2" t="s">
        <v>49</v>
      </c>
      <c r="E57" s="4">
        <v>0</v>
      </c>
      <c r="F57" s="4" t="s">
        <v>49</v>
      </c>
      <c r="G57" s="5">
        <v>419</v>
      </c>
      <c r="H57" s="2" t="s">
        <v>247</v>
      </c>
      <c r="I57" s="4">
        <v>605</v>
      </c>
      <c r="J57" s="2" t="s">
        <v>248</v>
      </c>
      <c r="K57" s="6">
        <v>4</v>
      </c>
      <c r="L57" s="7" t="s">
        <v>279</v>
      </c>
      <c r="M57" s="7" t="s">
        <v>85</v>
      </c>
      <c r="N57" s="7" t="s">
        <v>330</v>
      </c>
      <c r="O57" s="7" t="s">
        <v>281</v>
      </c>
      <c r="P57" s="7" t="s">
        <v>282</v>
      </c>
      <c r="Q57" s="7" t="s">
        <v>252</v>
      </c>
      <c r="R57" s="7" t="s">
        <v>58</v>
      </c>
      <c r="S57" s="8">
        <v>10069</v>
      </c>
      <c r="T57" s="7" t="s">
        <v>327</v>
      </c>
      <c r="U57" s="9" t="s">
        <v>328</v>
      </c>
      <c r="V57" s="7" t="s">
        <v>329</v>
      </c>
      <c r="W57" s="7" t="s">
        <v>124</v>
      </c>
      <c r="X57" s="7">
        <v>100</v>
      </c>
      <c r="Y57" s="10">
        <v>95</v>
      </c>
      <c r="Z57" s="10" t="s">
        <v>117</v>
      </c>
      <c r="AA57" s="10" t="s">
        <v>64</v>
      </c>
      <c r="AB57" s="10" t="s">
        <v>65</v>
      </c>
      <c r="AC57" s="11">
        <v>0</v>
      </c>
      <c r="AD57" s="10">
        <v>95</v>
      </c>
      <c r="AE57" s="11">
        <v>95.01</v>
      </c>
      <c r="AF57" s="10">
        <v>98</v>
      </c>
      <c r="AG57" s="11">
        <v>98.01</v>
      </c>
      <c r="AH57" s="11">
        <v>130</v>
      </c>
      <c r="AI57" s="10">
        <v>0</v>
      </c>
      <c r="AJ57" s="10">
        <v>0</v>
      </c>
      <c r="AK57" s="10">
        <v>0</v>
      </c>
      <c r="AL57" s="10">
        <v>0</v>
      </c>
      <c r="AM57" s="10">
        <v>0</v>
      </c>
      <c r="AN57" s="10">
        <v>0</v>
      </c>
      <c r="AO57" s="10">
        <v>0</v>
      </c>
      <c r="AP57" s="10">
        <v>0</v>
      </c>
      <c r="AQ57" s="10">
        <v>0</v>
      </c>
      <c r="AR57" s="10">
        <v>0</v>
      </c>
      <c r="AS57" s="10">
        <v>0</v>
      </c>
      <c r="AT57" s="10">
        <v>100</v>
      </c>
      <c r="AU57" s="52">
        <f t="shared" si="0"/>
        <v>100</v>
      </c>
      <c r="AV57" s="70" t="s">
        <v>1762</v>
      </c>
      <c r="AW57" s="75"/>
      <c r="AX57" s="75"/>
      <c r="AY57" s="75"/>
      <c r="AZ57" s="75"/>
      <c r="BA57" s="75"/>
      <c r="BB57" s="75"/>
      <c r="BC57" s="75"/>
      <c r="BD57" s="75"/>
      <c r="BI57">
        <f t="shared" si="1"/>
        <v>0</v>
      </c>
    </row>
    <row r="58" spans="1:61" x14ac:dyDescent="0.25">
      <c r="A58" s="1" t="s">
        <v>48</v>
      </c>
      <c r="B58" s="2">
        <v>8577</v>
      </c>
      <c r="C58" s="3">
        <v>2</v>
      </c>
      <c r="D58" s="2" t="s">
        <v>49</v>
      </c>
      <c r="E58" s="4">
        <v>0</v>
      </c>
      <c r="F58" s="4" t="s">
        <v>49</v>
      </c>
      <c r="G58" s="5">
        <v>419</v>
      </c>
      <c r="H58" s="2" t="s">
        <v>247</v>
      </c>
      <c r="I58" s="4">
        <v>605</v>
      </c>
      <c r="J58" s="2" t="s">
        <v>248</v>
      </c>
      <c r="K58" s="6">
        <v>4</v>
      </c>
      <c r="L58" s="7" t="s">
        <v>279</v>
      </c>
      <c r="M58" s="7" t="s">
        <v>85</v>
      </c>
      <c r="N58" s="7" t="s">
        <v>331</v>
      </c>
      <c r="O58" s="7" t="s">
        <v>281</v>
      </c>
      <c r="P58" s="7" t="s">
        <v>282</v>
      </c>
      <c r="Q58" s="7" t="s">
        <v>252</v>
      </c>
      <c r="R58" s="7" t="s">
        <v>58</v>
      </c>
      <c r="S58" s="8">
        <v>10074</v>
      </c>
      <c r="T58" s="7" t="s">
        <v>332</v>
      </c>
      <c r="U58" s="9" t="s">
        <v>333</v>
      </c>
      <c r="V58" s="7" t="s">
        <v>334</v>
      </c>
      <c r="W58" s="7" t="s">
        <v>124</v>
      </c>
      <c r="X58" s="7">
        <v>100</v>
      </c>
      <c r="Y58" s="10">
        <v>95</v>
      </c>
      <c r="Z58" s="10" t="s">
        <v>117</v>
      </c>
      <c r="AA58" s="10" t="s">
        <v>64</v>
      </c>
      <c r="AB58" s="10" t="s">
        <v>65</v>
      </c>
      <c r="AC58" s="11">
        <v>0</v>
      </c>
      <c r="AD58" s="10">
        <v>95</v>
      </c>
      <c r="AE58" s="11">
        <v>95.01</v>
      </c>
      <c r="AF58" s="10">
        <v>98</v>
      </c>
      <c r="AG58" s="11">
        <v>98.01</v>
      </c>
      <c r="AH58" s="11">
        <v>130</v>
      </c>
      <c r="AI58" s="10">
        <v>0</v>
      </c>
      <c r="AJ58" s="10">
        <v>0</v>
      </c>
      <c r="AK58" s="10">
        <v>0</v>
      </c>
      <c r="AL58" s="10">
        <v>0</v>
      </c>
      <c r="AM58" s="10">
        <v>0</v>
      </c>
      <c r="AN58" s="10">
        <v>0</v>
      </c>
      <c r="AO58" s="10">
        <v>0</v>
      </c>
      <c r="AP58" s="10">
        <v>0</v>
      </c>
      <c r="AQ58" s="10">
        <v>0</v>
      </c>
      <c r="AR58" s="10">
        <v>0</v>
      </c>
      <c r="AS58" s="10">
        <v>0</v>
      </c>
      <c r="AT58" s="10">
        <v>100</v>
      </c>
      <c r="AU58" s="52">
        <f t="shared" si="0"/>
        <v>100</v>
      </c>
      <c r="AV58" s="70" t="s">
        <v>1762</v>
      </c>
      <c r="AW58" s="75"/>
      <c r="AX58" s="75"/>
      <c r="AY58" s="75"/>
      <c r="AZ58" s="75"/>
      <c r="BA58" s="75"/>
      <c r="BB58" s="75"/>
      <c r="BC58" s="75"/>
      <c r="BD58" s="75"/>
      <c r="BI58">
        <f t="shared" si="1"/>
        <v>0</v>
      </c>
    </row>
    <row r="59" spans="1:61" x14ac:dyDescent="0.25">
      <c r="A59" s="1" t="s">
        <v>48</v>
      </c>
      <c r="B59" s="2">
        <v>8582</v>
      </c>
      <c r="C59" s="3">
        <v>2</v>
      </c>
      <c r="D59" s="2" t="s">
        <v>49</v>
      </c>
      <c r="E59" s="4">
        <v>0</v>
      </c>
      <c r="F59" s="4" t="s">
        <v>49</v>
      </c>
      <c r="G59" s="5">
        <v>419</v>
      </c>
      <c r="H59" s="2" t="s">
        <v>247</v>
      </c>
      <c r="I59" s="4">
        <v>605</v>
      </c>
      <c r="J59" s="2" t="s">
        <v>248</v>
      </c>
      <c r="K59" s="6">
        <v>4</v>
      </c>
      <c r="L59" s="7" t="s">
        <v>279</v>
      </c>
      <c r="M59" s="7" t="s">
        <v>85</v>
      </c>
      <c r="N59" s="7" t="s">
        <v>335</v>
      </c>
      <c r="O59" s="7" t="s">
        <v>281</v>
      </c>
      <c r="P59" s="7" t="s">
        <v>282</v>
      </c>
      <c r="Q59" s="7" t="s">
        <v>252</v>
      </c>
      <c r="R59" s="7" t="s">
        <v>58</v>
      </c>
      <c r="S59" s="8">
        <v>10079</v>
      </c>
      <c r="T59" s="7" t="s">
        <v>336</v>
      </c>
      <c r="U59" s="9" t="s">
        <v>337</v>
      </c>
      <c r="V59" s="7" t="s">
        <v>338</v>
      </c>
      <c r="W59" s="7" t="s">
        <v>124</v>
      </c>
      <c r="X59" s="7">
        <v>100</v>
      </c>
      <c r="Y59" s="10">
        <v>95</v>
      </c>
      <c r="Z59" s="10" t="s">
        <v>117</v>
      </c>
      <c r="AA59" s="10" t="s">
        <v>64</v>
      </c>
      <c r="AB59" s="10" t="s">
        <v>65</v>
      </c>
      <c r="AC59" s="11">
        <v>0</v>
      </c>
      <c r="AD59" s="10">
        <v>95</v>
      </c>
      <c r="AE59" s="11">
        <v>95.01</v>
      </c>
      <c r="AF59" s="10">
        <v>98</v>
      </c>
      <c r="AG59" s="11">
        <v>98.01</v>
      </c>
      <c r="AH59" s="11">
        <v>130</v>
      </c>
      <c r="AI59" s="10">
        <v>0</v>
      </c>
      <c r="AJ59" s="10">
        <v>0</v>
      </c>
      <c r="AK59" s="10">
        <v>0</v>
      </c>
      <c r="AL59" s="10">
        <v>0</v>
      </c>
      <c r="AM59" s="10">
        <v>0</v>
      </c>
      <c r="AN59" s="10">
        <v>0</v>
      </c>
      <c r="AO59" s="10">
        <v>0</v>
      </c>
      <c r="AP59" s="10">
        <v>0</v>
      </c>
      <c r="AQ59" s="10">
        <v>0</v>
      </c>
      <c r="AR59" s="10">
        <v>0</v>
      </c>
      <c r="AS59" s="10">
        <v>0</v>
      </c>
      <c r="AT59" s="10">
        <v>100</v>
      </c>
      <c r="AU59" s="52">
        <f t="shared" si="0"/>
        <v>100</v>
      </c>
      <c r="AV59" s="70" t="s">
        <v>1762</v>
      </c>
      <c r="AW59" s="75"/>
      <c r="AX59" s="75"/>
      <c r="AY59" s="75"/>
      <c r="AZ59" s="75"/>
      <c r="BA59" s="75"/>
      <c r="BB59" s="75"/>
      <c r="BC59" s="75"/>
      <c r="BD59" s="75"/>
      <c r="BI59">
        <f t="shared" si="1"/>
        <v>0</v>
      </c>
    </row>
    <row r="60" spans="1:61" x14ac:dyDescent="0.25">
      <c r="A60" s="1" t="s">
        <v>48</v>
      </c>
      <c r="B60" s="2">
        <v>8588</v>
      </c>
      <c r="C60" s="3">
        <v>2</v>
      </c>
      <c r="D60" s="2" t="s">
        <v>49</v>
      </c>
      <c r="E60" s="4">
        <v>0</v>
      </c>
      <c r="F60" s="4" t="s">
        <v>49</v>
      </c>
      <c r="G60" s="5">
        <v>419</v>
      </c>
      <c r="H60" s="2" t="s">
        <v>247</v>
      </c>
      <c r="I60" s="4">
        <v>605</v>
      </c>
      <c r="J60" s="2" t="s">
        <v>248</v>
      </c>
      <c r="K60" s="6">
        <v>5</v>
      </c>
      <c r="L60" s="7" t="s">
        <v>284</v>
      </c>
      <c r="M60" s="7" t="s">
        <v>85</v>
      </c>
      <c r="N60" s="7" t="s">
        <v>339</v>
      </c>
      <c r="O60" s="7" t="s">
        <v>340</v>
      </c>
      <c r="P60" s="7" t="s">
        <v>315</v>
      </c>
      <c r="Q60" s="7" t="s">
        <v>252</v>
      </c>
      <c r="R60" s="7" t="s">
        <v>58</v>
      </c>
      <c r="S60" s="8">
        <v>10084</v>
      </c>
      <c r="T60" s="7" t="s">
        <v>260</v>
      </c>
      <c r="U60" s="9" t="s">
        <v>283</v>
      </c>
      <c r="V60" s="7" t="s">
        <v>341</v>
      </c>
      <c r="W60" s="7" t="s">
        <v>124</v>
      </c>
      <c r="X60" s="7">
        <v>100</v>
      </c>
      <c r="Y60" s="10">
        <v>95</v>
      </c>
      <c r="Z60" s="10" t="s">
        <v>117</v>
      </c>
      <c r="AA60" s="10" t="s">
        <v>64</v>
      </c>
      <c r="AB60" s="10" t="s">
        <v>65</v>
      </c>
      <c r="AC60" s="11">
        <v>0</v>
      </c>
      <c r="AD60" s="10">
        <v>95</v>
      </c>
      <c r="AE60" s="11">
        <v>95.01</v>
      </c>
      <c r="AF60" s="10">
        <v>98</v>
      </c>
      <c r="AG60" s="11">
        <v>98.01</v>
      </c>
      <c r="AH60" s="11">
        <v>130</v>
      </c>
      <c r="AI60" s="10">
        <v>10.24</v>
      </c>
      <c r="AJ60" s="10">
        <v>11.55</v>
      </c>
      <c r="AK60" s="10">
        <v>10.18</v>
      </c>
      <c r="AL60" s="10">
        <v>7.76</v>
      </c>
      <c r="AM60" s="10">
        <v>7.87</v>
      </c>
      <c r="AN60" s="10">
        <v>9.36</v>
      </c>
      <c r="AO60" s="10">
        <v>9.3800000000000008</v>
      </c>
      <c r="AP60" s="10">
        <v>7.31</v>
      </c>
      <c r="AQ60" s="10">
        <v>8.1999999999999993</v>
      </c>
      <c r="AR60" s="10">
        <v>6.7</v>
      </c>
      <c r="AS60" s="10">
        <v>6.94</v>
      </c>
      <c r="AT60" s="10">
        <v>4.51</v>
      </c>
      <c r="AU60" s="52">
        <f t="shared" si="0"/>
        <v>100</v>
      </c>
      <c r="AV60" s="70"/>
      <c r="AW60" s="77">
        <v>9</v>
      </c>
      <c r="AX60" s="77">
        <v>8</v>
      </c>
      <c r="AY60" s="77">
        <v>8.3000000000000007</v>
      </c>
      <c r="AZ60" s="77">
        <v>8.3000000000000007</v>
      </c>
      <c r="BA60" s="77">
        <v>8.3000000000000007</v>
      </c>
      <c r="BB60" s="77">
        <v>8.3000000000000007</v>
      </c>
      <c r="BC60" s="77">
        <v>8.3000000000000007</v>
      </c>
      <c r="BD60" s="77">
        <v>8.3000000000000007</v>
      </c>
      <c r="BI60">
        <f t="shared" si="1"/>
        <v>66.8</v>
      </c>
    </row>
    <row r="61" spans="1:61" x14ac:dyDescent="0.25">
      <c r="A61" s="1" t="s">
        <v>48</v>
      </c>
      <c r="B61" s="2">
        <v>8591</v>
      </c>
      <c r="C61" s="3">
        <v>2</v>
      </c>
      <c r="D61" s="2" t="s">
        <v>49</v>
      </c>
      <c r="E61" s="4">
        <v>0</v>
      </c>
      <c r="F61" s="4" t="s">
        <v>49</v>
      </c>
      <c r="G61" s="5">
        <v>419</v>
      </c>
      <c r="H61" s="2" t="s">
        <v>247</v>
      </c>
      <c r="I61" s="4">
        <v>605</v>
      </c>
      <c r="J61" s="2" t="s">
        <v>248</v>
      </c>
      <c r="K61" s="6">
        <v>5</v>
      </c>
      <c r="L61" s="7" t="s">
        <v>284</v>
      </c>
      <c r="M61" s="7" t="s">
        <v>85</v>
      </c>
      <c r="N61" s="7" t="s">
        <v>342</v>
      </c>
      <c r="O61" s="7" t="s">
        <v>340</v>
      </c>
      <c r="P61" s="7" t="s">
        <v>315</v>
      </c>
      <c r="Q61" s="7" t="s">
        <v>252</v>
      </c>
      <c r="R61" s="7" t="s">
        <v>58</v>
      </c>
      <c r="S61" s="8">
        <v>10084</v>
      </c>
      <c r="T61" s="7" t="s">
        <v>260</v>
      </c>
      <c r="U61" s="9" t="s">
        <v>283</v>
      </c>
      <c r="V61" s="7" t="s">
        <v>341</v>
      </c>
      <c r="W61" s="7" t="s">
        <v>124</v>
      </c>
      <c r="X61" s="7">
        <v>100</v>
      </c>
      <c r="Y61" s="10">
        <v>95</v>
      </c>
      <c r="Z61" s="10" t="s">
        <v>117</v>
      </c>
      <c r="AA61" s="10" t="s">
        <v>64</v>
      </c>
      <c r="AB61" s="10" t="s">
        <v>65</v>
      </c>
      <c r="AC61" s="11">
        <v>0</v>
      </c>
      <c r="AD61" s="10">
        <v>95</v>
      </c>
      <c r="AE61" s="11">
        <v>95.01</v>
      </c>
      <c r="AF61" s="10">
        <v>98</v>
      </c>
      <c r="AG61" s="11">
        <v>98.01</v>
      </c>
      <c r="AH61" s="11">
        <v>130</v>
      </c>
      <c r="AI61" s="10">
        <v>10.24</v>
      </c>
      <c r="AJ61" s="10">
        <v>11.55</v>
      </c>
      <c r="AK61" s="10">
        <v>10.18</v>
      </c>
      <c r="AL61" s="10">
        <v>7.76</v>
      </c>
      <c r="AM61" s="10">
        <v>7.87</v>
      </c>
      <c r="AN61" s="10">
        <v>9.36</v>
      </c>
      <c r="AO61" s="10">
        <v>9.3800000000000008</v>
      </c>
      <c r="AP61" s="10">
        <v>7.31</v>
      </c>
      <c r="AQ61" s="10">
        <v>8.1999999999999993</v>
      </c>
      <c r="AR61" s="10">
        <v>6.7</v>
      </c>
      <c r="AS61" s="10">
        <v>6.94</v>
      </c>
      <c r="AT61" s="10">
        <v>4.51</v>
      </c>
      <c r="AU61" s="52">
        <f t="shared" si="0"/>
        <v>100</v>
      </c>
      <c r="AV61" s="70"/>
      <c r="AW61" s="77">
        <v>9</v>
      </c>
      <c r="AX61" s="77">
        <v>8</v>
      </c>
      <c r="AY61" s="77">
        <v>8.3000000000000007</v>
      </c>
      <c r="AZ61" s="77">
        <v>8.3000000000000007</v>
      </c>
      <c r="BA61" s="77">
        <v>8.3000000000000007</v>
      </c>
      <c r="BB61" s="77">
        <v>8.3000000000000007</v>
      </c>
      <c r="BC61" s="77">
        <v>8.3000000000000007</v>
      </c>
      <c r="BD61" s="77">
        <v>8.3000000000000007</v>
      </c>
      <c r="BI61">
        <f t="shared" si="1"/>
        <v>66.8</v>
      </c>
    </row>
    <row r="62" spans="1:61" x14ac:dyDescent="0.25">
      <c r="A62" s="1" t="s">
        <v>48</v>
      </c>
      <c r="B62" s="2">
        <v>8595</v>
      </c>
      <c r="C62" s="3">
        <v>2</v>
      </c>
      <c r="D62" s="2" t="s">
        <v>49</v>
      </c>
      <c r="E62" s="4">
        <v>0</v>
      </c>
      <c r="F62" s="4" t="s">
        <v>49</v>
      </c>
      <c r="G62" s="5">
        <v>419</v>
      </c>
      <c r="H62" s="2" t="s">
        <v>247</v>
      </c>
      <c r="I62" s="4">
        <v>605</v>
      </c>
      <c r="J62" s="2" t="s">
        <v>248</v>
      </c>
      <c r="K62" s="6">
        <v>5</v>
      </c>
      <c r="L62" s="7" t="s">
        <v>284</v>
      </c>
      <c r="M62" s="7" t="s">
        <v>85</v>
      </c>
      <c r="N62" s="7" t="s">
        <v>343</v>
      </c>
      <c r="O62" s="7" t="s">
        <v>340</v>
      </c>
      <c r="P62" s="7" t="s">
        <v>315</v>
      </c>
      <c r="Q62" s="7" t="s">
        <v>252</v>
      </c>
      <c r="R62" s="7" t="s">
        <v>58</v>
      </c>
      <c r="S62" s="8">
        <v>10084</v>
      </c>
      <c r="T62" s="7" t="s">
        <v>260</v>
      </c>
      <c r="U62" s="9" t="s">
        <v>283</v>
      </c>
      <c r="V62" s="7" t="s">
        <v>341</v>
      </c>
      <c r="W62" s="7" t="s">
        <v>124</v>
      </c>
      <c r="X62" s="7">
        <v>100</v>
      </c>
      <c r="Y62" s="10">
        <v>95</v>
      </c>
      <c r="Z62" s="10" t="s">
        <v>117</v>
      </c>
      <c r="AA62" s="10" t="s">
        <v>64</v>
      </c>
      <c r="AB62" s="10" t="s">
        <v>65</v>
      </c>
      <c r="AC62" s="11">
        <v>0</v>
      </c>
      <c r="AD62" s="10">
        <v>95</v>
      </c>
      <c r="AE62" s="11">
        <v>95.01</v>
      </c>
      <c r="AF62" s="10">
        <v>98</v>
      </c>
      <c r="AG62" s="11">
        <v>98.01</v>
      </c>
      <c r="AH62" s="11">
        <v>130</v>
      </c>
      <c r="AI62" s="10">
        <v>10.24</v>
      </c>
      <c r="AJ62" s="10">
        <v>11.55</v>
      </c>
      <c r="AK62" s="10">
        <v>10.18</v>
      </c>
      <c r="AL62" s="10">
        <v>7.76</v>
      </c>
      <c r="AM62" s="10">
        <v>7.87</v>
      </c>
      <c r="AN62" s="10">
        <v>9.36</v>
      </c>
      <c r="AO62" s="10">
        <v>9.3800000000000008</v>
      </c>
      <c r="AP62" s="10">
        <v>7.31</v>
      </c>
      <c r="AQ62" s="10">
        <v>8.1999999999999993</v>
      </c>
      <c r="AR62" s="10">
        <v>6.7</v>
      </c>
      <c r="AS62" s="10">
        <v>6.94</v>
      </c>
      <c r="AT62" s="10">
        <v>4.51</v>
      </c>
      <c r="AU62" s="52">
        <f t="shared" si="0"/>
        <v>100</v>
      </c>
      <c r="AV62" s="70"/>
      <c r="AW62" s="77">
        <v>9</v>
      </c>
      <c r="AX62" s="77">
        <v>8</v>
      </c>
      <c r="AY62" s="77">
        <v>8.3000000000000007</v>
      </c>
      <c r="AZ62" s="77">
        <v>8.3000000000000007</v>
      </c>
      <c r="BA62" s="77">
        <v>8.3000000000000007</v>
      </c>
      <c r="BB62" s="77">
        <v>8.3000000000000007</v>
      </c>
      <c r="BC62" s="77">
        <v>8.3000000000000007</v>
      </c>
      <c r="BD62" s="77">
        <v>8.3000000000000007</v>
      </c>
      <c r="BI62">
        <f t="shared" si="1"/>
        <v>66.8</v>
      </c>
    </row>
    <row r="63" spans="1:61" x14ac:dyDescent="0.25">
      <c r="A63" s="1" t="s">
        <v>48</v>
      </c>
      <c r="B63" s="2">
        <v>8598</v>
      </c>
      <c r="C63" s="3">
        <v>2</v>
      </c>
      <c r="D63" s="2" t="s">
        <v>49</v>
      </c>
      <c r="E63" s="4">
        <v>0</v>
      </c>
      <c r="F63" s="4" t="s">
        <v>49</v>
      </c>
      <c r="G63" s="5">
        <v>419</v>
      </c>
      <c r="H63" s="2" t="s">
        <v>247</v>
      </c>
      <c r="I63" s="4">
        <v>605</v>
      </c>
      <c r="J63" s="2" t="s">
        <v>248</v>
      </c>
      <c r="K63" s="6">
        <v>5</v>
      </c>
      <c r="L63" s="7" t="s">
        <v>284</v>
      </c>
      <c r="M63" s="7" t="s">
        <v>85</v>
      </c>
      <c r="N63" s="7" t="s">
        <v>344</v>
      </c>
      <c r="O63" s="7" t="s">
        <v>340</v>
      </c>
      <c r="P63" s="7" t="s">
        <v>315</v>
      </c>
      <c r="Q63" s="7" t="s">
        <v>252</v>
      </c>
      <c r="R63" s="7" t="s">
        <v>58</v>
      </c>
      <c r="S63" s="8">
        <v>10084</v>
      </c>
      <c r="T63" s="7" t="s">
        <v>260</v>
      </c>
      <c r="U63" s="9" t="s">
        <v>283</v>
      </c>
      <c r="V63" s="7" t="s">
        <v>341</v>
      </c>
      <c r="W63" s="7" t="s">
        <v>124</v>
      </c>
      <c r="X63" s="7">
        <v>100</v>
      </c>
      <c r="Y63" s="10">
        <v>95</v>
      </c>
      <c r="Z63" s="10" t="s">
        <v>117</v>
      </c>
      <c r="AA63" s="10" t="s">
        <v>64</v>
      </c>
      <c r="AB63" s="10" t="s">
        <v>65</v>
      </c>
      <c r="AC63" s="11">
        <v>0</v>
      </c>
      <c r="AD63" s="10">
        <v>95</v>
      </c>
      <c r="AE63" s="11">
        <v>95.01</v>
      </c>
      <c r="AF63" s="10">
        <v>98</v>
      </c>
      <c r="AG63" s="11">
        <v>98.01</v>
      </c>
      <c r="AH63" s="11">
        <v>130</v>
      </c>
      <c r="AI63" s="10">
        <v>10.24</v>
      </c>
      <c r="AJ63" s="10">
        <v>11.55</v>
      </c>
      <c r="AK63" s="10">
        <v>10.18</v>
      </c>
      <c r="AL63" s="10">
        <v>7.76</v>
      </c>
      <c r="AM63" s="10">
        <v>7.87</v>
      </c>
      <c r="AN63" s="10">
        <v>9.36</v>
      </c>
      <c r="AO63" s="10">
        <v>9.3800000000000008</v>
      </c>
      <c r="AP63" s="10">
        <v>7.31</v>
      </c>
      <c r="AQ63" s="10">
        <v>8.1999999999999993</v>
      </c>
      <c r="AR63" s="10">
        <v>6.7</v>
      </c>
      <c r="AS63" s="10">
        <v>6.94</v>
      </c>
      <c r="AT63" s="10">
        <v>4.51</v>
      </c>
      <c r="AU63" s="52">
        <f t="shared" si="0"/>
        <v>100</v>
      </c>
      <c r="AV63" s="70"/>
      <c r="AW63" s="77">
        <v>9</v>
      </c>
      <c r="AX63" s="77">
        <v>8</v>
      </c>
      <c r="AY63" s="77">
        <v>8.3000000000000007</v>
      </c>
      <c r="AZ63" s="77">
        <v>8.3000000000000007</v>
      </c>
      <c r="BA63" s="77">
        <v>8.3000000000000007</v>
      </c>
      <c r="BB63" s="77">
        <v>8.3000000000000007</v>
      </c>
      <c r="BC63" s="77">
        <v>8.3000000000000007</v>
      </c>
      <c r="BD63" s="77">
        <v>8.3000000000000007</v>
      </c>
      <c r="BI63">
        <f t="shared" si="1"/>
        <v>66.8</v>
      </c>
    </row>
    <row r="64" spans="1:61" x14ac:dyDescent="0.25">
      <c r="A64" s="1" t="s">
        <v>48</v>
      </c>
      <c r="B64" s="2">
        <v>5557</v>
      </c>
      <c r="C64" s="3">
        <v>2</v>
      </c>
      <c r="D64" s="2" t="s">
        <v>49</v>
      </c>
      <c r="E64" s="4">
        <v>3</v>
      </c>
      <c r="F64" s="4" t="s">
        <v>345</v>
      </c>
      <c r="G64" s="5">
        <v>19</v>
      </c>
      <c r="H64" s="2" t="s">
        <v>345</v>
      </c>
      <c r="I64" s="4">
        <v>682</v>
      </c>
      <c r="J64" s="2" t="s">
        <v>346</v>
      </c>
      <c r="K64" s="6" t="s">
        <v>52</v>
      </c>
      <c r="L64" s="7" t="s">
        <v>52</v>
      </c>
      <c r="M64" s="7" t="s">
        <v>85</v>
      </c>
      <c r="N64" s="7" t="s">
        <v>347</v>
      </c>
      <c r="O64" s="7" t="s">
        <v>348</v>
      </c>
      <c r="P64" s="7" t="s">
        <v>349</v>
      </c>
      <c r="Q64" s="7" t="s">
        <v>350</v>
      </c>
      <c r="R64" s="7" t="s">
        <v>58</v>
      </c>
      <c r="S64" s="8">
        <v>6862</v>
      </c>
      <c r="T64" s="7" t="s">
        <v>351</v>
      </c>
      <c r="U64" s="9" t="s">
        <v>352</v>
      </c>
      <c r="V64" s="7" t="s">
        <v>353</v>
      </c>
      <c r="W64" s="7" t="s">
        <v>124</v>
      </c>
      <c r="X64" s="7">
        <v>63</v>
      </c>
      <c r="Y64" s="10">
        <v>75</v>
      </c>
      <c r="Z64" s="10" t="s">
        <v>117</v>
      </c>
      <c r="AA64" s="10" t="s">
        <v>256</v>
      </c>
      <c r="AB64" s="10" t="s">
        <v>173</v>
      </c>
      <c r="AC64" s="11">
        <v>130</v>
      </c>
      <c r="AD64" s="10">
        <v>70.010000000000005</v>
      </c>
      <c r="AE64" s="11">
        <v>70</v>
      </c>
      <c r="AF64" s="10">
        <v>65.010000000000005</v>
      </c>
      <c r="AG64" s="11">
        <v>65</v>
      </c>
      <c r="AH64" s="11">
        <v>0</v>
      </c>
      <c r="AI64" s="40">
        <v>5</v>
      </c>
      <c r="AJ64" s="40">
        <v>5.42</v>
      </c>
      <c r="AK64" s="40">
        <v>5.42</v>
      </c>
      <c r="AL64" s="40">
        <v>5.42</v>
      </c>
      <c r="AM64" s="40">
        <v>5.42</v>
      </c>
      <c r="AN64" s="40">
        <v>5.42</v>
      </c>
      <c r="AO64" s="40">
        <v>5.42</v>
      </c>
      <c r="AP64" s="40">
        <v>5.42</v>
      </c>
      <c r="AQ64" s="40">
        <v>5.42</v>
      </c>
      <c r="AR64" s="40">
        <v>5</v>
      </c>
      <c r="AS64" s="40">
        <v>5</v>
      </c>
      <c r="AT64" s="40">
        <v>5</v>
      </c>
      <c r="AU64" s="52">
        <f t="shared" si="0"/>
        <v>63.360000000000007</v>
      </c>
      <c r="AV64" s="70"/>
      <c r="AW64" s="75">
        <v>5</v>
      </c>
      <c r="AX64" s="75">
        <v>5.42</v>
      </c>
      <c r="AY64" s="75">
        <v>5.42</v>
      </c>
      <c r="AZ64" s="75">
        <v>5.42</v>
      </c>
      <c r="BA64" s="75">
        <v>5.42</v>
      </c>
      <c r="BB64" s="75">
        <v>5.42</v>
      </c>
      <c r="BC64" s="75">
        <v>5.42</v>
      </c>
      <c r="BD64" s="75">
        <v>5.42</v>
      </c>
      <c r="BI64">
        <f t="shared" si="1"/>
        <v>42.940000000000005</v>
      </c>
    </row>
    <row r="65" spans="1:61" x14ac:dyDescent="0.25">
      <c r="A65" s="1" t="s">
        <v>48</v>
      </c>
      <c r="B65" s="2">
        <v>5558</v>
      </c>
      <c r="C65" s="3">
        <v>2</v>
      </c>
      <c r="D65" s="2" t="s">
        <v>49</v>
      </c>
      <c r="E65" s="4">
        <v>3</v>
      </c>
      <c r="F65" s="4" t="s">
        <v>345</v>
      </c>
      <c r="G65" s="5">
        <v>19</v>
      </c>
      <c r="H65" s="2" t="s">
        <v>345</v>
      </c>
      <c r="I65" s="4">
        <v>682</v>
      </c>
      <c r="J65" s="2" t="s">
        <v>346</v>
      </c>
      <c r="K65" s="6" t="s">
        <v>52</v>
      </c>
      <c r="L65" s="7" t="s">
        <v>52</v>
      </c>
      <c r="M65" s="7" t="s">
        <v>85</v>
      </c>
      <c r="N65" s="7" t="s">
        <v>354</v>
      </c>
      <c r="O65" s="7" t="s">
        <v>348</v>
      </c>
      <c r="P65" s="7" t="s">
        <v>355</v>
      </c>
      <c r="Q65" s="7" t="s">
        <v>350</v>
      </c>
      <c r="R65" s="7" t="s">
        <v>58</v>
      </c>
      <c r="S65" s="8">
        <v>6863</v>
      </c>
      <c r="T65" s="7" t="s">
        <v>356</v>
      </c>
      <c r="U65" s="9" t="s">
        <v>357</v>
      </c>
      <c r="V65" s="7" t="s">
        <v>358</v>
      </c>
      <c r="W65" s="7" t="s">
        <v>124</v>
      </c>
      <c r="X65" s="7">
        <v>26</v>
      </c>
      <c r="Y65" s="10">
        <v>25</v>
      </c>
      <c r="Z65" s="10" t="s">
        <v>117</v>
      </c>
      <c r="AA65" s="10" t="s">
        <v>256</v>
      </c>
      <c r="AB65" s="10" t="s">
        <v>173</v>
      </c>
      <c r="AC65" s="11">
        <v>130</v>
      </c>
      <c r="AD65" s="10">
        <v>27.01</v>
      </c>
      <c r="AE65" s="11">
        <v>27</v>
      </c>
      <c r="AF65" s="10">
        <v>26.01</v>
      </c>
      <c r="AG65" s="11">
        <v>26</v>
      </c>
      <c r="AH65" s="11">
        <v>0</v>
      </c>
      <c r="AI65" s="40">
        <v>2.16</v>
      </c>
      <c r="AJ65" s="40">
        <v>2.16</v>
      </c>
      <c r="AK65" s="40">
        <v>2.16</v>
      </c>
      <c r="AL65" s="40">
        <v>2.16</v>
      </c>
      <c r="AM65" s="40">
        <v>2.16</v>
      </c>
      <c r="AN65" s="40">
        <v>2.16</v>
      </c>
      <c r="AO65" s="40">
        <v>2.16</v>
      </c>
      <c r="AP65" s="40">
        <v>2.16</v>
      </c>
      <c r="AQ65" s="40">
        <v>2.16</v>
      </c>
      <c r="AR65" s="40">
        <v>2.16</v>
      </c>
      <c r="AS65" s="40">
        <v>2.16</v>
      </c>
      <c r="AT65" s="40">
        <v>2.16</v>
      </c>
      <c r="AU65" s="52">
        <f t="shared" si="0"/>
        <v>25.92</v>
      </c>
      <c r="AV65" s="70"/>
      <c r="AW65" s="75">
        <v>2.16</v>
      </c>
      <c r="AX65" s="75">
        <v>2.16</v>
      </c>
      <c r="AY65" s="75">
        <v>2.16</v>
      </c>
      <c r="AZ65" s="75">
        <v>2.16</v>
      </c>
      <c r="BA65" s="75">
        <v>2.16</v>
      </c>
      <c r="BB65" s="75">
        <v>2.16</v>
      </c>
      <c r="BC65" s="75">
        <v>2.16</v>
      </c>
      <c r="BD65" s="75">
        <v>2.16</v>
      </c>
      <c r="BI65">
        <f t="shared" si="1"/>
        <v>17.28</v>
      </c>
    </row>
    <row r="66" spans="1:61" x14ac:dyDescent="0.25">
      <c r="A66" s="1" t="s">
        <v>48</v>
      </c>
      <c r="B66" s="2">
        <v>5559</v>
      </c>
      <c r="C66" s="3">
        <v>2</v>
      </c>
      <c r="D66" s="2" t="s">
        <v>49</v>
      </c>
      <c r="E66" s="4">
        <v>3</v>
      </c>
      <c r="F66" s="4" t="s">
        <v>345</v>
      </c>
      <c r="G66" s="5">
        <v>19</v>
      </c>
      <c r="H66" s="2" t="s">
        <v>345</v>
      </c>
      <c r="I66" s="4">
        <v>682</v>
      </c>
      <c r="J66" s="2" t="s">
        <v>346</v>
      </c>
      <c r="K66" s="6">
        <v>1</v>
      </c>
      <c r="L66" s="7" t="s">
        <v>359</v>
      </c>
      <c r="M66" s="7" t="s">
        <v>75</v>
      </c>
      <c r="N66" s="7" t="s">
        <v>359</v>
      </c>
      <c r="O66" s="7" t="s">
        <v>360</v>
      </c>
      <c r="P66" s="7" t="s">
        <v>361</v>
      </c>
      <c r="Q66" s="7" t="s">
        <v>362</v>
      </c>
      <c r="R66" s="7" t="s">
        <v>58</v>
      </c>
      <c r="S66" s="8">
        <v>6864</v>
      </c>
      <c r="T66" s="7" t="s">
        <v>363</v>
      </c>
      <c r="U66" s="9" t="s">
        <v>364</v>
      </c>
      <c r="V66" s="7" t="s">
        <v>365</v>
      </c>
      <c r="W66" s="7" t="s">
        <v>366</v>
      </c>
      <c r="X66" s="7">
        <v>0</v>
      </c>
      <c r="Y66" s="10">
        <v>160</v>
      </c>
      <c r="Z66" s="10" t="s">
        <v>63</v>
      </c>
      <c r="AA66" s="10" t="s">
        <v>256</v>
      </c>
      <c r="AB66" s="10" t="s">
        <v>65</v>
      </c>
      <c r="AC66" s="11">
        <v>0</v>
      </c>
      <c r="AD66" s="10">
        <v>20</v>
      </c>
      <c r="AE66" s="11">
        <v>20.010000000000002</v>
      </c>
      <c r="AF66" s="10">
        <v>60</v>
      </c>
      <c r="AG66" s="11">
        <v>60.01</v>
      </c>
      <c r="AH66" s="11">
        <v>130</v>
      </c>
      <c r="AI66" s="40">
        <v>0</v>
      </c>
      <c r="AJ66" s="40">
        <v>0</v>
      </c>
      <c r="AK66" s="40">
        <v>0</v>
      </c>
      <c r="AL66" s="40">
        <v>0</v>
      </c>
      <c r="AM66" s="40">
        <v>0</v>
      </c>
      <c r="AN66" s="40">
        <v>0</v>
      </c>
      <c r="AO66" s="40">
        <v>0</v>
      </c>
      <c r="AP66" s="40">
        <v>0</v>
      </c>
      <c r="AQ66" s="40">
        <v>0</v>
      </c>
      <c r="AR66" s="40">
        <v>0</v>
      </c>
      <c r="AS66" s="40">
        <v>0</v>
      </c>
      <c r="AT66" s="40">
        <v>0</v>
      </c>
      <c r="AU66" s="52">
        <f t="shared" si="0"/>
        <v>0</v>
      </c>
      <c r="AV66" s="70"/>
      <c r="AW66" s="77">
        <v>0</v>
      </c>
      <c r="AX66" s="77">
        <v>0</v>
      </c>
      <c r="AY66" s="77">
        <v>0</v>
      </c>
      <c r="AZ66" s="77">
        <v>0</v>
      </c>
      <c r="BA66" s="77">
        <v>0</v>
      </c>
      <c r="BB66" s="77">
        <v>0</v>
      </c>
      <c r="BC66" s="77">
        <v>0</v>
      </c>
      <c r="BD66" s="77">
        <v>0</v>
      </c>
      <c r="BI66">
        <f t="shared" si="1"/>
        <v>0</v>
      </c>
    </row>
    <row r="67" spans="1:61" x14ac:dyDescent="0.25">
      <c r="A67" s="1" t="s">
        <v>48</v>
      </c>
      <c r="B67" s="2">
        <v>5560</v>
      </c>
      <c r="C67" s="3">
        <v>2</v>
      </c>
      <c r="D67" s="2" t="s">
        <v>49</v>
      </c>
      <c r="E67" s="4">
        <v>3</v>
      </c>
      <c r="F67" s="4" t="s">
        <v>345</v>
      </c>
      <c r="G67" s="5">
        <v>19</v>
      </c>
      <c r="H67" s="2" t="s">
        <v>345</v>
      </c>
      <c r="I67" s="4">
        <v>682</v>
      </c>
      <c r="J67" s="2" t="s">
        <v>346</v>
      </c>
      <c r="K67" s="6">
        <v>2</v>
      </c>
      <c r="L67" s="7" t="s">
        <v>367</v>
      </c>
      <c r="M67" s="7" t="s">
        <v>75</v>
      </c>
      <c r="N67" s="7" t="s">
        <v>368</v>
      </c>
      <c r="O67" s="7" t="s">
        <v>369</v>
      </c>
      <c r="P67" s="7" t="s">
        <v>370</v>
      </c>
      <c r="Q67" s="7" t="s">
        <v>362</v>
      </c>
      <c r="R67" s="7" t="s">
        <v>58</v>
      </c>
      <c r="S67" s="8">
        <v>6867</v>
      </c>
      <c r="T67" s="7" t="s">
        <v>371</v>
      </c>
      <c r="U67" s="9" t="s">
        <v>372</v>
      </c>
      <c r="V67" s="7" t="s">
        <v>373</v>
      </c>
      <c r="W67" s="7" t="s">
        <v>374</v>
      </c>
      <c r="X67" s="7">
        <v>7</v>
      </c>
      <c r="Y67" s="10">
        <v>7</v>
      </c>
      <c r="Z67" s="10" t="s">
        <v>63</v>
      </c>
      <c r="AA67" s="10" t="s">
        <v>256</v>
      </c>
      <c r="AB67" s="10" t="s">
        <v>65</v>
      </c>
      <c r="AC67" s="11">
        <v>0</v>
      </c>
      <c r="AD67" s="10">
        <v>70</v>
      </c>
      <c r="AE67" s="11">
        <v>70.010000000000005</v>
      </c>
      <c r="AF67" s="10">
        <v>90</v>
      </c>
      <c r="AG67" s="11">
        <v>90.01</v>
      </c>
      <c r="AH67" s="11">
        <v>130</v>
      </c>
      <c r="AI67" s="40">
        <v>0</v>
      </c>
      <c r="AJ67" s="40">
        <v>0</v>
      </c>
      <c r="AK67" s="40">
        <v>0</v>
      </c>
      <c r="AL67" s="40">
        <v>0</v>
      </c>
      <c r="AM67" s="40">
        <v>0</v>
      </c>
      <c r="AN67" s="40">
        <v>0</v>
      </c>
      <c r="AO67" s="40">
        <v>0</v>
      </c>
      <c r="AP67" s="40">
        <v>7</v>
      </c>
      <c r="AQ67" s="40">
        <v>0</v>
      </c>
      <c r="AR67" s="40">
        <v>0</v>
      </c>
      <c r="AS67" s="40">
        <v>0</v>
      </c>
      <c r="AT67" s="40">
        <v>0</v>
      </c>
      <c r="AU67" s="52">
        <f t="shared" ref="AU67:AU130" si="2">SUM(AI67:AT67)</f>
        <v>7</v>
      </c>
      <c r="AV67" s="70"/>
      <c r="AW67" s="77">
        <v>0</v>
      </c>
      <c r="AX67" s="77">
        <v>0</v>
      </c>
      <c r="AY67" s="75">
        <v>0</v>
      </c>
      <c r="AZ67" s="75">
        <v>0</v>
      </c>
      <c r="BA67" s="75">
        <v>0</v>
      </c>
      <c r="BB67" s="75">
        <v>0</v>
      </c>
      <c r="BC67" s="75">
        <v>0</v>
      </c>
      <c r="BD67" s="75">
        <v>0</v>
      </c>
      <c r="BI67">
        <f t="shared" ref="BI67:BI130" si="3">SUM(AW67:BH67)</f>
        <v>0</v>
      </c>
    </row>
    <row r="68" spans="1:61" x14ac:dyDescent="0.25">
      <c r="A68" s="1" t="s">
        <v>48</v>
      </c>
      <c r="B68" s="2">
        <v>5563</v>
      </c>
      <c r="C68" s="3">
        <v>2</v>
      </c>
      <c r="D68" s="2" t="s">
        <v>49</v>
      </c>
      <c r="E68" s="4">
        <v>3</v>
      </c>
      <c r="F68" s="4" t="s">
        <v>345</v>
      </c>
      <c r="G68" s="5">
        <v>19</v>
      </c>
      <c r="H68" s="2" t="s">
        <v>345</v>
      </c>
      <c r="I68" s="4">
        <v>682</v>
      </c>
      <c r="J68" s="2" t="s">
        <v>346</v>
      </c>
      <c r="K68" s="6">
        <v>3</v>
      </c>
      <c r="L68" s="7" t="s">
        <v>375</v>
      </c>
      <c r="M68" s="7" t="s">
        <v>75</v>
      </c>
      <c r="N68" s="7" t="s">
        <v>375</v>
      </c>
      <c r="O68" s="7" t="s">
        <v>376</v>
      </c>
      <c r="P68" s="7" t="s">
        <v>377</v>
      </c>
      <c r="Q68" s="7" t="s">
        <v>362</v>
      </c>
      <c r="R68" s="7" t="s">
        <v>58</v>
      </c>
      <c r="S68" s="8">
        <v>6868</v>
      </c>
      <c r="T68" s="7" t="s">
        <v>378</v>
      </c>
      <c r="U68" s="9" t="s">
        <v>379</v>
      </c>
      <c r="V68" s="7" t="s">
        <v>380</v>
      </c>
      <c r="W68" s="7" t="s">
        <v>381</v>
      </c>
      <c r="X68" s="7">
        <v>500</v>
      </c>
      <c r="Y68" s="10">
        <v>500</v>
      </c>
      <c r="Z68" s="10" t="s">
        <v>63</v>
      </c>
      <c r="AA68" s="10" t="s">
        <v>256</v>
      </c>
      <c r="AB68" s="10" t="s">
        <v>65</v>
      </c>
      <c r="AC68" s="11">
        <v>0</v>
      </c>
      <c r="AD68" s="10">
        <v>20</v>
      </c>
      <c r="AE68" s="11">
        <v>20.010000000000002</v>
      </c>
      <c r="AF68" s="10">
        <v>50</v>
      </c>
      <c r="AG68" s="11">
        <v>50.01</v>
      </c>
      <c r="AH68" s="11">
        <v>130</v>
      </c>
      <c r="AI68" s="40">
        <v>0</v>
      </c>
      <c r="AJ68" s="40">
        <v>0</v>
      </c>
      <c r="AK68" s="40">
        <v>0</v>
      </c>
      <c r="AL68" s="40">
        <v>0</v>
      </c>
      <c r="AM68" s="40">
        <v>100</v>
      </c>
      <c r="AN68" s="40">
        <v>100</v>
      </c>
      <c r="AO68" s="40">
        <v>100</v>
      </c>
      <c r="AP68" s="40">
        <v>100</v>
      </c>
      <c r="AQ68" s="40">
        <v>100</v>
      </c>
      <c r="AR68" s="40">
        <v>0</v>
      </c>
      <c r="AS68" s="40">
        <v>0</v>
      </c>
      <c r="AT68" s="40">
        <v>0</v>
      </c>
      <c r="AU68" s="52">
        <f t="shared" si="2"/>
        <v>500</v>
      </c>
      <c r="AV68" s="70"/>
      <c r="AW68" s="77">
        <v>243</v>
      </c>
      <c r="AX68" s="77">
        <v>243</v>
      </c>
      <c r="AY68" s="77">
        <v>243</v>
      </c>
      <c r="AZ68" s="77">
        <v>242</v>
      </c>
      <c r="BA68" s="77">
        <v>243</v>
      </c>
      <c r="BB68" s="77">
        <v>243</v>
      </c>
      <c r="BC68" s="77">
        <v>243</v>
      </c>
      <c r="BD68" s="77">
        <v>243</v>
      </c>
      <c r="BI68">
        <f t="shared" si="3"/>
        <v>1943</v>
      </c>
    </row>
    <row r="69" spans="1:61" x14ac:dyDescent="0.25">
      <c r="A69" s="1" t="s">
        <v>48</v>
      </c>
      <c r="B69" s="2">
        <v>5564</v>
      </c>
      <c r="C69" s="3">
        <v>2</v>
      </c>
      <c r="D69" s="2" t="s">
        <v>49</v>
      </c>
      <c r="E69" s="4">
        <v>3</v>
      </c>
      <c r="F69" s="4" t="s">
        <v>345</v>
      </c>
      <c r="G69" s="5">
        <v>19</v>
      </c>
      <c r="H69" s="2" t="s">
        <v>345</v>
      </c>
      <c r="I69" s="4">
        <v>682</v>
      </c>
      <c r="J69" s="2" t="s">
        <v>346</v>
      </c>
      <c r="K69" s="6">
        <v>4</v>
      </c>
      <c r="L69" s="7" t="s">
        <v>382</v>
      </c>
      <c r="M69" s="7" t="s">
        <v>75</v>
      </c>
      <c r="N69" s="7" t="s">
        <v>383</v>
      </c>
      <c r="O69" s="7" t="s">
        <v>384</v>
      </c>
      <c r="P69" s="7" t="s">
        <v>385</v>
      </c>
      <c r="Q69" s="7" t="s">
        <v>362</v>
      </c>
      <c r="R69" s="7" t="s">
        <v>386</v>
      </c>
      <c r="S69" s="8">
        <v>6870</v>
      </c>
      <c r="T69" s="7" t="s">
        <v>387</v>
      </c>
      <c r="U69" s="9" t="s">
        <v>388</v>
      </c>
      <c r="V69" s="7" t="s">
        <v>365</v>
      </c>
      <c r="W69" s="7" t="s">
        <v>374</v>
      </c>
      <c r="X69" s="7">
        <v>96</v>
      </c>
      <c r="Y69" s="10">
        <v>50</v>
      </c>
      <c r="Z69" s="10" t="s">
        <v>63</v>
      </c>
      <c r="AA69" s="10" t="s">
        <v>389</v>
      </c>
      <c r="AB69" s="10" t="s">
        <v>65</v>
      </c>
      <c r="AC69" s="11">
        <v>0</v>
      </c>
      <c r="AD69" s="10">
        <v>30</v>
      </c>
      <c r="AE69" s="11">
        <v>30.01</v>
      </c>
      <c r="AF69" s="10">
        <v>60</v>
      </c>
      <c r="AG69" s="11">
        <v>60.01</v>
      </c>
      <c r="AH69" s="11">
        <v>130</v>
      </c>
      <c r="AI69" s="40">
        <v>8</v>
      </c>
      <c r="AJ69" s="40">
        <v>8</v>
      </c>
      <c r="AK69" s="40">
        <v>8</v>
      </c>
      <c r="AL69" s="40">
        <v>8</v>
      </c>
      <c r="AM69" s="40">
        <v>8</v>
      </c>
      <c r="AN69" s="40">
        <v>8</v>
      </c>
      <c r="AO69" s="40">
        <v>8</v>
      </c>
      <c r="AP69" s="40">
        <v>8</v>
      </c>
      <c r="AQ69" s="40">
        <v>8</v>
      </c>
      <c r="AR69" s="40">
        <v>8</v>
      </c>
      <c r="AS69" s="40">
        <v>8</v>
      </c>
      <c r="AT69" s="40">
        <v>8</v>
      </c>
      <c r="AU69" s="52">
        <f t="shared" si="2"/>
        <v>96</v>
      </c>
      <c r="AV69" s="70"/>
      <c r="AW69" s="77">
        <v>3</v>
      </c>
      <c r="AX69" s="77">
        <v>6</v>
      </c>
      <c r="AY69" s="77">
        <v>3</v>
      </c>
      <c r="AZ69" s="77">
        <v>0</v>
      </c>
      <c r="BA69" s="77">
        <v>1</v>
      </c>
      <c r="BB69" s="77">
        <v>5</v>
      </c>
      <c r="BC69" s="77">
        <v>1</v>
      </c>
      <c r="BD69" s="77">
        <v>0</v>
      </c>
      <c r="BI69">
        <f t="shared" si="3"/>
        <v>19</v>
      </c>
    </row>
    <row r="70" spans="1:61" x14ac:dyDescent="0.25">
      <c r="A70" s="1" t="s">
        <v>48</v>
      </c>
      <c r="B70" s="2">
        <v>5565</v>
      </c>
      <c r="C70" s="3">
        <v>2</v>
      </c>
      <c r="D70" s="2" t="s">
        <v>49</v>
      </c>
      <c r="E70" s="4">
        <v>3</v>
      </c>
      <c r="F70" s="4" t="s">
        <v>345</v>
      </c>
      <c r="G70" s="5">
        <v>19</v>
      </c>
      <c r="H70" s="2" t="s">
        <v>345</v>
      </c>
      <c r="I70" s="4">
        <v>682</v>
      </c>
      <c r="J70" s="2" t="s">
        <v>346</v>
      </c>
      <c r="K70" s="6">
        <v>5</v>
      </c>
      <c r="L70" s="7" t="s">
        <v>390</v>
      </c>
      <c r="M70" s="7" t="s">
        <v>75</v>
      </c>
      <c r="N70" s="7" t="s">
        <v>390</v>
      </c>
      <c r="O70" s="7" t="s">
        <v>391</v>
      </c>
      <c r="P70" s="7" t="s">
        <v>392</v>
      </c>
      <c r="Q70" s="7" t="s">
        <v>362</v>
      </c>
      <c r="R70" s="7" t="s">
        <v>58</v>
      </c>
      <c r="S70" s="8">
        <v>6872</v>
      </c>
      <c r="T70" s="7" t="s">
        <v>393</v>
      </c>
      <c r="U70" s="9" t="s">
        <v>394</v>
      </c>
      <c r="V70" s="7" t="s">
        <v>395</v>
      </c>
      <c r="W70" s="7" t="s">
        <v>396</v>
      </c>
      <c r="X70" s="7">
        <v>480</v>
      </c>
      <c r="Y70" s="10">
        <v>500</v>
      </c>
      <c r="Z70" s="10" t="s">
        <v>63</v>
      </c>
      <c r="AA70" s="10" t="s">
        <v>389</v>
      </c>
      <c r="AB70" s="10" t="s">
        <v>65</v>
      </c>
      <c r="AC70" s="11">
        <v>0</v>
      </c>
      <c r="AD70" s="10">
        <v>30</v>
      </c>
      <c r="AE70" s="11">
        <v>30.01</v>
      </c>
      <c r="AF70" s="10">
        <v>60</v>
      </c>
      <c r="AG70" s="11">
        <v>60.01</v>
      </c>
      <c r="AH70" s="11">
        <v>130</v>
      </c>
      <c r="AI70" s="40">
        <v>40</v>
      </c>
      <c r="AJ70" s="40">
        <v>40</v>
      </c>
      <c r="AK70" s="40">
        <v>40</v>
      </c>
      <c r="AL70" s="40">
        <v>40</v>
      </c>
      <c r="AM70" s="40">
        <v>40</v>
      </c>
      <c r="AN70" s="40">
        <v>40</v>
      </c>
      <c r="AO70" s="40">
        <v>40</v>
      </c>
      <c r="AP70" s="40">
        <v>40</v>
      </c>
      <c r="AQ70" s="40">
        <v>40</v>
      </c>
      <c r="AR70" s="40">
        <v>40</v>
      </c>
      <c r="AS70" s="40">
        <v>40</v>
      </c>
      <c r="AT70" s="40">
        <v>40</v>
      </c>
      <c r="AU70" s="52">
        <f t="shared" si="2"/>
        <v>480</v>
      </c>
      <c r="AV70" s="70"/>
      <c r="AW70" s="77">
        <v>96</v>
      </c>
      <c r="AX70" s="77">
        <v>0</v>
      </c>
      <c r="AY70" s="77">
        <v>0</v>
      </c>
      <c r="AZ70" s="77">
        <v>0</v>
      </c>
      <c r="BA70" s="77">
        <v>0</v>
      </c>
      <c r="BB70" s="77">
        <v>20</v>
      </c>
      <c r="BC70" s="77">
        <v>206</v>
      </c>
      <c r="BD70" s="77">
        <v>17</v>
      </c>
      <c r="BI70">
        <f t="shared" si="3"/>
        <v>339</v>
      </c>
    </row>
    <row r="71" spans="1:61" x14ac:dyDescent="0.25">
      <c r="A71" s="1" t="s">
        <v>48</v>
      </c>
      <c r="B71" s="2">
        <v>5566</v>
      </c>
      <c r="C71" s="3">
        <v>2</v>
      </c>
      <c r="D71" s="2" t="s">
        <v>49</v>
      </c>
      <c r="E71" s="4">
        <v>3</v>
      </c>
      <c r="F71" s="4" t="s">
        <v>345</v>
      </c>
      <c r="G71" s="5">
        <v>19</v>
      </c>
      <c r="H71" s="2" t="s">
        <v>345</v>
      </c>
      <c r="I71" s="4">
        <v>682</v>
      </c>
      <c r="J71" s="2" t="s">
        <v>346</v>
      </c>
      <c r="K71" s="6">
        <v>6</v>
      </c>
      <c r="L71" s="7" t="s">
        <v>397</v>
      </c>
      <c r="M71" s="7" t="s">
        <v>75</v>
      </c>
      <c r="N71" s="7" t="s">
        <v>397</v>
      </c>
      <c r="O71" s="7" t="s">
        <v>398</v>
      </c>
      <c r="P71" s="7" t="s">
        <v>399</v>
      </c>
      <c r="Q71" s="7" t="s">
        <v>362</v>
      </c>
      <c r="R71" s="7" t="s">
        <v>58</v>
      </c>
      <c r="S71" s="8">
        <v>6873</v>
      </c>
      <c r="T71" s="7" t="s">
        <v>400</v>
      </c>
      <c r="U71" s="9" t="s">
        <v>401</v>
      </c>
      <c r="V71" s="7" t="s">
        <v>402</v>
      </c>
      <c r="W71" s="7" t="s">
        <v>403</v>
      </c>
      <c r="X71" s="7">
        <v>9000</v>
      </c>
      <c r="Y71" s="10">
        <v>9</v>
      </c>
      <c r="Z71" s="10" t="s">
        <v>63</v>
      </c>
      <c r="AA71" s="10" t="s">
        <v>389</v>
      </c>
      <c r="AB71" s="10" t="s">
        <v>65</v>
      </c>
      <c r="AC71" s="11">
        <v>0</v>
      </c>
      <c r="AD71" s="10">
        <v>30</v>
      </c>
      <c r="AE71" s="11">
        <v>30.01</v>
      </c>
      <c r="AF71" s="10">
        <v>60</v>
      </c>
      <c r="AG71" s="11">
        <v>60.01</v>
      </c>
      <c r="AH71" s="11">
        <v>130</v>
      </c>
      <c r="AI71" s="40">
        <v>750</v>
      </c>
      <c r="AJ71" s="40">
        <v>750</v>
      </c>
      <c r="AK71" s="40">
        <v>750</v>
      </c>
      <c r="AL71" s="40">
        <v>750</v>
      </c>
      <c r="AM71" s="40">
        <v>750</v>
      </c>
      <c r="AN71" s="40">
        <v>750</v>
      </c>
      <c r="AO71" s="40">
        <v>750</v>
      </c>
      <c r="AP71" s="40">
        <v>750</v>
      </c>
      <c r="AQ71" s="40">
        <v>750</v>
      </c>
      <c r="AR71" s="40">
        <v>750</v>
      </c>
      <c r="AS71" s="40">
        <v>750</v>
      </c>
      <c r="AT71" s="40">
        <v>750</v>
      </c>
      <c r="AU71" s="52">
        <f t="shared" si="2"/>
        <v>9000</v>
      </c>
      <c r="AV71" s="70"/>
      <c r="AW71" s="77">
        <v>0</v>
      </c>
      <c r="AX71" s="77">
        <v>0</v>
      </c>
      <c r="AY71" s="77">
        <v>0</v>
      </c>
      <c r="AZ71" s="77">
        <v>1511</v>
      </c>
      <c r="BA71" s="77">
        <v>872</v>
      </c>
      <c r="BB71" s="77">
        <v>115</v>
      </c>
      <c r="BC71" s="77">
        <v>0</v>
      </c>
      <c r="BD71" s="77">
        <v>132</v>
      </c>
      <c r="BI71">
        <f t="shared" si="3"/>
        <v>2630</v>
      </c>
    </row>
    <row r="72" spans="1:61" x14ac:dyDescent="0.25">
      <c r="A72" s="1" t="s">
        <v>48</v>
      </c>
      <c r="B72" s="2">
        <v>5567</v>
      </c>
      <c r="C72" s="3">
        <v>2</v>
      </c>
      <c r="D72" s="2" t="s">
        <v>49</v>
      </c>
      <c r="E72" s="4">
        <v>3</v>
      </c>
      <c r="F72" s="4" t="s">
        <v>345</v>
      </c>
      <c r="G72" s="5">
        <v>19</v>
      </c>
      <c r="H72" s="2" t="s">
        <v>345</v>
      </c>
      <c r="I72" s="4">
        <v>682</v>
      </c>
      <c r="J72" s="2" t="s">
        <v>346</v>
      </c>
      <c r="K72" s="6" t="s">
        <v>52</v>
      </c>
      <c r="L72" s="7" t="s">
        <v>52</v>
      </c>
      <c r="M72" s="7" t="s">
        <v>67</v>
      </c>
      <c r="N72" s="7" t="s">
        <v>404</v>
      </c>
      <c r="O72" s="7" t="s">
        <v>405</v>
      </c>
      <c r="P72" s="7" t="s">
        <v>406</v>
      </c>
      <c r="Q72" s="7" t="s">
        <v>362</v>
      </c>
      <c r="R72" s="7" t="s">
        <v>58</v>
      </c>
      <c r="S72" s="8">
        <v>6875</v>
      </c>
      <c r="T72" s="7" t="s">
        <v>407</v>
      </c>
      <c r="U72" s="9" t="s">
        <v>408</v>
      </c>
      <c r="V72" s="7" t="s">
        <v>409</v>
      </c>
      <c r="W72" s="7" t="s">
        <v>410</v>
      </c>
      <c r="X72" s="7">
        <v>14280</v>
      </c>
      <c r="Y72" s="10">
        <v>13</v>
      </c>
      <c r="Z72" s="10" t="s">
        <v>63</v>
      </c>
      <c r="AA72" s="10" t="s">
        <v>256</v>
      </c>
      <c r="AB72" s="10" t="s">
        <v>65</v>
      </c>
      <c r="AC72" s="11">
        <v>0</v>
      </c>
      <c r="AD72" s="10">
        <v>30</v>
      </c>
      <c r="AE72" s="11">
        <v>30.01</v>
      </c>
      <c r="AF72" s="10">
        <v>60</v>
      </c>
      <c r="AG72" s="11">
        <v>60.01</v>
      </c>
      <c r="AH72" s="11">
        <v>130</v>
      </c>
      <c r="AI72" s="40">
        <v>1190</v>
      </c>
      <c r="AJ72" s="40">
        <v>1190</v>
      </c>
      <c r="AK72" s="40">
        <v>1190</v>
      </c>
      <c r="AL72" s="40">
        <v>1190</v>
      </c>
      <c r="AM72" s="40">
        <v>1190</v>
      </c>
      <c r="AN72" s="40">
        <v>1190</v>
      </c>
      <c r="AO72" s="40">
        <v>1190</v>
      </c>
      <c r="AP72" s="40">
        <v>1190</v>
      </c>
      <c r="AQ72" s="40">
        <v>1190</v>
      </c>
      <c r="AR72" s="40">
        <v>1190</v>
      </c>
      <c r="AS72" s="40">
        <v>1190</v>
      </c>
      <c r="AT72" s="40">
        <v>1190</v>
      </c>
      <c r="AU72" s="52">
        <f t="shared" si="2"/>
        <v>14280</v>
      </c>
      <c r="AV72" s="70"/>
      <c r="AW72" s="77">
        <v>355</v>
      </c>
      <c r="AX72" s="77">
        <v>1421</v>
      </c>
      <c r="AY72" s="77">
        <v>10</v>
      </c>
      <c r="AZ72" s="77">
        <v>2130</v>
      </c>
      <c r="BA72" s="77">
        <v>1266</v>
      </c>
      <c r="BB72" s="77">
        <v>542</v>
      </c>
      <c r="BC72" s="77">
        <v>425</v>
      </c>
      <c r="BD72" s="77">
        <v>5543</v>
      </c>
      <c r="BI72">
        <f t="shared" si="3"/>
        <v>11692</v>
      </c>
    </row>
    <row r="73" spans="1:61" x14ac:dyDescent="0.25">
      <c r="A73" s="1" t="s">
        <v>48</v>
      </c>
      <c r="B73" s="2">
        <v>5569</v>
      </c>
      <c r="C73" s="3">
        <v>2</v>
      </c>
      <c r="D73" s="2" t="s">
        <v>49</v>
      </c>
      <c r="E73" s="4">
        <v>3</v>
      </c>
      <c r="F73" s="4" t="s">
        <v>345</v>
      </c>
      <c r="G73" s="5">
        <v>19</v>
      </c>
      <c r="H73" s="2" t="s">
        <v>345</v>
      </c>
      <c r="I73" s="4">
        <v>682</v>
      </c>
      <c r="J73" s="2" t="s">
        <v>346</v>
      </c>
      <c r="K73" s="6" t="s">
        <v>52</v>
      </c>
      <c r="L73" s="7" t="s">
        <v>52</v>
      </c>
      <c r="M73" s="7" t="s">
        <v>53</v>
      </c>
      <c r="N73" s="7" t="s">
        <v>411</v>
      </c>
      <c r="O73" s="7" t="s">
        <v>412</v>
      </c>
      <c r="P73" s="7" t="s">
        <v>413</v>
      </c>
      <c r="Q73" s="7" t="s">
        <v>362</v>
      </c>
      <c r="R73" s="7" t="s">
        <v>58</v>
      </c>
      <c r="S73" s="8">
        <v>6919</v>
      </c>
      <c r="T73" s="7" t="s">
        <v>414</v>
      </c>
      <c r="U73" s="9" t="s">
        <v>415</v>
      </c>
      <c r="V73" s="7" t="s">
        <v>416</v>
      </c>
      <c r="W73" s="7" t="s">
        <v>417</v>
      </c>
      <c r="X73" s="7">
        <v>60</v>
      </c>
      <c r="Y73" s="10">
        <v>31.19</v>
      </c>
      <c r="Z73" s="10" t="s">
        <v>418</v>
      </c>
      <c r="AA73" s="10" t="s">
        <v>256</v>
      </c>
      <c r="AB73" s="10" t="s">
        <v>65</v>
      </c>
      <c r="AC73" s="11">
        <v>0</v>
      </c>
      <c r="AD73" s="10">
        <v>30</v>
      </c>
      <c r="AE73" s="11">
        <v>30.01</v>
      </c>
      <c r="AF73" s="10">
        <v>60</v>
      </c>
      <c r="AG73" s="11">
        <v>60.01</v>
      </c>
      <c r="AH73" s="11">
        <v>130</v>
      </c>
      <c r="AI73" s="40">
        <v>5</v>
      </c>
      <c r="AJ73" s="40">
        <v>5</v>
      </c>
      <c r="AK73" s="40">
        <v>5</v>
      </c>
      <c r="AL73" s="40">
        <v>5</v>
      </c>
      <c r="AM73" s="40">
        <v>5</v>
      </c>
      <c r="AN73" s="40">
        <v>5</v>
      </c>
      <c r="AO73" s="40">
        <v>5</v>
      </c>
      <c r="AP73" s="40">
        <v>5</v>
      </c>
      <c r="AQ73" s="40">
        <v>5</v>
      </c>
      <c r="AR73" s="40">
        <v>5</v>
      </c>
      <c r="AS73" s="40">
        <v>5</v>
      </c>
      <c r="AT73" s="40">
        <v>5</v>
      </c>
      <c r="AU73" s="52">
        <f t="shared" si="2"/>
        <v>60</v>
      </c>
      <c r="AV73" s="70"/>
      <c r="AW73" s="73">
        <f>((355-190)/190)*100</f>
        <v>86.842105263157904</v>
      </c>
      <c r="AX73" s="73">
        <f>((1421-325)/325)*100</f>
        <v>337.23076923076923</v>
      </c>
      <c r="AY73" s="73">
        <f>((10-285)/285)*100</f>
        <v>-96.491228070175438</v>
      </c>
      <c r="AZ73" s="78">
        <f>((2130-168)/168)*100</f>
        <v>1167.8571428571429</v>
      </c>
      <c r="BA73" s="73">
        <f>((1266-141)/141)*100</f>
        <v>797.872340425532</v>
      </c>
      <c r="BB73" s="73">
        <f>((542-184)/184)*100</f>
        <v>194.56521739130434</v>
      </c>
      <c r="BC73" s="73">
        <f>((425-331)/331)*100</f>
        <v>28.398791540785499</v>
      </c>
      <c r="BD73" s="73">
        <f>((5543-120)/120)*100</f>
        <v>4519.166666666667</v>
      </c>
      <c r="BI73">
        <f t="shared" si="3"/>
        <v>7035.4418053051832</v>
      </c>
    </row>
    <row r="74" spans="1:61" x14ac:dyDescent="0.25">
      <c r="A74" s="1" t="s">
        <v>48</v>
      </c>
      <c r="B74" s="2">
        <v>5570</v>
      </c>
      <c r="C74" s="3">
        <v>2</v>
      </c>
      <c r="D74" s="2" t="s">
        <v>49</v>
      </c>
      <c r="E74" s="4">
        <v>3</v>
      </c>
      <c r="F74" s="4" t="s">
        <v>345</v>
      </c>
      <c r="G74" s="5">
        <v>19</v>
      </c>
      <c r="H74" s="2" t="s">
        <v>345</v>
      </c>
      <c r="I74" s="4">
        <v>683</v>
      </c>
      <c r="J74" s="2" t="s">
        <v>419</v>
      </c>
      <c r="K74" s="6" t="s">
        <v>52</v>
      </c>
      <c r="L74" s="7" t="s">
        <v>52</v>
      </c>
      <c r="M74" s="7" t="s">
        <v>85</v>
      </c>
      <c r="N74" s="7" t="s">
        <v>420</v>
      </c>
      <c r="O74" s="7" t="s">
        <v>348</v>
      </c>
      <c r="P74" s="7" t="s">
        <v>421</v>
      </c>
      <c r="Q74" s="7" t="s">
        <v>362</v>
      </c>
      <c r="R74" s="7" t="s">
        <v>58</v>
      </c>
      <c r="S74" s="8">
        <v>6921</v>
      </c>
      <c r="T74" s="7" t="s">
        <v>351</v>
      </c>
      <c r="U74" s="9" t="s">
        <v>352</v>
      </c>
      <c r="V74" s="7" t="s">
        <v>353</v>
      </c>
      <c r="W74" s="7" t="s">
        <v>116</v>
      </c>
      <c r="X74" s="7">
        <v>15</v>
      </c>
      <c r="Y74" s="10">
        <v>25</v>
      </c>
      <c r="Z74" s="10" t="s">
        <v>117</v>
      </c>
      <c r="AA74" s="10" t="s">
        <v>256</v>
      </c>
      <c r="AB74" s="10" t="s">
        <v>173</v>
      </c>
      <c r="AC74" s="11">
        <v>130</v>
      </c>
      <c r="AD74" s="10">
        <v>20.010000000000002</v>
      </c>
      <c r="AE74" s="11">
        <v>20</v>
      </c>
      <c r="AF74" s="10">
        <v>15.01</v>
      </c>
      <c r="AG74" s="11">
        <v>15</v>
      </c>
      <c r="AH74" s="11">
        <v>0</v>
      </c>
      <c r="AI74" s="40">
        <v>1.25</v>
      </c>
      <c r="AJ74" s="40">
        <v>1.25</v>
      </c>
      <c r="AK74" s="40">
        <v>1.25</v>
      </c>
      <c r="AL74" s="40">
        <v>1.25</v>
      </c>
      <c r="AM74" s="40">
        <v>1.25</v>
      </c>
      <c r="AN74" s="40">
        <v>1.25</v>
      </c>
      <c r="AO74" s="40">
        <v>1.25</v>
      </c>
      <c r="AP74" s="40">
        <v>1.25</v>
      </c>
      <c r="AQ74" s="40">
        <v>1.25</v>
      </c>
      <c r="AR74" s="40">
        <v>1.25</v>
      </c>
      <c r="AS74" s="40">
        <v>1.25</v>
      </c>
      <c r="AT74" s="40">
        <v>1.25</v>
      </c>
      <c r="AU74" s="52">
        <f t="shared" si="2"/>
        <v>15</v>
      </c>
      <c r="AV74" s="70"/>
      <c r="AW74" s="75">
        <v>1.25</v>
      </c>
      <c r="AX74" s="75">
        <v>1.25</v>
      </c>
      <c r="AY74" s="75">
        <v>1.25</v>
      </c>
      <c r="AZ74" s="75">
        <v>1.25</v>
      </c>
      <c r="BA74" s="75">
        <v>1.25</v>
      </c>
      <c r="BB74" s="75">
        <v>1.25</v>
      </c>
      <c r="BC74" s="75">
        <v>1.25</v>
      </c>
      <c r="BD74" s="75">
        <v>1.25</v>
      </c>
      <c r="BI74">
        <f t="shared" si="3"/>
        <v>10</v>
      </c>
    </row>
    <row r="75" spans="1:61" x14ac:dyDescent="0.25">
      <c r="A75" s="1" t="s">
        <v>48</v>
      </c>
      <c r="B75" s="2">
        <v>5571</v>
      </c>
      <c r="C75" s="3">
        <v>2</v>
      </c>
      <c r="D75" s="2" t="s">
        <v>49</v>
      </c>
      <c r="E75" s="4">
        <v>3</v>
      </c>
      <c r="F75" s="4" t="s">
        <v>345</v>
      </c>
      <c r="G75" s="5">
        <v>19</v>
      </c>
      <c r="H75" s="2" t="s">
        <v>345</v>
      </c>
      <c r="I75" s="4">
        <v>683</v>
      </c>
      <c r="J75" s="2" t="s">
        <v>419</v>
      </c>
      <c r="K75" s="6" t="s">
        <v>52</v>
      </c>
      <c r="L75" s="7" t="s">
        <v>52</v>
      </c>
      <c r="M75" s="7" t="s">
        <v>85</v>
      </c>
      <c r="N75" s="7" t="s">
        <v>422</v>
      </c>
      <c r="O75" s="7" t="s">
        <v>348</v>
      </c>
      <c r="P75" s="7" t="s">
        <v>423</v>
      </c>
      <c r="Q75" s="7" t="s">
        <v>362</v>
      </c>
      <c r="R75" s="7" t="s">
        <v>58</v>
      </c>
      <c r="S75" s="8">
        <v>6928</v>
      </c>
      <c r="T75" s="7" t="s">
        <v>356</v>
      </c>
      <c r="U75" s="9" t="s">
        <v>357</v>
      </c>
      <c r="V75" s="7" t="s">
        <v>358</v>
      </c>
      <c r="W75" s="7" t="s">
        <v>116</v>
      </c>
      <c r="X75" s="7">
        <v>24</v>
      </c>
      <c r="Y75" s="10">
        <v>25</v>
      </c>
      <c r="Z75" s="10" t="s">
        <v>117</v>
      </c>
      <c r="AA75" s="10" t="s">
        <v>256</v>
      </c>
      <c r="AB75" s="10" t="s">
        <v>173</v>
      </c>
      <c r="AC75" s="11">
        <v>130</v>
      </c>
      <c r="AD75" s="10">
        <v>26.01</v>
      </c>
      <c r="AE75" s="11">
        <v>26</v>
      </c>
      <c r="AF75" s="10">
        <v>25.01</v>
      </c>
      <c r="AG75" s="11">
        <v>25</v>
      </c>
      <c r="AH75" s="11">
        <v>0</v>
      </c>
      <c r="AI75" s="40">
        <v>2</v>
      </c>
      <c r="AJ75" s="40">
        <v>2</v>
      </c>
      <c r="AK75" s="40">
        <v>2</v>
      </c>
      <c r="AL75" s="40">
        <v>2</v>
      </c>
      <c r="AM75" s="40">
        <v>2</v>
      </c>
      <c r="AN75" s="40">
        <v>2</v>
      </c>
      <c r="AO75" s="40">
        <v>2</v>
      </c>
      <c r="AP75" s="40">
        <v>2</v>
      </c>
      <c r="AQ75" s="40">
        <v>2</v>
      </c>
      <c r="AR75" s="40">
        <v>2</v>
      </c>
      <c r="AS75" s="40">
        <v>2</v>
      </c>
      <c r="AT75" s="40">
        <v>2</v>
      </c>
      <c r="AU75" s="52">
        <f t="shared" si="2"/>
        <v>24</v>
      </c>
      <c r="AV75" s="70"/>
      <c r="AW75" s="75">
        <v>2</v>
      </c>
      <c r="AX75" s="75">
        <v>2</v>
      </c>
      <c r="AY75" s="75">
        <v>2</v>
      </c>
      <c r="AZ75" s="75">
        <v>2</v>
      </c>
      <c r="BA75" s="75">
        <v>2</v>
      </c>
      <c r="BB75" s="75">
        <v>2</v>
      </c>
      <c r="BC75" s="75">
        <v>2</v>
      </c>
      <c r="BD75" s="75">
        <v>2</v>
      </c>
      <c r="BI75">
        <f t="shared" si="3"/>
        <v>16</v>
      </c>
    </row>
    <row r="76" spans="1:61" x14ac:dyDescent="0.25">
      <c r="A76" s="1" t="s">
        <v>48</v>
      </c>
      <c r="B76" s="2">
        <v>5572</v>
      </c>
      <c r="C76" s="3">
        <v>2</v>
      </c>
      <c r="D76" s="2" t="s">
        <v>49</v>
      </c>
      <c r="E76" s="4">
        <v>3</v>
      </c>
      <c r="F76" s="4" t="s">
        <v>345</v>
      </c>
      <c r="G76" s="5">
        <v>19</v>
      </c>
      <c r="H76" s="2" t="s">
        <v>345</v>
      </c>
      <c r="I76" s="4">
        <v>683</v>
      </c>
      <c r="J76" s="2" t="s">
        <v>419</v>
      </c>
      <c r="K76" s="6">
        <v>1</v>
      </c>
      <c r="L76" s="7" t="s">
        <v>424</v>
      </c>
      <c r="M76" s="7" t="s">
        <v>75</v>
      </c>
      <c r="N76" s="7" t="s">
        <v>424</v>
      </c>
      <c r="O76" s="7" t="s">
        <v>425</v>
      </c>
      <c r="P76" s="7" t="s">
        <v>426</v>
      </c>
      <c r="Q76" s="7" t="s">
        <v>362</v>
      </c>
      <c r="R76" s="7" t="s">
        <v>58</v>
      </c>
      <c r="S76" s="8">
        <v>6929</v>
      </c>
      <c r="T76" s="7" t="s">
        <v>427</v>
      </c>
      <c r="U76" s="9" t="s">
        <v>428</v>
      </c>
      <c r="V76" s="7" t="s">
        <v>429</v>
      </c>
      <c r="W76" s="7" t="s">
        <v>430</v>
      </c>
      <c r="X76" s="7">
        <v>69600</v>
      </c>
      <c r="Y76" s="10">
        <v>55</v>
      </c>
      <c r="Z76" s="10" t="s">
        <v>63</v>
      </c>
      <c r="AA76" s="10" t="s">
        <v>389</v>
      </c>
      <c r="AB76" s="10" t="s">
        <v>65</v>
      </c>
      <c r="AC76" s="11">
        <v>0</v>
      </c>
      <c r="AD76" s="10">
        <v>30</v>
      </c>
      <c r="AE76" s="11">
        <v>30.01</v>
      </c>
      <c r="AF76" s="10">
        <v>60</v>
      </c>
      <c r="AG76" s="11">
        <v>60.01</v>
      </c>
      <c r="AH76" s="11">
        <v>130</v>
      </c>
      <c r="AI76" s="40">
        <v>5800</v>
      </c>
      <c r="AJ76" s="40">
        <v>5800</v>
      </c>
      <c r="AK76" s="40">
        <v>5800</v>
      </c>
      <c r="AL76" s="40">
        <v>5800</v>
      </c>
      <c r="AM76" s="40">
        <v>5800</v>
      </c>
      <c r="AN76" s="40">
        <v>5800</v>
      </c>
      <c r="AO76" s="40">
        <v>5800</v>
      </c>
      <c r="AP76" s="40">
        <v>5800</v>
      </c>
      <c r="AQ76" s="40">
        <v>5800</v>
      </c>
      <c r="AR76" s="40">
        <v>5800</v>
      </c>
      <c r="AS76" s="40">
        <v>5800</v>
      </c>
      <c r="AT76" s="40">
        <v>5800</v>
      </c>
      <c r="AU76" s="52">
        <f t="shared" si="2"/>
        <v>69600</v>
      </c>
      <c r="AV76" s="70"/>
      <c r="AW76" s="77">
        <v>4919</v>
      </c>
      <c r="AX76" s="77">
        <v>4919</v>
      </c>
      <c r="AY76" s="77">
        <v>4919</v>
      </c>
      <c r="AZ76" s="77">
        <v>4919</v>
      </c>
      <c r="BA76" s="77">
        <v>4921</v>
      </c>
      <c r="BB76" s="77">
        <v>4919</v>
      </c>
      <c r="BC76" s="77">
        <v>4919</v>
      </c>
      <c r="BD76" s="77">
        <v>4920</v>
      </c>
      <c r="BI76">
        <f t="shared" si="3"/>
        <v>39355</v>
      </c>
    </row>
    <row r="77" spans="1:61" x14ac:dyDescent="0.25">
      <c r="A77" s="1" t="s">
        <v>48</v>
      </c>
      <c r="B77" s="2">
        <v>5574</v>
      </c>
      <c r="C77" s="3">
        <v>2</v>
      </c>
      <c r="D77" s="2" t="s">
        <v>49</v>
      </c>
      <c r="E77" s="4">
        <v>3</v>
      </c>
      <c r="F77" s="4" t="s">
        <v>345</v>
      </c>
      <c r="G77" s="5">
        <v>19</v>
      </c>
      <c r="H77" s="2" t="s">
        <v>345</v>
      </c>
      <c r="I77" s="4">
        <v>683</v>
      </c>
      <c r="J77" s="2" t="s">
        <v>419</v>
      </c>
      <c r="K77" s="6">
        <v>2</v>
      </c>
      <c r="L77" s="7" t="s">
        <v>431</v>
      </c>
      <c r="M77" s="7" t="s">
        <v>75</v>
      </c>
      <c r="N77" s="7" t="s">
        <v>431</v>
      </c>
      <c r="O77" s="7" t="s">
        <v>425</v>
      </c>
      <c r="P77" s="7" t="s">
        <v>432</v>
      </c>
      <c r="Q77" s="7" t="s">
        <v>362</v>
      </c>
      <c r="R77" s="7" t="s">
        <v>58</v>
      </c>
      <c r="S77" s="8">
        <v>6939</v>
      </c>
      <c r="T77" s="7" t="s">
        <v>433</v>
      </c>
      <c r="U77" s="9" t="s">
        <v>434</v>
      </c>
      <c r="V77" s="7" t="s">
        <v>435</v>
      </c>
      <c r="W77" s="7" t="s">
        <v>436</v>
      </c>
      <c r="X77" s="7">
        <v>5604</v>
      </c>
      <c r="Y77" s="10">
        <v>4</v>
      </c>
      <c r="Z77" s="10" t="s">
        <v>63</v>
      </c>
      <c r="AA77" s="10" t="s">
        <v>389</v>
      </c>
      <c r="AB77" s="10" t="s">
        <v>65</v>
      </c>
      <c r="AC77" s="11">
        <v>0</v>
      </c>
      <c r="AD77" s="10">
        <v>30</v>
      </c>
      <c r="AE77" s="11">
        <v>30.01</v>
      </c>
      <c r="AF77" s="10">
        <v>60</v>
      </c>
      <c r="AG77" s="11">
        <v>60.01</v>
      </c>
      <c r="AH77" s="11">
        <v>130</v>
      </c>
      <c r="AI77" s="40">
        <v>467</v>
      </c>
      <c r="AJ77" s="40">
        <v>467</v>
      </c>
      <c r="AK77" s="40">
        <v>467</v>
      </c>
      <c r="AL77" s="40">
        <v>467</v>
      </c>
      <c r="AM77" s="40">
        <v>467</v>
      </c>
      <c r="AN77" s="40">
        <v>467</v>
      </c>
      <c r="AO77" s="40">
        <v>467</v>
      </c>
      <c r="AP77" s="40">
        <v>467</v>
      </c>
      <c r="AQ77" s="40">
        <v>467</v>
      </c>
      <c r="AR77" s="40">
        <v>467</v>
      </c>
      <c r="AS77" s="40">
        <v>467</v>
      </c>
      <c r="AT77" s="40">
        <v>467</v>
      </c>
      <c r="AU77" s="52">
        <f t="shared" si="2"/>
        <v>5604</v>
      </c>
      <c r="AV77" s="70"/>
      <c r="AW77" s="77">
        <v>550</v>
      </c>
      <c r="AX77" s="77">
        <v>550</v>
      </c>
      <c r="AY77" s="77">
        <v>550</v>
      </c>
      <c r="AZ77" s="77">
        <v>550</v>
      </c>
      <c r="BA77" s="77">
        <v>550</v>
      </c>
      <c r="BB77" s="77">
        <v>550</v>
      </c>
      <c r="BC77" s="77">
        <v>550</v>
      </c>
      <c r="BD77" s="77">
        <v>553</v>
      </c>
      <c r="BI77">
        <f t="shared" si="3"/>
        <v>4403</v>
      </c>
    </row>
    <row r="78" spans="1:61" x14ac:dyDescent="0.25">
      <c r="A78" s="1" t="s">
        <v>48</v>
      </c>
      <c r="B78" s="2">
        <v>5577</v>
      </c>
      <c r="C78" s="3">
        <v>2</v>
      </c>
      <c r="D78" s="2" t="s">
        <v>49</v>
      </c>
      <c r="E78" s="4">
        <v>3</v>
      </c>
      <c r="F78" s="4" t="s">
        <v>345</v>
      </c>
      <c r="G78" s="5">
        <v>19</v>
      </c>
      <c r="H78" s="2" t="s">
        <v>345</v>
      </c>
      <c r="I78" s="4">
        <v>683</v>
      </c>
      <c r="J78" s="2" t="s">
        <v>419</v>
      </c>
      <c r="K78" s="6" t="s">
        <v>52</v>
      </c>
      <c r="L78" s="7" t="s">
        <v>52</v>
      </c>
      <c r="M78" s="7" t="s">
        <v>67</v>
      </c>
      <c r="N78" s="7" t="s">
        <v>437</v>
      </c>
      <c r="O78" s="7" t="s">
        <v>425</v>
      </c>
      <c r="P78" s="7" t="s">
        <v>438</v>
      </c>
      <c r="Q78" s="7" t="s">
        <v>362</v>
      </c>
      <c r="R78" s="7" t="s">
        <v>58</v>
      </c>
      <c r="S78" s="8">
        <v>6944</v>
      </c>
      <c r="T78" s="7" t="s">
        <v>439</v>
      </c>
      <c r="U78" s="9" t="s">
        <v>440</v>
      </c>
      <c r="V78" s="7" t="s">
        <v>441</v>
      </c>
      <c r="W78" s="7" t="s">
        <v>442</v>
      </c>
      <c r="X78" s="7">
        <v>252</v>
      </c>
      <c r="Y78" s="10">
        <v>100</v>
      </c>
      <c r="Z78" s="10" t="s">
        <v>418</v>
      </c>
      <c r="AA78" s="10" t="s">
        <v>256</v>
      </c>
      <c r="AB78" s="10" t="s">
        <v>65</v>
      </c>
      <c r="AC78" s="11">
        <v>0</v>
      </c>
      <c r="AD78" s="10">
        <v>30</v>
      </c>
      <c r="AE78" s="11">
        <v>30.01</v>
      </c>
      <c r="AF78" s="10">
        <v>60</v>
      </c>
      <c r="AG78" s="11">
        <v>60.01</v>
      </c>
      <c r="AH78" s="11">
        <v>130</v>
      </c>
      <c r="AI78" s="40">
        <v>21</v>
      </c>
      <c r="AJ78" s="40">
        <v>21</v>
      </c>
      <c r="AK78" s="40">
        <v>21</v>
      </c>
      <c r="AL78" s="40">
        <v>21</v>
      </c>
      <c r="AM78" s="40">
        <v>21</v>
      </c>
      <c r="AN78" s="40">
        <v>21</v>
      </c>
      <c r="AO78" s="40">
        <v>21</v>
      </c>
      <c r="AP78" s="40">
        <v>21</v>
      </c>
      <c r="AQ78" s="40">
        <v>21</v>
      </c>
      <c r="AR78" s="40">
        <v>21</v>
      </c>
      <c r="AS78" s="40">
        <v>21</v>
      </c>
      <c r="AT78" s="40">
        <v>21</v>
      </c>
      <c r="AU78" s="52">
        <f t="shared" si="2"/>
        <v>252</v>
      </c>
      <c r="AV78" s="70"/>
      <c r="AW78" s="77">
        <v>0</v>
      </c>
      <c r="AX78" s="77">
        <v>0</v>
      </c>
      <c r="AY78" s="77">
        <v>0</v>
      </c>
      <c r="AZ78" s="77">
        <v>0</v>
      </c>
      <c r="BA78" s="77">
        <v>0</v>
      </c>
      <c r="BB78" s="77">
        <v>0</v>
      </c>
      <c r="BC78" s="77">
        <v>0</v>
      </c>
      <c r="BD78" s="79">
        <f>((173-170)/170)*100</f>
        <v>1.7647058823529411</v>
      </c>
      <c r="BI78">
        <f t="shared" si="3"/>
        <v>1.7647058823529411</v>
      </c>
    </row>
    <row r="79" spans="1:61" x14ac:dyDescent="0.25">
      <c r="A79" s="1" t="s">
        <v>48</v>
      </c>
      <c r="B79" s="2">
        <v>5578</v>
      </c>
      <c r="C79" s="3">
        <v>2</v>
      </c>
      <c r="D79" s="2" t="s">
        <v>49</v>
      </c>
      <c r="E79" s="4">
        <v>3</v>
      </c>
      <c r="F79" s="4" t="s">
        <v>345</v>
      </c>
      <c r="G79" s="5">
        <v>19</v>
      </c>
      <c r="H79" s="2" t="s">
        <v>345</v>
      </c>
      <c r="I79" s="4">
        <v>683</v>
      </c>
      <c r="J79" s="2" t="s">
        <v>419</v>
      </c>
      <c r="K79" s="6" t="s">
        <v>52</v>
      </c>
      <c r="L79" s="7" t="s">
        <v>52</v>
      </c>
      <c r="M79" s="7" t="s">
        <v>53</v>
      </c>
      <c r="N79" s="7" t="s">
        <v>443</v>
      </c>
      <c r="O79" s="7" t="s">
        <v>425</v>
      </c>
      <c r="P79" s="7" t="s">
        <v>444</v>
      </c>
      <c r="Q79" s="7" t="s">
        <v>362</v>
      </c>
      <c r="R79" s="7" t="s">
        <v>58</v>
      </c>
      <c r="S79" s="8">
        <v>6952</v>
      </c>
      <c r="T79" s="7" t="s">
        <v>445</v>
      </c>
      <c r="U79" s="9" t="s">
        <v>446</v>
      </c>
      <c r="V79" s="7" t="s">
        <v>447</v>
      </c>
      <c r="W79" s="7" t="s">
        <v>448</v>
      </c>
      <c r="X79" s="7">
        <v>36</v>
      </c>
      <c r="Y79" s="10">
        <v>10</v>
      </c>
      <c r="Z79" s="10" t="s">
        <v>418</v>
      </c>
      <c r="AA79" s="10" t="s">
        <v>256</v>
      </c>
      <c r="AB79" s="10" t="s">
        <v>65</v>
      </c>
      <c r="AC79" s="11">
        <v>0</v>
      </c>
      <c r="AD79" s="10">
        <v>30</v>
      </c>
      <c r="AE79" s="11">
        <v>30.01</v>
      </c>
      <c r="AF79" s="10">
        <v>60</v>
      </c>
      <c r="AG79" s="11">
        <v>60.01</v>
      </c>
      <c r="AH79" s="11">
        <v>130</v>
      </c>
      <c r="AI79" s="40">
        <v>3</v>
      </c>
      <c r="AJ79" s="40">
        <v>3</v>
      </c>
      <c r="AK79" s="40">
        <v>3</v>
      </c>
      <c r="AL79" s="40">
        <v>3</v>
      </c>
      <c r="AM79" s="40">
        <v>3</v>
      </c>
      <c r="AN79" s="40">
        <v>3</v>
      </c>
      <c r="AO79" s="40">
        <v>3</v>
      </c>
      <c r="AP79" s="40">
        <v>3</v>
      </c>
      <c r="AQ79" s="40">
        <v>3</v>
      </c>
      <c r="AR79" s="40">
        <v>3</v>
      </c>
      <c r="AS79" s="40">
        <v>3</v>
      </c>
      <c r="AT79" s="40">
        <v>3</v>
      </c>
      <c r="AU79" s="52">
        <f t="shared" si="2"/>
        <v>36</v>
      </c>
      <c r="AV79" s="70"/>
      <c r="AW79" s="77">
        <v>0</v>
      </c>
      <c r="AX79" s="77">
        <v>0</v>
      </c>
      <c r="AY79" s="77">
        <v>0</v>
      </c>
      <c r="AZ79" s="77">
        <v>0</v>
      </c>
      <c r="BA79" s="77">
        <v>0</v>
      </c>
      <c r="BB79" s="77">
        <v>0</v>
      </c>
      <c r="BC79" s="77">
        <v>0</v>
      </c>
      <c r="BD79" s="79">
        <f>((4403-3702)/3702)*100</f>
        <v>18.935710426796327</v>
      </c>
      <c r="BI79">
        <f t="shared" si="3"/>
        <v>18.935710426796327</v>
      </c>
    </row>
    <row r="80" spans="1:61" x14ac:dyDescent="0.25">
      <c r="A80" s="1" t="s">
        <v>48</v>
      </c>
      <c r="B80" s="2">
        <v>7214</v>
      </c>
      <c r="C80" s="3">
        <v>2</v>
      </c>
      <c r="D80" s="2" t="s">
        <v>49</v>
      </c>
      <c r="E80" s="4">
        <v>0</v>
      </c>
      <c r="F80" s="4" t="s">
        <v>49</v>
      </c>
      <c r="G80" s="5">
        <v>2</v>
      </c>
      <c r="H80" s="2" t="s">
        <v>449</v>
      </c>
      <c r="I80" s="4">
        <v>710</v>
      </c>
      <c r="J80" s="2" t="s">
        <v>450</v>
      </c>
      <c r="K80" s="6" t="s">
        <v>52</v>
      </c>
      <c r="L80" s="7" t="s">
        <v>52</v>
      </c>
      <c r="M80" s="7" t="s">
        <v>53</v>
      </c>
      <c r="N80" s="7" t="s">
        <v>451</v>
      </c>
      <c r="O80" s="7" t="s">
        <v>452</v>
      </c>
      <c r="P80" s="7" t="s">
        <v>453</v>
      </c>
      <c r="Q80" s="7" t="s">
        <v>454</v>
      </c>
      <c r="R80" s="7" t="s">
        <v>58</v>
      </c>
      <c r="S80" s="8">
        <v>8867</v>
      </c>
      <c r="T80" s="7" t="s">
        <v>455</v>
      </c>
      <c r="U80" s="9" t="s">
        <v>456</v>
      </c>
      <c r="V80" s="7" t="s">
        <v>457</v>
      </c>
      <c r="W80" s="7" t="s">
        <v>458</v>
      </c>
      <c r="X80" s="7">
        <v>100</v>
      </c>
      <c r="Y80" s="10">
        <v>0</v>
      </c>
      <c r="Z80" s="10" t="s">
        <v>117</v>
      </c>
      <c r="AA80" s="10" t="s">
        <v>459</v>
      </c>
      <c r="AB80" s="10" t="s">
        <v>65</v>
      </c>
      <c r="AC80" s="11">
        <v>0</v>
      </c>
      <c r="AD80" s="10">
        <v>25</v>
      </c>
      <c r="AE80" s="11">
        <v>25.01</v>
      </c>
      <c r="AF80" s="10">
        <v>60</v>
      </c>
      <c r="AG80" s="11">
        <v>60.01</v>
      </c>
      <c r="AH80" s="11">
        <v>130</v>
      </c>
      <c r="AI80" s="40">
        <v>0</v>
      </c>
      <c r="AJ80" s="40">
        <v>20</v>
      </c>
      <c r="AK80" s="40">
        <v>0</v>
      </c>
      <c r="AL80" s="40">
        <v>30</v>
      </c>
      <c r="AM80" s="40">
        <v>0</v>
      </c>
      <c r="AN80" s="40">
        <v>25</v>
      </c>
      <c r="AO80" s="40">
        <v>0</v>
      </c>
      <c r="AP80" s="40">
        <v>15</v>
      </c>
      <c r="AQ80" s="40">
        <v>0</v>
      </c>
      <c r="AR80" s="40">
        <v>10</v>
      </c>
      <c r="AS80" s="40">
        <v>0</v>
      </c>
      <c r="AT80" s="40">
        <v>0</v>
      </c>
      <c r="AU80" s="52">
        <f t="shared" si="2"/>
        <v>100</v>
      </c>
      <c r="AV80" s="70"/>
      <c r="AW80" s="75">
        <v>0</v>
      </c>
      <c r="AX80" s="75">
        <v>20</v>
      </c>
      <c r="AY80" s="75">
        <v>0</v>
      </c>
      <c r="AZ80" s="75">
        <v>5</v>
      </c>
      <c r="BA80" s="75">
        <v>0</v>
      </c>
      <c r="BB80" s="75">
        <v>15</v>
      </c>
      <c r="BC80" s="75">
        <v>0</v>
      </c>
      <c r="BD80" s="75">
        <v>20</v>
      </c>
      <c r="BI80">
        <f t="shared" si="3"/>
        <v>60</v>
      </c>
    </row>
    <row r="81" spans="1:61" x14ac:dyDescent="0.25">
      <c r="A81" s="1" t="s">
        <v>48</v>
      </c>
      <c r="B81" s="2">
        <v>7224</v>
      </c>
      <c r="C81" s="3">
        <v>2</v>
      </c>
      <c r="D81" s="2" t="s">
        <v>49</v>
      </c>
      <c r="E81" s="4">
        <v>0</v>
      </c>
      <c r="F81" s="4" t="s">
        <v>49</v>
      </c>
      <c r="G81" s="5">
        <v>2</v>
      </c>
      <c r="H81" s="2" t="s">
        <v>449</v>
      </c>
      <c r="I81" s="4">
        <v>710</v>
      </c>
      <c r="J81" s="2" t="s">
        <v>450</v>
      </c>
      <c r="K81" s="6" t="s">
        <v>52</v>
      </c>
      <c r="L81" s="7" t="s">
        <v>52</v>
      </c>
      <c r="M81" s="7" t="s">
        <v>67</v>
      </c>
      <c r="N81" s="7" t="s">
        <v>460</v>
      </c>
      <c r="O81" s="7" t="s">
        <v>452</v>
      </c>
      <c r="P81" s="7" t="s">
        <v>461</v>
      </c>
      <c r="Q81" s="7" t="s">
        <v>454</v>
      </c>
      <c r="R81" s="7" t="s">
        <v>58</v>
      </c>
      <c r="S81" s="8">
        <v>8852</v>
      </c>
      <c r="T81" s="7" t="s">
        <v>462</v>
      </c>
      <c r="U81" s="9" t="s">
        <v>463</v>
      </c>
      <c r="V81" s="7" t="s">
        <v>464</v>
      </c>
      <c r="W81" s="7" t="s">
        <v>458</v>
      </c>
      <c r="X81" s="7">
        <v>100</v>
      </c>
      <c r="Y81" s="10">
        <v>0</v>
      </c>
      <c r="Z81" s="10" t="s">
        <v>117</v>
      </c>
      <c r="AA81" s="10" t="s">
        <v>64</v>
      </c>
      <c r="AB81" s="10" t="s">
        <v>65</v>
      </c>
      <c r="AC81" s="11">
        <v>0</v>
      </c>
      <c r="AD81" s="10">
        <v>30</v>
      </c>
      <c r="AE81" s="11">
        <v>30.01</v>
      </c>
      <c r="AF81" s="10">
        <v>65</v>
      </c>
      <c r="AG81" s="11">
        <v>65.010000000000005</v>
      </c>
      <c r="AH81" s="11">
        <v>130</v>
      </c>
      <c r="AI81" s="40">
        <v>5</v>
      </c>
      <c r="AJ81" s="40">
        <v>10</v>
      </c>
      <c r="AK81" s="40">
        <v>5</v>
      </c>
      <c r="AL81" s="40">
        <v>20</v>
      </c>
      <c r="AM81" s="40">
        <v>20</v>
      </c>
      <c r="AN81" s="40">
        <v>10</v>
      </c>
      <c r="AO81" s="40">
        <v>10</v>
      </c>
      <c r="AP81" s="40">
        <v>10</v>
      </c>
      <c r="AQ81" s="40">
        <v>10</v>
      </c>
      <c r="AR81" s="40">
        <v>0</v>
      </c>
      <c r="AS81" s="40">
        <v>0</v>
      </c>
      <c r="AT81" s="40">
        <v>0</v>
      </c>
      <c r="AU81" s="52">
        <f t="shared" si="2"/>
        <v>100</v>
      </c>
      <c r="AV81" s="70"/>
      <c r="AW81" s="75">
        <v>10</v>
      </c>
      <c r="AX81" s="75">
        <v>0</v>
      </c>
      <c r="AY81" s="75">
        <v>17</v>
      </c>
      <c r="AZ81" s="75">
        <v>3</v>
      </c>
      <c r="BA81" s="75">
        <v>10</v>
      </c>
      <c r="BB81" s="75">
        <v>12</v>
      </c>
      <c r="BC81" s="75">
        <v>8</v>
      </c>
      <c r="BD81" s="75">
        <v>15</v>
      </c>
      <c r="BI81">
        <f t="shared" si="3"/>
        <v>75</v>
      </c>
    </row>
    <row r="82" spans="1:61" x14ac:dyDescent="0.25">
      <c r="A82" s="1" t="s">
        <v>48</v>
      </c>
      <c r="B82" s="2">
        <v>7278</v>
      </c>
      <c r="C82" s="3">
        <v>2</v>
      </c>
      <c r="D82" s="2" t="s">
        <v>49</v>
      </c>
      <c r="E82" s="4">
        <v>0</v>
      </c>
      <c r="F82" s="4" t="s">
        <v>49</v>
      </c>
      <c r="G82" s="5">
        <v>2</v>
      </c>
      <c r="H82" s="2" t="s">
        <v>449</v>
      </c>
      <c r="I82" s="4">
        <v>710</v>
      </c>
      <c r="J82" s="2" t="s">
        <v>450</v>
      </c>
      <c r="K82" s="6">
        <v>1</v>
      </c>
      <c r="L82" s="7" t="s">
        <v>465</v>
      </c>
      <c r="M82" s="7" t="s">
        <v>75</v>
      </c>
      <c r="N82" s="7" t="s">
        <v>466</v>
      </c>
      <c r="O82" s="7" t="s">
        <v>467</v>
      </c>
      <c r="P82" s="7" t="s">
        <v>468</v>
      </c>
      <c r="Q82" s="7" t="s">
        <v>454</v>
      </c>
      <c r="R82" s="7" t="s">
        <v>58</v>
      </c>
      <c r="S82" s="8">
        <v>9367</v>
      </c>
      <c r="T82" s="7" t="s">
        <v>469</v>
      </c>
      <c r="U82" s="9" t="s">
        <v>470</v>
      </c>
      <c r="V82" s="7" t="s">
        <v>471</v>
      </c>
      <c r="W82" s="7" t="s">
        <v>124</v>
      </c>
      <c r="X82" s="7">
        <v>100</v>
      </c>
      <c r="Y82" s="10">
        <v>0</v>
      </c>
      <c r="Z82" s="10" t="s">
        <v>117</v>
      </c>
      <c r="AA82" s="10" t="s">
        <v>64</v>
      </c>
      <c r="AB82" s="10" t="s">
        <v>65</v>
      </c>
      <c r="AC82" s="11">
        <v>0</v>
      </c>
      <c r="AD82" s="10">
        <v>30</v>
      </c>
      <c r="AE82" s="11">
        <v>30.01</v>
      </c>
      <c r="AF82" s="10">
        <v>60</v>
      </c>
      <c r="AG82" s="11">
        <v>60.01</v>
      </c>
      <c r="AH82" s="11">
        <v>130</v>
      </c>
      <c r="AI82" s="40">
        <v>10</v>
      </c>
      <c r="AJ82" s="40">
        <v>10</v>
      </c>
      <c r="AK82" s="40">
        <v>10</v>
      </c>
      <c r="AL82" s="40">
        <v>10</v>
      </c>
      <c r="AM82" s="40">
        <v>10</v>
      </c>
      <c r="AN82" s="40">
        <v>10</v>
      </c>
      <c r="AO82" s="40">
        <v>10</v>
      </c>
      <c r="AP82" s="40">
        <v>10</v>
      </c>
      <c r="AQ82" s="40">
        <v>10</v>
      </c>
      <c r="AR82" s="40">
        <v>10</v>
      </c>
      <c r="AS82" s="40">
        <v>0</v>
      </c>
      <c r="AT82" s="40">
        <v>0</v>
      </c>
      <c r="AU82" s="52">
        <f t="shared" si="2"/>
        <v>100</v>
      </c>
      <c r="AV82" s="70"/>
      <c r="AW82" s="75">
        <v>15</v>
      </c>
      <c r="AX82" s="75">
        <v>10</v>
      </c>
      <c r="AY82" s="75">
        <v>5</v>
      </c>
      <c r="AZ82" s="75">
        <v>5</v>
      </c>
      <c r="BA82" s="75">
        <v>10</v>
      </c>
      <c r="BB82" s="75">
        <v>15</v>
      </c>
      <c r="BC82" s="75">
        <v>15</v>
      </c>
      <c r="BD82" s="75">
        <v>10</v>
      </c>
      <c r="BI82">
        <f t="shared" si="3"/>
        <v>85</v>
      </c>
    </row>
    <row r="83" spans="1:61" x14ac:dyDescent="0.25">
      <c r="A83" s="1" t="s">
        <v>48</v>
      </c>
      <c r="B83" s="2">
        <v>7581</v>
      </c>
      <c r="C83" s="3">
        <v>2</v>
      </c>
      <c r="D83" s="2" t="s">
        <v>49</v>
      </c>
      <c r="E83" s="4">
        <v>0</v>
      </c>
      <c r="F83" s="4" t="s">
        <v>49</v>
      </c>
      <c r="G83" s="5">
        <v>2</v>
      </c>
      <c r="H83" s="2" t="s">
        <v>449</v>
      </c>
      <c r="I83" s="4">
        <v>710</v>
      </c>
      <c r="J83" s="2" t="s">
        <v>450</v>
      </c>
      <c r="K83" s="6">
        <v>2</v>
      </c>
      <c r="L83" s="7" t="s">
        <v>472</v>
      </c>
      <c r="M83" s="7" t="s">
        <v>75</v>
      </c>
      <c r="N83" s="7" t="s">
        <v>472</v>
      </c>
      <c r="O83" s="7" t="s">
        <v>473</v>
      </c>
      <c r="P83" s="7" t="s">
        <v>474</v>
      </c>
      <c r="Q83" s="7" t="s">
        <v>454</v>
      </c>
      <c r="R83" s="7" t="s">
        <v>58</v>
      </c>
      <c r="S83" s="8">
        <v>8892</v>
      </c>
      <c r="T83" s="7" t="s">
        <v>475</v>
      </c>
      <c r="U83" s="9" t="s">
        <v>476</v>
      </c>
      <c r="V83" s="7" t="s">
        <v>477</v>
      </c>
      <c r="W83" s="7" t="s">
        <v>124</v>
      </c>
      <c r="X83" s="7">
        <v>80</v>
      </c>
      <c r="Y83" s="10">
        <v>0</v>
      </c>
      <c r="Z83" s="10" t="s">
        <v>117</v>
      </c>
      <c r="AA83" s="10" t="s">
        <v>478</v>
      </c>
      <c r="AB83" s="10" t="s">
        <v>65</v>
      </c>
      <c r="AC83" s="11">
        <v>0</v>
      </c>
      <c r="AD83" s="10">
        <v>30</v>
      </c>
      <c r="AE83" s="11">
        <v>30.01</v>
      </c>
      <c r="AF83" s="10">
        <v>60</v>
      </c>
      <c r="AG83" s="11">
        <v>60.01</v>
      </c>
      <c r="AH83" s="11">
        <v>130</v>
      </c>
      <c r="AI83" s="40">
        <v>0</v>
      </c>
      <c r="AJ83" s="40">
        <v>0</v>
      </c>
      <c r="AK83" s="40">
        <v>0</v>
      </c>
      <c r="AL83" s="40">
        <v>50</v>
      </c>
      <c r="AM83" s="40">
        <v>0</v>
      </c>
      <c r="AN83" s="40">
        <v>0</v>
      </c>
      <c r="AO83" s="40">
        <v>0</v>
      </c>
      <c r="AP83" s="40">
        <v>50</v>
      </c>
      <c r="AQ83" s="40">
        <v>0</v>
      </c>
      <c r="AR83" s="40">
        <v>0</v>
      </c>
      <c r="AS83" s="40">
        <v>0</v>
      </c>
      <c r="AT83" s="40">
        <v>0</v>
      </c>
      <c r="AU83" s="52">
        <f t="shared" si="2"/>
        <v>100</v>
      </c>
      <c r="AV83" s="70"/>
      <c r="AW83" s="75">
        <v>0</v>
      </c>
      <c r="AX83" s="75">
        <v>0</v>
      </c>
      <c r="AY83" s="75">
        <v>0</v>
      </c>
      <c r="AZ83" s="75">
        <v>40</v>
      </c>
      <c r="BA83" s="75">
        <v>0</v>
      </c>
      <c r="BB83" s="75">
        <v>0</v>
      </c>
      <c r="BC83" s="75"/>
      <c r="BD83" s="75">
        <v>40</v>
      </c>
      <c r="BI83">
        <f t="shared" si="3"/>
        <v>80</v>
      </c>
    </row>
    <row r="84" spans="1:61" x14ac:dyDescent="0.25">
      <c r="A84" s="1" t="s">
        <v>48</v>
      </c>
      <c r="B84" s="2">
        <v>7609</v>
      </c>
      <c r="C84" s="3">
        <v>2</v>
      </c>
      <c r="D84" s="2" t="s">
        <v>49</v>
      </c>
      <c r="E84" s="4">
        <v>0</v>
      </c>
      <c r="F84" s="4" t="s">
        <v>49</v>
      </c>
      <c r="G84" s="5">
        <v>2</v>
      </c>
      <c r="H84" s="2" t="s">
        <v>449</v>
      </c>
      <c r="I84" s="4">
        <v>710</v>
      </c>
      <c r="J84" s="2" t="s">
        <v>450</v>
      </c>
      <c r="K84" s="6">
        <v>3</v>
      </c>
      <c r="L84" s="7" t="s">
        <v>479</v>
      </c>
      <c r="M84" s="7" t="s">
        <v>75</v>
      </c>
      <c r="N84" s="7" t="s">
        <v>480</v>
      </c>
      <c r="O84" s="7" t="s">
        <v>481</v>
      </c>
      <c r="P84" s="7" t="s">
        <v>482</v>
      </c>
      <c r="Q84" s="7" t="s">
        <v>454</v>
      </c>
      <c r="R84" s="7" t="s">
        <v>58</v>
      </c>
      <c r="S84" s="8">
        <v>8923</v>
      </c>
      <c r="T84" s="7" t="s">
        <v>483</v>
      </c>
      <c r="U84" s="9" t="s">
        <v>484</v>
      </c>
      <c r="V84" s="7" t="s">
        <v>485</v>
      </c>
      <c r="W84" s="7" t="s">
        <v>124</v>
      </c>
      <c r="X84" s="7">
        <v>100</v>
      </c>
      <c r="Y84" s="10">
        <v>0</v>
      </c>
      <c r="Z84" s="10" t="s">
        <v>117</v>
      </c>
      <c r="AA84" s="10" t="s">
        <v>389</v>
      </c>
      <c r="AB84" s="10" t="s">
        <v>65</v>
      </c>
      <c r="AC84" s="11">
        <v>0</v>
      </c>
      <c r="AD84" s="10">
        <v>30</v>
      </c>
      <c r="AE84" s="11">
        <v>30.01</v>
      </c>
      <c r="AF84" s="10">
        <v>50</v>
      </c>
      <c r="AG84" s="11">
        <v>50.01</v>
      </c>
      <c r="AH84" s="11">
        <v>130</v>
      </c>
      <c r="AI84" s="40">
        <v>0</v>
      </c>
      <c r="AJ84" s="40">
        <v>0</v>
      </c>
      <c r="AK84" s="40">
        <v>0</v>
      </c>
      <c r="AL84" s="40">
        <v>0</v>
      </c>
      <c r="AM84" s="40">
        <v>0</v>
      </c>
      <c r="AN84" s="40">
        <v>65</v>
      </c>
      <c r="AO84" s="40">
        <v>0</v>
      </c>
      <c r="AP84" s="40">
        <v>0</v>
      </c>
      <c r="AQ84" s="40">
        <v>0</v>
      </c>
      <c r="AR84" s="40">
        <v>0</v>
      </c>
      <c r="AS84" s="40">
        <v>0</v>
      </c>
      <c r="AT84" s="40">
        <v>35</v>
      </c>
      <c r="AU84" s="52">
        <f t="shared" si="2"/>
        <v>100</v>
      </c>
      <c r="AV84" s="70"/>
      <c r="AW84" s="75">
        <v>0</v>
      </c>
      <c r="AX84" s="75">
        <v>0</v>
      </c>
      <c r="AY84" s="75">
        <v>0</v>
      </c>
      <c r="AZ84" s="75">
        <v>0</v>
      </c>
      <c r="BA84" s="75">
        <v>0</v>
      </c>
      <c r="BB84" s="75">
        <v>60</v>
      </c>
      <c r="BC84" s="75">
        <v>0</v>
      </c>
      <c r="BD84" s="75">
        <v>0</v>
      </c>
      <c r="BI84">
        <f t="shared" si="3"/>
        <v>60</v>
      </c>
    </row>
    <row r="85" spans="1:61" x14ac:dyDescent="0.25">
      <c r="A85" s="1" t="s">
        <v>48</v>
      </c>
      <c r="B85" s="2">
        <v>7626</v>
      </c>
      <c r="C85" s="3">
        <v>2</v>
      </c>
      <c r="D85" s="2" t="s">
        <v>49</v>
      </c>
      <c r="E85" s="4">
        <v>0</v>
      </c>
      <c r="F85" s="4" t="s">
        <v>49</v>
      </c>
      <c r="G85" s="5">
        <v>2</v>
      </c>
      <c r="H85" s="2" t="s">
        <v>449</v>
      </c>
      <c r="I85" s="4">
        <v>710</v>
      </c>
      <c r="J85" s="2" t="s">
        <v>450</v>
      </c>
      <c r="K85" s="6">
        <v>1</v>
      </c>
      <c r="L85" s="7" t="s">
        <v>465</v>
      </c>
      <c r="M85" s="7" t="s">
        <v>85</v>
      </c>
      <c r="N85" s="7" t="s">
        <v>486</v>
      </c>
      <c r="O85" s="7" t="s">
        <v>487</v>
      </c>
      <c r="P85" s="7" t="s">
        <v>488</v>
      </c>
      <c r="Q85" s="7" t="s">
        <v>454</v>
      </c>
      <c r="R85" s="7" t="s">
        <v>58</v>
      </c>
      <c r="S85" s="8">
        <v>8923</v>
      </c>
      <c r="T85" s="7" t="s">
        <v>483</v>
      </c>
      <c r="U85" s="9" t="s">
        <v>484</v>
      </c>
      <c r="V85" s="7" t="s">
        <v>485</v>
      </c>
      <c r="W85" s="7" t="s">
        <v>458</v>
      </c>
      <c r="X85" s="7">
        <v>100</v>
      </c>
      <c r="Y85" s="10">
        <v>0</v>
      </c>
      <c r="Z85" s="10" t="s">
        <v>117</v>
      </c>
      <c r="AA85" s="10" t="s">
        <v>389</v>
      </c>
      <c r="AB85" s="10" t="s">
        <v>65</v>
      </c>
      <c r="AC85" s="11">
        <v>0</v>
      </c>
      <c r="AD85" s="10">
        <v>30</v>
      </c>
      <c r="AE85" s="11">
        <v>30.01</v>
      </c>
      <c r="AF85" s="10">
        <v>50</v>
      </c>
      <c r="AG85" s="11">
        <v>50.01</v>
      </c>
      <c r="AH85" s="11">
        <v>130</v>
      </c>
      <c r="AI85" s="40">
        <v>0</v>
      </c>
      <c r="AJ85" s="40">
        <v>0</v>
      </c>
      <c r="AK85" s="40">
        <v>0</v>
      </c>
      <c r="AL85" s="40">
        <v>0</v>
      </c>
      <c r="AM85" s="40">
        <v>0</v>
      </c>
      <c r="AN85" s="40">
        <v>65</v>
      </c>
      <c r="AO85" s="40">
        <v>0</v>
      </c>
      <c r="AP85" s="40">
        <v>0</v>
      </c>
      <c r="AQ85" s="40">
        <v>0</v>
      </c>
      <c r="AR85" s="40">
        <v>0</v>
      </c>
      <c r="AS85" s="40">
        <v>0</v>
      </c>
      <c r="AT85" s="40">
        <v>35</v>
      </c>
      <c r="AU85" s="52">
        <f t="shared" si="2"/>
        <v>100</v>
      </c>
      <c r="AV85" s="70"/>
      <c r="AW85" s="75">
        <v>0</v>
      </c>
      <c r="AX85" s="75">
        <v>0</v>
      </c>
      <c r="AY85" s="75">
        <v>0</v>
      </c>
      <c r="AZ85" s="75">
        <v>0</v>
      </c>
      <c r="BA85" s="75">
        <v>0</v>
      </c>
      <c r="BB85" s="75">
        <v>50</v>
      </c>
      <c r="BC85" s="75">
        <v>0</v>
      </c>
      <c r="BD85" s="75">
        <v>0</v>
      </c>
      <c r="BI85">
        <f t="shared" si="3"/>
        <v>50</v>
      </c>
    </row>
    <row r="86" spans="1:61" x14ac:dyDescent="0.25">
      <c r="A86" s="1" t="s">
        <v>48</v>
      </c>
      <c r="B86" s="2">
        <v>7642</v>
      </c>
      <c r="C86" s="3">
        <v>2</v>
      </c>
      <c r="D86" s="2" t="s">
        <v>49</v>
      </c>
      <c r="E86" s="4">
        <v>0</v>
      </c>
      <c r="F86" s="4" t="s">
        <v>49</v>
      </c>
      <c r="G86" s="5">
        <v>2</v>
      </c>
      <c r="H86" s="2" t="s">
        <v>449</v>
      </c>
      <c r="I86" s="4">
        <v>710</v>
      </c>
      <c r="J86" s="2" t="s">
        <v>450</v>
      </c>
      <c r="K86" s="6">
        <v>1</v>
      </c>
      <c r="L86" s="7" t="s">
        <v>465</v>
      </c>
      <c r="M86" s="7" t="s">
        <v>85</v>
      </c>
      <c r="N86" s="7" t="s">
        <v>489</v>
      </c>
      <c r="O86" s="7" t="s">
        <v>490</v>
      </c>
      <c r="P86" s="7" t="s">
        <v>491</v>
      </c>
      <c r="Q86" s="7" t="s">
        <v>454</v>
      </c>
      <c r="R86" s="7" t="s">
        <v>58</v>
      </c>
      <c r="S86" s="8">
        <v>8867</v>
      </c>
      <c r="T86" s="7" t="s">
        <v>455</v>
      </c>
      <c r="U86" s="9" t="s">
        <v>456</v>
      </c>
      <c r="V86" s="7" t="s">
        <v>457</v>
      </c>
      <c r="W86" s="7" t="s">
        <v>458</v>
      </c>
      <c r="X86" s="7">
        <v>100</v>
      </c>
      <c r="Y86" s="10">
        <v>0</v>
      </c>
      <c r="Z86" s="10" t="s">
        <v>117</v>
      </c>
      <c r="AA86" s="10" t="s">
        <v>459</v>
      </c>
      <c r="AB86" s="10" t="s">
        <v>65</v>
      </c>
      <c r="AC86" s="11">
        <v>0</v>
      </c>
      <c r="AD86" s="10">
        <v>25</v>
      </c>
      <c r="AE86" s="11">
        <v>25.01</v>
      </c>
      <c r="AF86" s="10">
        <v>60</v>
      </c>
      <c r="AG86" s="11">
        <v>60.01</v>
      </c>
      <c r="AH86" s="11">
        <v>130</v>
      </c>
      <c r="AI86" s="40">
        <v>0</v>
      </c>
      <c r="AJ86" s="40">
        <v>20</v>
      </c>
      <c r="AK86" s="40">
        <v>0</v>
      </c>
      <c r="AL86" s="40">
        <v>20</v>
      </c>
      <c r="AM86" s="40">
        <v>0</v>
      </c>
      <c r="AN86" s="40">
        <v>20</v>
      </c>
      <c r="AO86" s="40">
        <v>0</v>
      </c>
      <c r="AP86" s="40">
        <v>20</v>
      </c>
      <c r="AQ86" s="40">
        <v>0</v>
      </c>
      <c r="AR86" s="40">
        <v>20</v>
      </c>
      <c r="AS86" s="40">
        <v>0</v>
      </c>
      <c r="AT86" s="40">
        <v>0</v>
      </c>
      <c r="AU86" s="52">
        <f t="shared" si="2"/>
        <v>100</v>
      </c>
      <c r="AV86" s="70"/>
      <c r="AW86" s="75">
        <v>0</v>
      </c>
      <c r="AX86" s="75">
        <v>20</v>
      </c>
      <c r="AY86" s="75">
        <v>0</v>
      </c>
      <c r="AZ86" s="75">
        <v>20</v>
      </c>
      <c r="BA86" s="75">
        <v>0</v>
      </c>
      <c r="BB86" s="75">
        <v>20</v>
      </c>
      <c r="BC86" s="75">
        <v>0</v>
      </c>
      <c r="BD86" s="75">
        <v>20</v>
      </c>
      <c r="BI86">
        <f t="shared" si="3"/>
        <v>80</v>
      </c>
    </row>
    <row r="87" spans="1:61" x14ac:dyDescent="0.25">
      <c r="A87" s="1" t="s">
        <v>48</v>
      </c>
      <c r="B87" s="2">
        <v>7654</v>
      </c>
      <c r="C87" s="3">
        <v>2</v>
      </c>
      <c r="D87" s="2" t="s">
        <v>49</v>
      </c>
      <c r="E87" s="4">
        <v>0</v>
      </c>
      <c r="F87" s="4" t="s">
        <v>49</v>
      </c>
      <c r="G87" s="5">
        <v>2</v>
      </c>
      <c r="H87" s="2" t="s">
        <v>449</v>
      </c>
      <c r="I87" s="4">
        <v>710</v>
      </c>
      <c r="J87" s="2" t="s">
        <v>450</v>
      </c>
      <c r="K87" s="6">
        <v>2</v>
      </c>
      <c r="L87" s="7" t="s">
        <v>472</v>
      </c>
      <c r="M87" s="7" t="s">
        <v>85</v>
      </c>
      <c r="N87" s="7" t="s">
        <v>492</v>
      </c>
      <c r="O87" s="7" t="s">
        <v>493</v>
      </c>
      <c r="P87" s="7" t="s">
        <v>494</v>
      </c>
      <c r="Q87" s="7" t="s">
        <v>454</v>
      </c>
      <c r="R87" s="7" t="s">
        <v>58</v>
      </c>
      <c r="S87" s="8">
        <v>8892</v>
      </c>
      <c r="T87" s="7" t="s">
        <v>475</v>
      </c>
      <c r="U87" s="9" t="s">
        <v>476</v>
      </c>
      <c r="V87" s="7" t="s">
        <v>477</v>
      </c>
      <c r="W87" s="7" t="s">
        <v>458</v>
      </c>
      <c r="X87" s="7">
        <v>80</v>
      </c>
      <c r="Y87" s="10">
        <v>0</v>
      </c>
      <c r="Z87" s="10" t="s">
        <v>117</v>
      </c>
      <c r="AA87" s="10" t="s">
        <v>478</v>
      </c>
      <c r="AB87" s="10" t="s">
        <v>65</v>
      </c>
      <c r="AC87" s="11">
        <v>0</v>
      </c>
      <c r="AD87" s="10">
        <v>30</v>
      </c>
      <c r="AE87" s="11">
        <v>30.01</v>
      </c>
      <c r="AF87" s="10">
        <v>60</v>
      </c>
      <c r="AG87" s="11">
        <v>60.01</v>
      </c>
      <c r="AH87" s="11">
        <v>130</v>
      </c>
      <c r="AI87" s="40">
        <v>0</v>
      </c>
      <c r="AJ87" s="40">
        <v>0</v>
      </c>
      <c r="AK87" s="40">
        <v>0</v>
      </c>
      <c r="AL87" s="40">
        <v>50</v>
      </c>
      <c r="AM87" s="40">
        <v>0</v>
      </c>
      <c r="AN87" s="40">
        <v>0</v>
      </c>
      <c r="AO87" s="40">
        <v>0</v>
      </c>
      <c r="AP87" s="40">
        <v>50</v>
      </c>
      <c r="AQ87" s="40">
        <v>0</v>
      </c>
      <c r="AR87" s="40">
        <v>0</v>
      </c>
      <c r="AS87" s="40">
        <v>0</v>
      </c>
      <c r="AT87" s="40">
        <v>0</v>
      </c>
      <c r="AU87" s="52">
        <f t="shared" si="2"/>
        <v>100</v>
      </c>
      <c r="AV87" s="70"/>
      <c r="AW87" s="75">
        <v>0</v>
      </c>
      <c r="AX87" s="75">
        <v>0</v>
      </c>
      <c r="AY87" s="75">
        <v>0</v>
      </c>
      <c r="AZ87" s="75">
        <v>45</v>
      </c>
      <c r="BA87" s="75">
        <v>0</v>
      </c>
      <c r="BB87" s="75">
        <v>0</v>
      </c>
      <c r="BC87" s="75">
        <v>0</v>
      </c>
      <c r="BD87" s="75">
        <v>35</v>
      </c>
      <c r="BI87">
        <f t="shared" si="3"/>
        <v>80</v>
      </c>
    </row>
    <row r="88" spans="1:61" x14ac:dyDescent="0.25">
      <c r="A88" s="1" t="s">
        <v>48</v>
      </c>
      <c r="B88" s="2">
        <v>7679</v>
      </c>
      <c r="C88" s="3">
        <v>2</v>
      </c>
      <c r="D88" s="2" t="s">
        <v>49</v>
      </c>
      <c r="E88" s="4">
        <v>0</v>
      </c>
      <c r="F88" s="4" t="s">
        <v>49</v>
      </c>
      <c r="G88" s="5">
        <v>2</v>
      </c>
      <c r="H88" s="2" t="s">
        <v>449</v>
      </c>
      <c r="I88" s="4">
        <v>710</v>
      </c>
      <c r="J88" s="2" t="s">
        <v>450</v>
      </c>
      <c r="K88" s="6">
        <v>3</v>
      </c>
      <c r="L88" s="7" t="s">
        <v>479</v>
      </c>
      <c r="M88" s="7" t="s">
        <v>85</v>
      </c>
      <c r="N88" s="7" t="s">
        <v>495</v>
      </c>
      <c r="O88" s="7" t="s">
        <v>496</v>
      </c>
      <c r="P88" s="7" t="s">
        <v>497</v>
      </c>
      <c r="Q88" s="7" t="s">
        <v>454</v>
      </c>
      <c r="R88" s="7" t="s">
        <v>58</v>
      </c>
      <c r="S88" s="8">
        <v>8923</v>
      </c>
      <c r="T88" s="7" t="s">
        <v>483</v>
      </c>
      <c r="U88" s="9" t="s">
        <v>484</v>
      </c>
      <c r="V88" s="7" t="s">
        <v>485</v>
      </c>
      <c r="W88" s="7" t="s">
        <v>458</v>
      </c>
      <c r="X88" s="7">
        <v>100</v>
      </c>
      <c r="Y88" s="10">
        <v>0</v>
      </c>
      <c r="Z88" s="10" t="s">
        <v>117</v>
      </c>
      <c r="AA88" s="10" t="s">
        <v>389</v>
      </c>
      <c r="AB88" s="10" t="s">
        <v>65</v>
      </c>
      <c r="AC88" s="11">
        <v>0</v>
      </c>
      <c r="AD88" s="10">
        <v>30</v>
      </c>
      <c r="AE88" s="11">
        <v>30.01</v>
      </c>
      <c r="AF88" s="10">
        <v>50</v>
      </c>
      <c r="AG88" s="11">
        <v>50.01</v>
      </c>
      <c r="AH88" s="11">
        <v>130</v>
      </c>
      <c r="AI88" s="40">
        <v>0</v>
      </c>
      <c r="AJ88" s="40">
        <v>0</v>
      </c>
      <c r="AK88" s="40">
        <v>0</v>
      </c>
      <c r="AL88" s="40">
        <v>0</v>
      </c>
      <c r="AM88" s="40">
        <v>0</v>
      </c>
      <c r="AN88" s="40">
        <v>65</v>
      </c>
      <c r="AO88" s="40">
        <v>0</v>
      </c>
      <c r="AP88" s="40">
        <v>0</v>
      </c>
      <c r="AQ88" s="40">
        <v>0</v>
      </c>
      <c r="AR88" s="40">
        <v>0</v>
      </c>
      <c r="AS88" s="40">
        <v>0</v>
      </c>
      <c r="AT88" s="40">
        <v>35</v>
      </c>
      <c r="AU88" s="52">
        <f t="shared" si="2"/>
        <v>100</v>
      </c>
      <c r="AV88" s="70"/>
      <c r="AW88" s="75">
        <v>0</v>
      </c>
      <c r="AX88" s="75">
        <v>0</v>
      </c>
      <c r="AY88" s="75">
        <v>0</v>
      </c>
      <c r="AZ88" s="75">
        <v>0</v>
      </c>
      <c r="BA88" s="75">
        <v>0</v>
      </c>
      <c r="BB88" s="75">
        <v>55</v>
      </c>
      <c r="BC88" s="75">
        <v>0</v>
      </c>
      <c r="BD88" s="75">
        <v>0</v>
      </c>
      <c r="BI88">
        <f t="shared" si="3"/>
        <v>55</v>
      </c>
    </row>
    <row r="89" spans="1:61" x14ac:dyDescent="0.25">
      <c r="A89" s="1" t="s">
        <v>48</v>
      </c>
      <c r="B89" s="2">
        <v>5761</v>
      </c>
      <c r="C89" s="3">
        <v>2</v>
      </c>
      <c r="D89" s="2" t="s">
        <v>49</v>
      </c>
      <c r="E89" s="4">
        <v>0</v>
      </c>
      <c r="F89" s="4" t="s">
        <v>49</v>
      </c>
      <c r="G89" s="5">
        <v>442</v>
      </c>
      <c r="H89" s="2" t="s">
        <v>498</v>
      </c>
      <c r="I89" s="4">
        <v>10</v>
      </c>
      <c r="J89" s="2" t="s">
        <v>499</v>
      </c>
      <c r="K89" s="6" t="s">
        <v>52</v>
      </c>
      <c r="L89" s="7" t="s">
        <v>52</v>
      </c>
      <c r="M89" s="7" t="s">
        <v>53</v>
      </c>
      <c r="N89" s="7" t="s">
        <v>500</v>
      </c>
      <c r="O89" s="7" t="s">
        <v>501</v>
      </c>
      <c r="P89" s="7" t="s">
        <v>502</v>
      </c>
      <c r="Q89" s="7" t="s">
        <v>503</v>
      </c>
      <c r="R89" s="7" t="s">
        <v>58</v>
      </c>
      <c r="S89" s="8">
        <v>7170</v>
      </c>
      <c r="T89" s="7" t="s">
        <v>504</v>
      </c>
      <c r="U89" s="9" t="s">
        <v>505</v>
      </c>
      <c r="V89" s="7" t="s">
        <v>506</v>
      </c>
      <c r="W89" s="7" t="s">
        <v>507</v>
      </c>
      <c r="X89" s="7">
        <v>3</v>
      </c>
      <c r="Y89" s="10">
        <v>0</v>
      </c>
      <c r="Z89" s="10" t="s">
        <v>63</v>
      </c>
      <c r="AA89" s="10" t="s">
        <v>256</v>
      </c>
      <c r="AB89" s="10" t="s">
        <v>65</v>
      </c>
      <c r="AC89" s="11">
        <v>0</v>
      </c>
      <c r="AD89" s="10">
        <v>2</v>
      </c>
      <c r="AE89" s="11">
        <v>2.0099999999999998</v>
      </c>
      <c r="AF89" s="10">
        <v>30</v>
      </c>
      <c r="AG89" s="11">
        <v>30.01</v>
      </c>
      <c r="AH89" s="11">
        <v>130</v>
      </c>
      <c r="AI89" s="41">
        <v>0</v>
      </c>
      <c r="AJ89" s="41">
        <v>0</v>
      </c>
      <c r="AK89" s="41">
        <v>0</v>
      </c>
      <c r="AL89" s="41">
        <v>1</v>
      </c>
      <c r="AM89" s="41">
        <v>2</v>
      </c>
      <c r="AN89" s="41">
        <v>0</v>
      </c>
      <c r="AO89" s="41">
        <v>0</v>
      </c>
      <c r="AP89" s="41">
        <v>0</v>
      </c>
      <c r="AQ89" s="41">
        <v>0</v>
      </c>
      <c r="AR89" s="41">
        <v>0</v>
      </c>
      <c r="AS89" s="41">
        <v>0</v>
      </c>
      <c r="AT89" s="41">
        <v>0</v>
      </c>
      <c r="AU89" s="52">
        <f t="shared" si="2"/>
        <v>3</v>
      </c>
      <c r="AV89" s="70"/>
      <c r="AW89" s="77">
        <v>0</v>
      </c>
      <c r="AX89" s="77">
        <v>0</v>
      </c>
      <c r="AY89" s="77">
        <v>0</v>
      </c>
      <c r="AZ89" s="77">
        <v>1</v>
      </c>
      <c r="BA89" s="77">
        <v>2</v>
      </c>
      <c r="BB89" s="77">
        <v>0</v>
      </c>
      <c r="BC89" s="77">
        <v>0</v>
      </c>
      <c r="BD89" s="77">
        <v>0</v>
      </c>
      <c r="BI89">
        <f t="shared" si="3"/>
        <v>3</v>
      </c>
    </row>
    <row r="90" spans="1:61" x14ac:dyDescent="0.25">
      <c r="A90" s="1" t="s">
        <v>48</v>
      </c>
      <c r="B90" s="2">
        <v>5768</v>
      </c>
      <c r="C90" s="3">
        <v>2</v>
      </c>
      <c r="D90" s="2" t="s">
        <v>49</v>
      </c>
      <c r="E90" s="4">
        <v>0</v>
      </c>
      <c r="F90" s="4" t="s">
        <v>49</v>
      </c>
      <c r="G90" s="5">
        <v>442</v>
      </c>
      <c r="H90" s="2" t="s">
        <v>498</v>
      </c>
      <c r="I90" s="4">
        <v>10</v>
      </c>
      <c r="J90" s="2" t="s">
        <v>499</v>
      </c>
      <c r="K90" s="6" t="s">
        <v>52</v>
      </c>
      <c r="L90" s="7" t="s">
        <v>52</v>
      </c>
      <c r="M90" s="7" t="s">
        <v>67</v>
      </c>
      <c r="N90" s="7" t="s">
        <v>508</v>
      </c>
      <c r="O90" s="7" t="s">
        <v>509</v>
      </c>
      <c r="P90" s="7" t="s">
        <v>510</v>
      </c>
      <c r="Q90" s="7" t="s">
        <v>503</v>
      </c>
      <c r="R90" s="7" t="s">
        <v>58</v>
      </c>
      <c r="S90" s="8">
        <v>7178</v>
      </c>
      <c r="T90" s="7" t="s">
        <v>511</v>
      </c>
      <c r="U90" s="9" t="s">
        <v>512</v>
      </c>
      <c r="V90" s="7" t="s">
        <v>513</v>
      </c>
      <c r="W90" s="7" t="s">
        <v>124</v>
      </c>
      <c r="X90" s="7">
        <v>100</v>
      </c>
      <c r="Y90" s="10">
        <v>0</v>
      </c>
      <c r="Z90" s="10" t="s">
        <v>117</v>
      </c>
      <c r="AA90" s="10" t="s">
        <v>256</v>
      </c>
      <c r="AB90" s="10" t="s">
        <v>65</v>
      </c>
      <c r="AC90" s="11">
        <v>0</v>
      </c>
      <c r="AD90" s="10">
        <v>20</v>
      </c>
      <c r="AE90" s="11">
        <v>20.010000000000002</v>
      </c>
      <c r="AF90" s="10">
        <v>70</v>
      </c>
      <c r="AG90" s="11">
        <v>70.010000000000005</v>
      </c>
      <c r="AH90" s="11">
        <v>130</v>
      </c>
      <c r="AI90" s="51">
        <v>8.33</v>
      </c>
      <c r="AJ90" s="51">
        <v>8.33</v>
      </c>
      <c r="AK90" s="51">
        <v>8.33</v>
      </c>
      <c r="AL90" s="51">
        <v>8.33</v>
      </c>
      <c r="AM90" s="51">
        <v>8.33</v>
      </c>
      <c r="AN90" s="51">
        <v>8.33</v>
      </c>
      <c r="AO90" s="51">
        <v>8.33</v>
      </c>
      <c r="AP90" s="51">
        <v>8.33</v>
      </c>
      <c r="AQ90" s="51">
        <v>8.33</v>
      </c>
      <c r="AR90" s="51">
        <v>8.33</v>
      </c>
      <c r="AS90" s="51">
        <v>8.33</v>
      </c>
      <c r="AT90" s="51">
        <v>8.3699999999999992</v>
      </c>
      <c r="AU90" s="52">
        <f t="shared" si="2"/>
        <v>100</v>
      </c>
      <c r="AV90" s="70"/>
      <c r="AW90" s="80">
        <v>8.33</v>
      </c>
      <c r="AX90" s="80">
        <v>8.33</v>
      </c>
      <c r="AY90" s="80">
        <v>8.33</v>
      </c>
      <c r="AZ90" s="80">
        <v>8.33</v>
      </c>
      <c r="BA90" s="80">
        <v>8.33</v>
      </c>
      <c r="BB90" s="80">
        <v>8.33</v>
      </c>
      <c r="BC90" s="80">
        <v>8.33</v>
      </c>
      <c r="BD90" s="80">
        <v>8.33</v>
      </c>
      <c r="BI90">
        <f t="shared" si="3"/>
        <v>66.64</v>
      </c>
    </row>
    <row r="91" spans="1:61" x14ac:dyDescent="0.25">
      <c r="A91" s="1" t="s">
        <v>48</v>
      </c>
      <c r="B91" s="2">
        <v>8947</v>
      </c>
      <c r="C91" s="3">
        <v>2</v>
      </c>
      <c r="D91" s="2" t="s">
        <v>49</v>
      </c>
      <c r="E91" s="4">
        <v>0</v>
      </c>
      <c r="F91" s="4" t="s">
        <v>49</v>
      </c>
      <c r="G91" s="5">
        <v>442</v>
      </c>
      <c r="H91" s="2" t="s">
        <v>498</v>
      </c>
      <c r="I91" s="4">
        <v>10</v>
      </c>
      <c r="J91" s="2" t="s">
        <v>499</v>
      </c>
      <c r="K91" s="6">
        <v>1</v>
      </c>
      <c r="L91" s="7" t="s">
        <v>514</v>
      </c>
      <c r="M91" s="7" t="s">
        <v>75</v>
      </c>
      <c r="N91" s="7" t="s">
        <v>514</v>
      </c>
      <c r="O91" s="7" t="s">
        <v>515</v>
      </c>
      <c r="P91" s="7" t="s">
        <v>516</v>
      </c>
      <c r="Q91" s="7" t="s">
        <v>517</v>
      </c>
      <c r="R91" s="7" t="s">
        <v>58</v>
      </c>
      <c r="S91" s="8">
        <v>10501</v>
      </c>
      <c r="T91" s="7" t="s">
        <v>518</v>
      </c>
      <c r="U91" s="9" t="s">
        <v>519</v>
      </c>
      <c r="V91" s="7" t="s">
        <v>520</v>
      </c>
      <c r="W91" s="7" t="s">
        <v>521</v>
      </c>
      <c r="X91" s="7">
        <v>21692</v>
      </c>
      <c r="Y91" s="10">
        <v>0</v>
      </c>
      <c r="Z91" s="10" t="s">
        <v>63</v>
      </c>
      <c r="AA91" s="10" t="s">
        <v>256</v>
      </c>
      <c r="AB91" s="10" t="s">
        <v>65</v>
      </c>
      <c r="AC91" s="11">
        <v>0</v>
      </c>
      <c r="AD91" s="10">
        <v>30</v>
      </c>
      <c r="AE91" s="11">
        <v>30.01</v>
      </c>
      <c r="AF91" s="10">
        <v>70</v>
      </c>
      <c r="AG91" s="11">
        <v>70.010000000000005</v>
      </c>
      <c r="AH91" s="11">
        <v>130</v>
      </c>
      <c r="AI91" s="41">
        <v>987</v>
      </c>
      <c r="AJ91" s="41">
        <v>1419</v>
      </c>
      <c r="AK91" s="41">
        <v>535</v>
      </c>
      <c r="AL91" s="41">
        <v>2083</v>
      </c>
      <c r="AM91" s="41">
        <v>2083</v>
      </c>
      <c r="AN91" s="41">
        <v>2083</v>
      </c>
      <c r="AO91" s="41">
        <v>2087</v>
      </c>
      <c r="AP91" s="41">
        <v>2083</v>
      </c>
      <c r="AQ91" s="41">
        <v>2083</v>
      </c>
      <c r="AR91" s="41">
        <v>2083</v>
      </c>
      <c r="AS91" s="41">
        <v>2083</v>
      </c>
      <c r="AT91" s="41">
        <v>2083</v>
      </c>
      <c r="AU91" s="52">
        <f t="shared" si="2"/>
        <v>21692</v>
      </c>
      <c r="AV91" s="70"/>
      <c r="AW91" s="77">
        <v>987</v>
      </c>
      <c r="AX91" s="77">
        <v>1419</v>
      </c>
      <c r="AY91" s="77">
        <v>911</v>
      </c>
      <c r="AZ91" s="77">
        <v>1182</v>
      </c>
      <c r="BA91" s="77">
        <v>1129</v>
      </c>
      <c r="BB91" s="77">
        <v>1546</v>
      </c>
      <c r="BC91" s="77">
        <v>1945</v>
      </c>
      <c r="BD91" s="77">
        <v>1490</v>
      </c>
      <c r="BI91">
        <f t="shared" si="3"/>
        <v>10609</v>
      </c>
    </row>
    <row r="92" spans="1:61" x14ac:dyDescent="0.25">
      <c r="A92" s="1" t="s">
        <v>48</v>
      </c>
      <c r="B92" s="2">
        <v>8952</v>
      </c>
      <c r="C92" s="3">
        <v>2</v>
      </c>
      <c r="D92" s="2" t="s">
        <v>49</v>
      </c>
      <c r="E92" s="4">
        <v>0</v>
      </c>
      <c r="F92" s="4" t="s">
        <v>49</v>
      </c>
      <c r="G92" s="5">
        <v>442</v>
      </c>
      <c r="H92" s="2" t="s">
        <v>498</v>
      </c>
      <c r="I92" s="4">
        <v>10</v>
      </c>
      <c r="J92" s="2" t="s">
        <v>499</v>
      </c>
      <c r="K92" s="6">
        <v>1</v>
      </c>
      <c r="L92" s="7" t="s">
        <v>514</v>
      </c>
      <c r="M92" s="7" t="s">
        <v>85</v>
      </c>
      <c r="N92" s="7" t="s">
        <v>522</v>
      </c>
      <c r="O92" s="7" t="s">
        <v>523</v>
      </c>
      <c r="P92" s="7" t="s">
        <v>524</v>
      </c>
      <c r="Q92" s="7" t="s">
        <v>517</v>
      </c>
      <c r="R92" s="7" t="s">
        <v>58</v>
      </c>
      <c r="S92" s="8">
        <v>10501</v>
      </c>
      <c r="T92" s="7" t="s">
        <v>518</v>
      </c>
      <c r="U92" s="9" t="s">
        <v>519</v>
      </c>
      <c r="V92" s="7" t="s">
        <v>520</v>
      </c>
      <c r="W92" s="7" t="s">
        <v>521</v>
      </c>
      <c r="X92" s="7">
        <v>21692</v>
      </c>
      <c r="Y92" s="10">
        <v>0</v>
      </c>
      <c r="Z92" s="10" t="s">
        <v>63</v>
      </c>
      <c r="AA92" s="10" t="s">
        <v>256</v>
      </c>
      <c r="AB92" s="10" t="s">
        <v>65</v>
      </c>
      <c r="AC92" s="11">
        <v>0</v>
      </c>
      <c r="AD92" s="10">
        <v>30</v>
      </c>
      <c r="AE92" s="11">
        <v>30.01</v>
      </c>
      <c r="AF92" s="10">
        <v>70</v>
      </c>
      <c r="AG92" s="11">
        <v>70.010000000000005</v>
      </c>
      <c r="AH92" s="11">
        <v>130</v>
      </c>
      <c r="AI92" s="41">
        <v>987</v>
      </c>
      <c r="AJ92" s="41">
        <v>1419</v>
      </c>
      <c r="AK92" s="41">
        <v>535</v>
      </c>
      <c r="AL92" s="41">
        <v>2083</v>
      </c>
      <c r="AM92" s="41">
        <v>2083</v>
      </c>
      <c r="AN92" s="41">
        <v>2083</v>
      </c>
      <c r="AO92" s="41">
        <v>2087</v>
      </c>
      <c r="AP92" s="41">
        <v>2083</v>
      </c>
      <c r="AQ92" s="41">
        <v>2083</v>
      </c>
      <c r="AR92" s="41">
        <v>2083</v>
      </c>
      <c r="AS92" s="41">
        <v>2083</v>
      </c>
      <c r="AT92" s="41">
        <v>2083</v>
      </c>
      <c r="AU92" s="52">
        <f t="shared" si="2"/>
        <v>21692</v>
      </c>
      <c r="AV92" s="70"/>
      <c r="AW92" s="77">
        <v>0</v>
      </c>
      <c r="AX92" s="77">
        <v>0</v>
      </c>
      <c r="AY92" s="77">
        <v>0</v>
      </c>
      <c r="AZ92" s="77">
        <v>0</v>
      </c>
      <c r="BA92" s="77">
        <v>0</v>
      </c>
      <c r="BB92" s="77">
        <v>0</v>
      </c>
      <c r="BC92" s="77">
        <v>0</v>
      </c>
      <c r="BD92" s="77">
        <v>0</v>
      </c>
      <c r="BI92">
        <f t="shared" si="3"/>
        <v>0</v>
      </c>
    </row>
    <row r="93" spans="1:61" x14ac:dyDescent="0.25">
      <c r="A93" s="1" t="s">
        <v>48</v>
      </c>
      <c r="B93" s="2">
        <v>8961</v>
      </c>
      <c r="C93" s="3">
        <v>2</v>
      </c>
      <c r="D93" s="2" t="s">
        <v>49</v>
      </c>
      <c r="E93" s="4">
        <v>0</v>
      </c>
      <c r="F93" s="4" t="s">
        <v>49</v>
      </c>
      <c r="G93" s="5">
        <v>442</v>
      </c>
      <c r="H93" s="2" t="s">
        <v>498</v>
      </c>
      <c r="I93" s="4">
        <v>10</v>
      </c>
      <c r="J93" s="2" t="s">
        <v>499</v>
      </c>
      <c r="K93" s="6">
        <v>2</v>
      </c>
      <c r="L93" s="7" t="s">
        <v>525</v>
      </c>
      <c r="M93" s="7" t="s">
        <v>75</v>
      </c>
      <c r="N93" s="7" t="s">
        <v>526</v>
      </c>
      <c r="O93" s="7" t="s">
        <v>527</v>
      </c>
      <c r="P93" s="7" t="s">
        <v>528</v>
      </c>
      <c r="Q93" s="7" t="s">
        <v>517</v>
      </c>
      <c r="R93" s="7" t="s">
        <v>58</v>
      </c>
      <c r="S93" s="8">
        <v>7199</v>
      </c>
      <c r="T93" s="7" t="s">
        <v>529</v>
      </c>
      <c r="U93" s="9" t="s">
        <v>530</v>
      </c>
      <c r="V93" s="7" t="s">
        <v>531</v>
      </c>
      <c r="W93" s="7" t="s">
        <v>532</v>
      </c>
      <c r="X93" s="7">
        <v>2400</v>
      </c>
      <c r="Y93" s="10">
        <v>0</v>
      </c>
      <c r="Z93" s="10" t="s">
        <v>63</v>
      </c>
      <c r="AA93" s="10" t="s">
        <v>256</v>
      </c>
      <c r="AB93" s="10" t="s">
        <v>65</v>
      </c>
      <c r="AC93" s="11">
        <v>0</v>
      </c>
      <c r="AD93" s="10">
        <v>30</v>
      </c>
      <c r="AE93" s="11">
        <v>30.01</v>
      </c>
      <c r="AF93" s="10">
        <v>70</v>
      </c>
      <c r="AG93" s="11">
        <v>70.010000000000005</v>
      </c>
      <c r="AH93" s="11">
        <v>130</v>
      </c>
      <c r="AI93" s="42">
        <v>200</v>
      </c>
      <c r="AJ93" s="42">
        <v>200</v>
      </c>
      <c r="AK93" s="42">
        <v>200</v>
      </c>
      <c r="AL93" s="42">
        <v>200</v>
      </c>
      <c r="AM93" s="42">
        <v>200</v>
      </c>
      <c r="AN93" s="42">
        <v>200</v>
      </c>
      <c r="AO93" s="42">
        <v>200</v>
      </c>
      <c r="AP93" s="42">
        <v>200</v>
      </c>
      <c r="AQ93" s="42">
        <v>200</v>
      </c>
      <c r="AR93" s="42">
        <v>200</v>
      </c>
      <c r="AS93" s="42">
        <v>200</v>
      </c>
      <c r="AT93" s="43">
        <v>200</v>
      </c>
      <c r="AU93" s="52">
        <f t="shared" si="2"/>
        <v>2400</v>
      </c>
      <c r="AV93" s="70"/>
      <c r="AW93" s="75">
        <v>0</v>
      </c>
      <c r="AX93" s="75">
        <v>0</v>
      </c>
      <c r="AY93" s="75">
        <v>0</v>
      </c>
      <c r="AZ93" s="75">
        <v>0</v>
      </c>
      <c r="BA93" s="75">
        <v>0</v>
      </c>
      <c r="BB93" s="75">
        <v>0</v>
      </c>
      <c r="BC93" s="75">
        <v>0</v>
      </c>
      <c r="BD93" s="75">
        <v>0</v>
      </c>
      <c r="BI93">
        <f t="shared" si="3"/>
        <v>0</v>
      </c>
    </row>
    <row r="94" spans="1:61" x14ac:dyDescent="0.25">
      <c r="A94" s="1" t="s">
        <v>48</v>
      </c>
      <c r="B94" s="2">
        <v>8969</v>
      </c>
      <c r="C94" s="3">
        <v>2</v>
      </c>
      <c r="D94" s="2" t="s">
        <v>49</v>
      </c>
      <c r="E94" s="4">
        <v>0</v>
      </c>
      <c r="F94" s="4" t="s">
        <v>49</v>
      </c>
      <c r="G94" s="5">
        <v>442</v>
      </c>
      <c r="H94" s="2" t="s">
        <v>498</v>
      </c>
      <c r="I94" s="4">
        <v>10</v>
      </c>
      <c r="J94" s="2" t="s">
        <v>499</v>
      </c>
      <c r="K94" s="6">
        <v>2</v>
      </c>
      <c r="L94" s="7" t="s">
        <v>525</v>
      </c>
      <c r="M94" s="7" t="s">
        <v>85</v>
      </c>
      <c r="N94" s="7" t="s">
        <v>533</v>
      </c>
      <c r="O94" s="7" t="s">
        <v>534</v>
      </c>
      <c r="P94" s="7" t="s">
        <v>535</v>
      </c>
      <c r="Q94" s="7" t="s">
        <v>517</v>
      </c>
      <c r="R94" s="7" t="s">
        <v>58</v>
      </c>
      <c r="S94" s="8">
        <v>7199</v>
      </c>
      <c r="T94" s="7" t="s">
        <v>529</v>
      </c>
      <c r="U94" s="9" t="s">
        <v>530</v>
      </c>
      <c r="V94" s="7" t="s">
        <v>531</v>
      </c>
      <c r="W94" s="7" t="s">
        <v>532</v>
      </c>
      <c r="X94" s="7">
        <v>5</v>
      </c>
      <c r="Y94" s="10">
        <v>0</v>
      </c>
      <c r="Z94" s="10" t="s">
        <v>63</v>
      </c>
      <c r="AA94" s="10" t="s">
        <v>256</v>
      </c>
      <c r="AB94" s="10" t="s">
        <v>65</v>
      </c>
      <c r="AC94" s="11">
        <v>0</v>
      </c>
      <c r="AD94" s="10">
        <v>30</v>
      </c>
      <c r="AE94" s="11">
        <v>30.01</v>
      </c>
      <c r="AF94" s="10">
        <v>70</v>
      </c>
      <c r="AG94" s="11">
        <v>70.010000000000005</v>
      </c>
      <c r="AH94" s="11">
        <v>130</v>
      </c>
      <c r="AI94" s="41">
        <v>5</v>
      </c>
      <c r="AJ94" s="41">
        <v>0</v>
      </c>
      <c r="AK94" s="41">
        <v>0</v>
      </c>
      <c r="AL94" s="41">
        <v>0</v>
      </c>
      <c r="AM94" s="41">
        <v>0</v>
      </c>
      <c r="AN94" s="41">
        <v>0</v>
      </c>
      <c r="AO94" s="41">
        <v>0</v>
      </c>
      <c r="AP94" s="41">
        <v>0</v>
      </c>
      <c r="AQ94" s="41">
        <v>0</v>
      </c>
      <c r="AR94" s="41">
        <v>0</v>
      </c>
      <c r="AS94" s="41">
        <v>0</v>
      </c>
      <c r="AT94" s="41">
        <v>0</v>
      </c>
      <c r="AU94" s="52">
        <f t="shared" si="2"/>
        <v>5</v>
      </c>
      <c r="AV94" s="70"/>
      <c r="AW94" s="77">
        <v>0</v>
      </c>
      <c r="AX94" s="77">
        <v>0</v>
      </c>
      <c r="AY94" s="77">
        <v>0</v>
      </c>
      <c r="AZ94" s="77">
        <v>0</v>
      </c>
      <c r="BA94" s="77">
        <v>0</v>
      </c>
      <c r="BB94" s="77">
        <v>0</v>
      </c>
      <c r="BC94" s="77">
        <v>0</v>
      </c>
      <c r="BD94" s="77">
        <v>0</v>
      </c>
      <c r="BI94">
        <f t="shared" si="3"/>
        <v>0</v>
      </c>
    </row>
    <row r="95" spans="1:61" x14ac:dyDescent="0.25">
      <c r="A95" s="1" t="s">
        <v>48</v>
      </c>
      <c r="B95" s="2">
        <v>8975</v>
      </c>
      <c r="C95" s="3">
        <v>2</v>
      </c>
      <c r="D95" s="2" t="s">
        <v>49</v>
      </c>
      <c r="E95" s="4">
        <v>0</v>
      </c>
      <c r="F95" s="4" t="s">
        <v>49</v>
      </c>
      <c r="G95" s="5">
        <v>442</v>
      </c>
      <c r="H95" s="2" t="s">
        <v>498</v>
      </c>
      <c r="I95" s="4">
        <v>10</v>
      </c>
      <c r="J95" s="2" t="s">
        <v>499</v>
      </c>
      <c r="K95" s="6">
        <v>3</v>
      </c>
      <c r="L95" s="7" t="s">
        <v>536</v>
      </c>
      <c r="M95" s="7" t="s">
        <v>75</v>
      </c>
      <c r="N95" s="7" t="s">
        <v>537</v>
      </c>
      <c r="O95" s="7" t="s">
        <v>538</v>
      </c>
      <c r="P95" s="7" t="s">
        <v>539</v>
      </c>
      <c r="Q95" s="7" t="s">
        <v>517</v>
      </c>
      <c r="R95" s="7" t="s">
        <v>58</v>
      </c>
      <c r="S95" s="8">
        <v>7251</v>
      </c>
      <c r="T95" s="7" t="s">
        <v>540</v>
      </c>
      <c r="U95" s="9" t="s">
        <v>541</v>
      </c>
      <c r="V95" s="7" t="s">
        <v>542</v>
      </c>
      <c r="W95" s="7" t="s">
        <v>543</v>
      </c>
      <c r="X95" s="7">
        <v>4</v>
      </c>
      <c r="Y95" s="10">
        <v>0</v>
      </c>
      <c r="Z95" s="10" t="s">
        <v>63</v>
      </c>
      <c r="AA95" s="10" t="s">
        <v>256</v>
      </c>
      <c r="AB95" s="10" t="s">
        <v>65</v>
      </c>
      <c r="AC95" s="11">
        <v>0</v>
      </c>
      <c r="AD95" s="10">
        <v>30</v>
      </c>
      <c r="AE95" s="11">
        <v>30.01</v>
      </c>
      <c r="AF95" s="10">
        <v>70</v>
      </c>
      <c r="AG95" s="11">
        <v>70.010000000000005</v>
      </c>
      <c r="AH95" s="11">
        <v>130</v>
      </c>
      <c r="AI95" s="41">
        <v>1</v>
      </c>
      <c r="AJ95" s="41">
        <v>1</v>
      </c>
      <c r="AK95" s="41">
        <v>1</v>
      </c>
      <c r="AL95" s="41">
        <v>1</v>
      </c>
      <c r="AM95" s="41">
        <v>0</v>
      </c>
      <c r="AN95" s="41">
        <v>0</v>
      </c>
      <c r="AO95" s="41">
        <v>0</v>
      </c>
      <c r="AP95" s="41">
        <v>0</v>
      </c>
      <c r="AQ95" s="41">
        <v>0</v>
      </c>
      <c r="AR95" s="41">
        <v>0</v>
      </c>
      <c r="AS95" s="41">
        <v>0</v>
      </c>
      <c r="AT95" s="41">
        <v>0</v>
      </c>
      <c r="AU95" s="52">
        <f t="shared" si="2"/>
        <v>4</v>
      </c>
      <c r="AV95" s="70"/>
      <c r="AW95" s="77">
        <v>0</v>
      </c>
      <c r="AX95" s="77">
        <v>0</v>
      </c>
      <c r="AY95" s="77">
        <v>0</v>
      </c>
      <c r="AZ95" s="77">
        <v>0</v>
      </c>
      <c r="BA95" s="77">
        <v>0</v>
      </c>
      <c r="BB95" s="77">
        <v>0</v>
      </c>
      <c r="BC95" s="77">
        <v>0</v>
      </c>
      <c r="BD95" s="77">
        <v>0</v>
      </c>
      <c r="BI95">
        <f t="shared" si="3"/>
        <v>0</v>
      </c>
    </row>
    <row r="96" spans="1:61" x14ac:dyDescent="0.25">
      <c r="A96" s="1" t="s">
        <v>48</v>
      </c>
      <c r="B96" s="2">
        <v>8980</v>
      </c>
      <c r="C96" s="3">
        <v>2</v>
      </c>
      <c r="D96" s="2" t="s">
        <v>49</v>
      </c>
      <c r="E96" s="4">
        <v>0</v>
      </c>
      <c r="F96" s="4" t="s">
        <v>49</v>
      </c>
      <c r="G96" s="5">
        <v>442</v>
      </c>
      <c r="H96" s="2" t="s">
        <v>498</v>
      </c>
      <c r="I96" s="4">
        <v>10</v>
      </c>
      <c r="J96" s="2" t="s">
        <v>499</v>
      </c>
      <c r="K96" s="6">
        <v>3</v>
      </c>
      <c r="L96" s="7" t="s">
        <v>536</v>
      </c>
      <c r="M96" s="7" t="s">
        <v>85</v>
      </c>
      <c r="N96" s="7" t="s">
        <v>544</v>
      </c>
      <c r="O96" s="7" t="s">
        <v>545</v>
      </c>
      <c r="P96" s="7" t="s">
        <v>539</v>
      </c>
      <c r="Q96" s="7" t="s">
        <v>517</v>
      </c>
      <c r="R96" s="7" t="s">
        <v>58</v>
      </c>
      <c r="S96" s="8">
        <v>10484</v>
      </c>
      <c r="T96" s="7" t="s">
        <v>546</v>
      </c>
      <c r="U96" s="9" t="s">
        <v>547</v>
      </c>
      <c r="V96" s="7" t="s">
        <v>548</v>
      </c>
      <c r="W96" s="7" t="s">
        <v>549</v>
      </c>
      <c r="X96" s="7">
        <v>12</v>
      </c>
      <c r="Y96" s="10">
        <v>0</v>
      </c>
      <c r="Z96" s="10" t="s">
        <v>63</v>
      </c>
      <c r="AA96" s="10" t="s">
        <v>256</v>
      </c>
      <c r="AB96" s="10" t="s">
        <v>65</v>
      </c>
      <c r="AC96" s="11">
        <v>0</v>
      </c>
      <c r="AD96" s="10">
        <v>1</v>
      </c>
      <c r="AE96" s="11">
        <v>1.01</v>
      </c>
      <c r="AF96" s="10">
        <v>3</v>
      </c>
      <c r="AG96" s="11">
        <v>3.01</v>
      </c>
      <c r="AH96" s="11">
        <v>130</v>
      </c>
      <c r="AI96" s="41">
        <v>1</v>
      </c>
      <c r="AJ96" s="41">
        <v>1</v>
      </c>
      <c r="AK96" s="41">
        <v>1</v>
      </c>
      <c r="AL96" s="41">
        <v>1</v>
      </c>
      <c r="AM96" s="41">
        <v>1</v>
      </c>
      <c r="AN96" s="41">
        <v>1</v>
      </c>
      <c r="AO96" s="41">
        <v>1</v>
      </c>
      <c r="AP96" s="41">
        <v>1</v>
      </c>
      <c r="AQ96" s="41">
        <v>1</v>
      </c>
      <c r="AR96" s="41">
        <v>1</v>
      </c>
      <c r="AS96" s="41">
        <v>1</v>
      </c>
      <c r="AT96" s="41">
        <v>1</v>
      </c>
      <c r="AU96" s="52">
        <f t="shared" si="2"/>
        <v>12</v>
      </c>
      <c r="AV96" s="70"/>
      <c r="AW96" s="75">
        <v>2</v>
      </c>
      <c r="AX96" s="75">
        <v>2</v>
      </c>
      <c r="AY96" s="75">
        <v>1</v>
      </c>
      <c r="AZ96" s="75">
        <v>0</v>
      </c>
      <c r="BA96" s="75">
        <v>1</v>
      </c>
      <c r="BB96" s="75">
        <v>2</v>
      </c>
      <c r="BC96" s="75">
        <v>1</v>
      </c>
      <c r="BD96" s="75">
        <v>1</v>
      </c>
      <c r="BI96">
        <f t="shared" si="3"/>
        <v>10</v>
      </c>
    </row>
    <row r="97" spans="1:61" x14ac:dyDescent="0.25">
      <c r="A97" s="1" t="s">
        <v>48</v>
      </c>
      <c r="B97" s="2">
        <v>8987</v>
      </c>
      <c r="C97" s="3">
        <v>2</v>
      </c>
      <c r="D97" s="2" t="s">
        <v>49</v>
      </c>
      <c r="E97" s="4">
        <v>0</v>
      </c>
      <c r="F97" s="4" t="s">
        <v>49</v>
      </c>
      <c r="G97" s="5">
        <v>442</v>
      </c>
      <c r="H97" s="2" t="s">
        <v>498</v>
      </c>
      <c r="I97" s="4">
        <v>10</v>
      </c>
      <c r="J97" s="2" t="s">
        <v>499</v>
      </c>
      <c r="K97" s="6">
        <v>4</v>
      </c>
      <c r="L97" s="7" t="s">
        <v>550</v>
      </c>
      <c r="M97" s="7" t="s">
        <v>75</v>
      </c>
      <c r="N97" s="7" t="s">
        <v>551</v>
      </c>
      <c r="O97" s="7" t="s">
        <v>552</v>
      </c>
      <c r="P97" s="7" t="s">
        <v>553</v>
      </c>
      <c r="Q97" s="7" t="s">
        <v>517</v>
      </c>
      <c r="R97" s="7" t="s">
        <v>58</v>
      </c>
      <c r="S97" s="8">
        <v>10470</v>
      </c>
      <c r="T97" s="7" t="s">
        <v>554</v>
      </c>
      <c r="U97" s="9" t="s">
        <v>555</v>
      </c>
      <c r="V97" s="7" t="s">
        <v>556</v>
      </c>
      <c r="W97" s="7" t="s">
        <v>124</v>
      </c>
      <c r="X97" s="7">
        <v>100</v>
      </c>
      <c r="Y97" s="10">
        <v>0</v>
      </c>
      <c r="Z97" s="10" t="s">
        <v>117</v>
      </c>
      <c r="AA97" s="10" t="s">
        <v>256</v>
      </c>
      <c r="AB97" s="10" t="s">
        <v>65</v>
      </c>
      <c r="AC97" s="11">
        <v>0</v>
      </c>
      <c r="AD97" s="10">
        <v>30</v>
      </c>
      <c r="AE97" s="11">
        <v>30.01</v>
      </c>
      <c r="AF97" s="10">
        <v>70</v>
      </c>
      <c r="AG97" s="11">
        <v>70.010000000000005</v>
      </c>
      <c r="AH97" s="11">
        <v>130</v>
      </c>
      <c r="AI97" s="41">
        <v>0</v>
      </c>
      <c r="AJ97" s="41">
        <v>0</v>
      </c>
      <c r="AK97" s="41">
        <v>0</v>
      </c>
      <c r="AL97" s="41">
        <v>0</v>
      </c>
      <c r="AM97" s="41">
        <v>0</v>
      </c>
      <c r="AN97" s="41">
        <v>0</v>
      </c>
      <c r="AO97" s="41">
        <v>0</v>
      </c>
      <c r="AP97" s="41">
        <v>100</v>
      </c>
      <c r="AQ97" s="41">
        <v>0</v>
      </c>
      <c r="AR97" s="41">
        <v>0</v>
      </c>
      <c r="AS97" s="41">
        <v>0</v>
      </c>
      <c r="AT97" s="41">
        <v>0</v>
      </c>
      <c r="AU97" s="52">
        <f t="shared" si="2"/>
        <v>100</v>
      </c>
      <c r="AV97" s="70"/>
      <c r="AW97" s="77">
        <v>0</v>
      </c>
      <c r="AX97" s="77">
        <v>0</v>
      </c>
      <c r="AY97" s="77">
        <v>0</v>
      </c>
      <c r="AZ97" s="77">
        <v>0</v>
      </c>
      <c r="BA97" s="77">
        <v>0</v>
      </c>
      <c r="BB97" s="77">
        <v>0</v>
      </c>
      <c r="BC97" s="77">
        <v>0</v>
      </c>
      <c r="BD97" s="77">
        <v>0</v>
      </c>
      <c r="BI97">
        <f t="shared" si="3"/>
        <v>0</v>
      </c>
    </row>
    <row r="98" spans="1:61" x14ac:dyDescent="0.25">
      <c r="A98" s="1" t="s">
        <v>48</v>
      </c>
      <c r="B98" s="2">
        <v>8990</v>
      </c>
      <c r="C98" s="3">
        <v>2</v>
      </c>
      <c r="D98" s="2" t="s">
        <v>49</v>
      </c>
      <c r="E98" s="4">
        <v>0</v>
      </c>
      <c r="F98" s="4" t="s">
        <v>49</v>
      </c>
      <c r="G98" s="5">
        <v>442</v>
      </c>
      <c r="H98" s="2" t="s">
        <v>498</v>
      </c>
      <c r="I98" s="4">
        <v>10</v>
      </c>
      <c r="J98" s="2" t="s">
        <v>499</v>
      </c>
      <c r="K98" s="6">
        <v>4</v>
      </c>
      <c r="L98" s="7" t="s">
        <v>550</v>
      </c>
      <c r="M98" s="7" t="s">
        <v>85</v>
      </c>
      <c r="N98" s="7" t="s">
        <v>557</v>
      </c>
      <c r="O98" s="7" t="s">
        <v>558</v>
      </c>
      <c r="P98" s="7" t="s">
        <v>559</v>
      </c>
      <c r="Q98" s="7" t="s">
        <v>517</v>
      </c>
      <c r="R98" s="7" t="s">
        <v>58</v>
      </c>
      <c r="S98" s="8">
        <v>10470</v>
      </c>
      <c r="T98" s="7" t="s">
        <v>554</v>
      </c>
      <c r="U98" s="9" t="s">
        <v>555</v>
      </c>
      <c r="V98" s="7" t="s">
        <v>556</v>
      </c>
      <c r="W98" s="7" t="s">
        <v>124</v>
      </c>
      <c r="X98" s="7">
        <v>100</v>
      </c>
      <c r="Y98" s="10">
        <v>0</v>
      </c>
      <c r="Z98" s="10" t="s">
        <v>117</v>
      </c>
      <c r="AA98" s="10" t="s">
        <v>256</v>
      </c>
      <c r="AB98" s="10" t="s">
        <v>65</v>
      </c>
      <c r="AC98" s="11">
        <v>0</v>
      </c>
      <c r="AD98" s="10">
        <v>30</v>
      </c>
      <c r="AE98" s="11">
        <v>30.01</v>
      </c>
      <c r="AF98" s="10">
        <v>70</v>
      </c>
      <c r="AG98" s="11">
        <v>70.010000000000005</v>
      </c>
      <c r="AH98" s="11">
        <v>130</v>
      </c>
      <c r="AI98" s="41">
        <v>0</v>
      </c>
      <c r="AJ98" s="41">
        <v>0</v>
      </c>
      <c r="AK98" s="41">
        <v>0</v>
      </c>
      <c r="AL98" s="41">
        <v>0</v>
      </c>
      <c r="AM98" s="41">
        <v>0</v>
      </c>
      <c r="AN98" s="41">
        <v>0</v>
      </c>
      <c r="AO98" s="41">
        <v>0</v>
      </c>
      <c r="AP98" s="41">
        <v>100</v>
      </c>
      <c r="AQ98" s="41">
        <v>0</v>
      </c>
      <c r="AR98" s="41">
        <v>0</v>
      </c>
      <c r="AS98" s="41">
        <v>0</v>
      </c>
      <c r="AT98" s="41">
        <v>0</v>
      </c>
      <c r="AU98" s="52">
        <f t="shared" si="2"/>
        <v>100</v>
      </c>
      <c r="AV98" s="70"/>
      <c r="AW98" s="77">
        <v>0</v>
      </c>
      <c r="AX98" s="77">
        <v>0</v>
      </c>
      <c r="AY98" s="77">
        <v>0</v>
      </c>
      <c r="AZ98" s="77">
        <v>0</v>
      </c>
      <c r="BA98" s="77">
        <v>0</v>
      </c>
      <c r="BB98" s="77">
        <v>0</v>
      </c>
      <c r="BC98" s="77">
        <v>0</v>
      </c>
      <c r="BD98" s="75">
        <v>100</v>
      </c>
      <c r="BI98">
        <f t="shared" si="3"/>
        <v>100</v>
      </c>
    </row>
    <row r="99" spans="1:61" ht="15" customHeight="1" x14ac:dyDescent="0.25">
      <c r="A99" s="1" t="s">
        <v>48</v>
      </c>
      <c r="B99" s="2">
        <v>6245</v>
      </c>
      <c r="C99" s="3">
        <v>2</v>
      </c>
      <c r="D99" s="2" t="s">
        <v>49</v>
      </c>
      <c r="E99" s="4">
        <v>0</v>
      </c>
      <c r="F99" s="4" t="s">
        <v>49</v>
      </c>
      <c r="G99" s="5">
        <v>8</v>
      </c>
      <c r="H99" s="2" t="s">
        <v>560</v>
      </c>
      <c r="I99" s="4">
        <v>15</v>
      </c>
      <c r="J99" s="2" t="s">
        <v>561</v>
      </c>
      <c r="K99" s="6" t="s">
        <v>52</v>
      </c>
      <c r="L99" s="7" t="s">
        <v>52</v>
      </c>
      <c r="M99" s="7" t="s">
        <v>53</v>
      </c>
      <c r="N99" s="7" t="s">
        <v>562</v>
      </c>
      <c r="O99" s="7" t="s">
        <v>563</v>
      </c>
      <c r="P99" s="7" t="s">
        <v>564</v>
      </c>
      <c r="Q99" s="7" t="s">
        <v>565</v>
      </c>
      <c r="R99" s="7" t="s">
        <v>58</v>
      </c>
      <c r="S99" s="8">
        <v>7746</v>
      </c>
      <c r="T99" s="7" t="s">
        <v>566</v>
      </c>
      <c r="U99" s="9" t="s">
        <v>567</v>
      </c>
      <c r="V99" s="34" t="s">
        <v>1756</v>
      </c>
      <c r="W99" s="33" t="s">
        <v>124</v>
      </c>
      <c r="X99" s="33">
        <v>100</v>
      </c>
      <c r="Y99" s="10">
        <v>70</v>
      </c>
      <c r="Z99" s="10" t="s">
        <v>117</v>
      </c>
      <c r="AA99" s="10" t="s">
        <v>256</v>
      </c>
      <c r="AB99" s="10" t="s">
        <v>65</v>
      </c>
      <c r="AC99" s="11">
        <v>0</v>
      </c>
      <c r="AD99" s="10">
        <v>70</v>
      </c>
      <c r="AE99" s="11">
        <v>70.010000000000005</v>
      </c>
      <c r="AF99" s="10">
        <v>78</v>
      </c>
      <c r="AG99" s="11">
        <v>78.010000000000005</v>
      </c>
      <c r="AH99" s="11">
        <v>130</v>
      </c>
      <c r="AI99" s="44">
        <v>5</v>
      </c>
      <c r="AJ99" s="44">
        <v>5</v>
      </c>
      <c r="AK99" s="44">
        <v>5</v>
      </c>
      <c r="AL99" s="44">
        <v>5</v>
      </c>
      <c r="AM99" s="44">
        <v>5</v>
      </c>
      <c r="AN99" s="44">
        <v>10</v>
      </c>
      <c r="AO99" s="44">
        <v>10</v>
      </c>
      <c r="AP99" s="44">
        <v>10</v>
      </c>
      <c r="AQ99" s="44">
        <v>20</v>
      </c>
      <c r="AR99" s="44">
        <v>15</v>
      </c>
      <c r="AS99" s="44">
        <v>5</v>
      </c>
      <c r="AT99" s="44">
        <v>5</v>
      </c>
      <c r="AU99" s="52">
        <f t="shared" si="2"/>
        <v>100</v>
      </c>
      <c r="AV99" s="70"/>
      <c r="AW99" s="81">
        <v>4</v>
      </c>
      <c r="AX99" s="81">
        <v>4</v>
      </c>
      <c r="AY99" s="81">
        <v>1</v>
      </c>
      <c r="AZ99" s="81">
        <v>4</v>
      </c>
      <c r="BA99" s="81">
        <v>10</v>
      </c>
      <c r="BB99" s="81">
        <v>5</v>
      </c>
      <c r="BC99" s="81">
        <v>10</v>
      </c>
      <c r="BD99" s="81">
        <v>10</v>
      </c>
      <c r="BI99">
        <f t="shared" si="3"/>
        <v>48</v>
      </c>
    </row>
    <row r="100" spans="1:61" ht="15" customHeight="1" x14ac:dyDescent="0.25">
      <c r="A100" s="1" t="s">
        <v>48</v>
      </c>
      <c r="B100" s="2">
        <v>6310</v>
      </c>
      <c r="C100" s="3">
        <v>2</v>
      </c>
      <c r="D100" s="2" t="s">
        <v>49</v>
      </c>
      <c r="E100" s="4">
        <v>0</v>
      </c>
      <c r="F100" s="4" t="s">
        <v>49</v>
      </c>
      <c r="G100" s="5">
        <v>8</v>
      </c>
      <c r="H100" s="2" t="s">
        <v>560</v>
      </c>
      <c r="I100" s="4">
        <v>15</v>
      </c>
      <c r="J100" s="2" t="s">
        <v>561</v>
      </c>
      <c r="K100" s="6" t="s">
        <v>52</v>
      </c>
      <c r="L100" s="7" t="s">
        <v>52</v>
      </c>
      <c r="M100" s="7" t="s">
        <v>67</v>
      </c>
      <c r="N100" s="7" t="s">
        <v>568</v>
      </c>
      <c r="O100" s="7" t="s">
        <v>569</v>
      </c>
      <c r="P100" s="7" t="s">
        <v>570</v>
      </c>
      <c r="Q100" s="7" t="s">
        <v>565</v>
      </c>
      <c r="R100" s="7" t="s">
        <v>58</v>
      </c>
      <c r="S100" s="8">
        <v>7930</v>
      </c>
      <c r="T100" s="7" t="s">
        <v>571</v>
      </c>
      <c r="U100" s="9" t="s">
        <v>572</v>
      </c>
      <c r="V100" s="35" t="s">
        <v>573</v>
      </c>
      <c r="W100" s="33" t="s">
        <v>574</v>
      </c>
      <c r="X100" s="33">
        <v>122</v>
      </c>
      <c r="Y100" s="10">
        <v>50</v>
      </c>
      <c r="Z100" s="10" t="s">
        <v>63</v>
      </c>
      <c r="AA100" s="10" t="s">
        <v>256</v>
      </c>
      <c r="AB100" s="10" t="s">
        <v>65</v>
      </c>
      <c r="AC100" s="11">
        <v>0</v>
      </c>
      <c r="AD100" s="10">
        <v>50</v>
      </c>
      <c r="AE100" s="11">
        <v>50.01</v>
      </c>
      <c r="AF100" s="10">
        <v>65</v>
      </c>
      <c r="AG100" s="11">
        <v>65.010000000000005</v>
      </c>
      <c r="AH100" s="11">
        <v>130</v>
      </c>
      <c r="AI100" s="45">
        <v>5</v>
      </c>
      <c r="AJ100" s="45">
        <v>5</v>
      </c>
      <c r="AK100" s="45">
        <v>5</v>
      </c>
      <c r="AL100" s="45">
        <v>5</v>
      </c>
      <c r="AM100" s="45">
        <v>5</v>
      </c>
      <c r="AN100" s="45">
        <v>5</v>
      </c>
      <c r="AO100" s="45">
        <v>5</v>
      </c>
      <c r="AP100" s="45">
        <v>10</v>
      </c>
      <c r="AQ100" s="45">
        <v>25</v>
      </c>
      <c r="AR100" s="45">
        <v>25</v>
      </c>
      <c r="AS100" s="45">
        <v>22</v>
      </c>
      <c r="AT100" s="45">
        <v>5</v>
      </c>
      <c r="AU100" s="52">
        <f t="shared" si="2"/>
        <v>122</v>
      </c>
      <c r="AV100" s="70"/>
      <c r="AW100" s="82">
        <v>6</v>
      </c>
      <c r="AX100" s="82">
        <v>9</v>
      </c>
      <c r="AY100" s="82">
        <v>4</v>
      </c>
      <c r="AZ100" s="82">
        <v>3</v>
      </c>
      <c r="BA100" s="82">
        <v>15</v>
      </c>
      <c r="BB100" s="82">
        <v>7</v>
      </c>
      <c r="BC100" s="82">
        <v>7</v>
      </c>
      <c r="BD100" s="82">
        <v>5</v>
      </c>
      <c r="BI100">
        <f t="shared" si="3"/>
        <v>56</v>
      </c>
    </row>
    <row r="101" spans="1:61" x14ac:dyDescent="0.25">
      <c r="A101" s="1" t="s">
        <v>48</v>
      </c>
      <c r="B101" s="2">
        <v>6430</v>
      </c>
      <c r="C101" s="3">
        <v>2</v>
      </c>
      <c r="D101" s="2" t="s">
        <v>49</v>
      </c>
      <c r="E101" s="4">
        <v>0</v>
      </c>
      <c r="F101" s="4" t="s">
        <v>49</v>
      </c>
      <c r="G101" s="5">
        <v>8</v>
      </c>
      <c r="H101" s="2" t="s">
        <v>560</v>
      </c>
      <c r="I101" s="4">
        <v>15</v>
      </c>
      <c r="J101" s="2" t="s">
        <v>561</v>
      </c>
      <c r="K101" s="6" t="s">
        <v>52</v>
      </c>
      <c r="L101" s="7" t="s">
        <v>52</v>
      </c>
      <c r="M101" s="7" t="s">
        <v>85</v>
      </c>
      <c r="N101" s="7" t="s">
        <v>575</v>
      </c>
      <c r="O101" s="7" t="s">
        <v>576</v>
      </c>
      <c r="P101" s="7" t="s">
        <v>577</v>
      </c>
      <c r="Q101" s="7" t="s">
        <v>578</v>
      </c>
      <c r="R101" s="7" t="s">
        <v>58</v>
      </c>
      <c r="S101" s="8">
        <v>7985</v>
      </c>
      <c r="T101" s="7" t="s">
        <v>579</v>
      </c>
      <c r="U101" s="9" t="s">
        <v>580</v>
      </c>
      <c r="V101" s="33" t="s">
        <v>581</v>
      </c>
      <c r="W101" s="33" t="s">
        <v>582</v>
      </c>
      <c r="X101" s="32">
        <v>480000</v>
      </c>
      <c r="Y101" s="10">
        <v>100</v>
      </c>
      <c r="Z101" s="10" t="s">
        <v>63</v>
      </c>
      <c r="AA101" s="10" t="s">
        <v>256</v>
      </c>
      <c r="AB101" s="10" t="s">
        <v>65</v>
      </c>
      <c r="AC101" s="11">
        <v>0</v>
      </c>
      <c r="AD101" s="10">
        <v>15</v>
      </c>
      <c r="AE101" s="11">
        <v>15.01</v>
      </c>
      <c r="AF101" s="10">
        <v>80</v>
      </c>
      <c r="AG101" s="11">
        <v>80.010000000000005</v>
      </c>
      <c r="AH101" s="11">
        <v>130</v>
      </c>
      <c r="AI101" s="44">
        <v>45000</v>
      </c>
      <c r="AJ101" s="44">
        <v>50000</v>
      </c>
      <c r="AK101" s="44">
        <v>35000</v>
      </c>
      <c r="AL101" s="44">
        <v>40000</v>
      </c>
      <c r="AM101" s="44">
        <v>40000</v>
      </c>
      <c r="AN101" s="44">
        <v>37000</v>
      </c>
      <c r="AO101" s="44">
        <v>40000</v>
      </c>
      <c r="AP101" s="44">
        <v>40000</v>
      </c>
      <c r="AQ101" s="44">
        <v>40000</v>
      </c>
      <c r="AR101" s="44">
        <v>40000</v>
      </c>
      <c r="AS101" s="44">
        <v>40000</v>
      </c>
      <c r="AT101" s="44">
        <v>33000</v>
      </c>
      <c r="AU101" s="52">
        <f t="shared" si="2"/>
        <v>480000</v>
      </c>
      <c r="AV101" s="70"/>
      <c r="AW101" s="81">
        <v>45116</v>
      </c>
      <c r="AX101" s="81">
        <v>50220</v>
      </c>
      <c r="AY101" s="81">
        <v>45670</v>
      </c>
      <c r="AZ101" s="81">
        <v>43138</v>
      </c>
      <c r="BA101" s="81">
        <v>37644</v>
      </c>
      <c r="BB101" s="81">
        <v>43366</v>
      </c>
      <c r="BC101" s="81">
        <v>48837</v>
      </c>
      <c r="BD101" s="81">
        <v>50833</v>
      </c>
      <c r="BI101">
        <f t="shared" si="3"/>
        <v>364824</v>
      </c>
    </row>
    <row r="102" spans="1:61" ht="15" customHeight="1" x14ac:dyDescent="0.25">
      <c r="A102" s="1" t="s">
        <v>48</v>
      </c>
      <c r="B102" s="2">
        <v>7324</v>
      </c>
      <c r="C102" s="3">
        <v>2</v>
      </c>
      <c r="D102" s="2" t="s">
        <v>49</v>
      </c>
      <c r="E102" s="4">
        <v>0</v>
      </c>
      <c r="F102" s="4" t="s">
        <v>49</v>
      </c>
      <c r="G102" s="5">
        <v>8</v>
      </c>
      <c r="H102" s="2" t="s">
        <v>560</v>
      </c>
      <c r="I102" s="4">
        <v>15</v>
      </c>
      <c r="J102" s="2" t="s">
        <v>561</v>
      </c>
      <c r="K102" s="6">
        <v>2</v>
      </c>
      <c r="L102" s="7" t="s">
        <v>583</v>
      </c>
      <c r="M102" s="7" t="s">
        <v>75</v>
      </c>
      <c r="N102" s="7" t="s">
        <v>584</v>
      </c>
      <c r="O102" s="7" t="s">
        <v>585</v>
      </c>
      <c r="P102" s="7" t="s">
        <v>586</v>
      </c>
      <c r="Q102" s="7" t="s">
        <v>578</v>
      </c>
      <c r="R102" s="7" t="s">
        <v>58</v>
      </c>
      <c r="S102" s="8">
        <v>8082</v>
      </c>
      <c r="T102" s="7" t="s">
        <v>587</v>
      </c>
      <c r="U102" s="9" t="s">
        <v>588</v>
      </c>
      <c r="V102" s="34" t="s">
        <v>1757</v>
      </c>
      <c r="W102" s="33" t="s">
        <v>589</v>
      </c>
      <c r="X102" s="33">
        <v>146</v>
      </c>
      <c r="Y102" s="10">
        <v>60</v>
      </c>
      <c r="Z102" s="10" t="s">
        <v>590</v>
      </c>
      <c r="AA102" s="10" t="s">
        <v>256</v>
      </c>
      <c r="AB102" s="10" t="s">
        <v>173</v>
      </c>
      <c r="AC102" s="11">
        <v>130</v>
      </c>
      <c r="AD102" s="10">
        <v>80.010000000000005</v>
      </c>
      <c r="AE102" s="11">
        <v>80</v>
      </c>
      <c r="AF102" s="10">
        <v>17.010000000000002</v>
      </c>
      <c r="AG102" s="11">
        <v>17</v>
      </c>
      <c r="AH102" s="11">
        <v>0</v>
      </c>
      <c r="AI102" s="46">
        <v>15.333333333333334</v>
      </c>
      <c r="AJ102" s="46">
        <v>12.666666666666666</v>
      </c>
      <c r="AK102" s="46">
        <v>12.36</v>
      </c>
      <c r="AL102" s="46">
        <v>12.24</v>
      </c>
      <c r="AM102" s="46">
        <v>12.12</v>
      </c>
      <c r="AN102" s="46">
        <v>12</v>
      </c>
      <c r="AO102" s="46">
        <v>11.82</v>
      </c>
      <c r="AP102" s="46">
        <v>11.72</v>
      </c>
      <c r="AQ102" s="46">
        <v>11.7</v>
      </c>
      <c r="AR102" s="46">
        <v>11.6</v>
      </c>
      <c r="AS102" s="46">
        <v>11.5</v>
      </c>
      <c r="AT102" s="46">
        <v>11.4</v>
      </c>
      <c r="AU102" s="52">
        <f t="shared" si="2"/>
        <v>146.46</v>
      </c>
      <c r="AV102" s="70"/>
      <c r="AW102" s="72" t="s">
        <v>1764</v>
      </c>
      <c r="AX102" s="72" t="s">
        <v>1765</v>
      </c>
      <c r="AY102" s="72" t="s">
        <v>1766</v>
      </c>
      <c r="AZ102" s="72" t="s">
        <v>1767</v>
      </c>
      <c r="BA102" s="72" t="s">
        <v>1768</v>
      </c>
      <c r="BB102" s="72" t="s">
        <v>1769</v>
      </c>
      <c r="BC102" s="72" t="s">
        <v>1770</v>
      </c>
      <c r="BD102" s="72" t="s">
        <v>1771</v>
      </c>
      <c r="BI102">
        <f t="shared" si="3"/>
        <v>0</v>
      </c>
    </row>
    <row r="103" spans="1:61" x14ac:dyDescent="0.25">
      <c r="A103" s="1" t="s">
        <v>48</v>
      </c>
      <c r="B103" s="2">
        <v>7372</v>
      </c>
      <c r="C103" s="3">
        <v>2</v>
      </c>
      <c r="D103" s="2" t="s">
        <v>49</v>
      </c>
      <c r="E103" s="4">
        <v>0</v>
      </c>
      <c r="F103" s="4" t="s">
        <v>49</v>
      </c>
      <c r="G103" s="5">
        <v>8</v>
      </c>
      <c r="H103" s="2" t="s">
        <v>560</v>
      </c>
      <c r="I103" s="4">
        <v>15</v>
      </c>
      <c r="J103" s="2" t="s">
        <v>561</v>
      </c>
      <c r="K103" s="6">
        <v>1</v>
      </c>
      <c r="L103" s="7" t="s">
        <v>591</v>
      </c>
      <c r="M103" s="7" t="s">
        <v>75</v>
      </c>
      <c r="N103" s="7" t="s">
        <v>591</v>
      </c>
      <c r="O103" s="7" t="s">
        <v>592</v>
      </c>
      <c r="P103" s="7" t="s">
        <v>593</v>
      </c>
      <c r="Q103" s="7" t="s">
        <v>578</v>
      </c>
      <c r="R103" s="7" t="s">
        <v>58</v>
      </c>
      <c r="S103" s="8">
        <v>8910</v>
      </c>
      <c r="T103" s="7" t="s">
        <v>594</v>
      </c>
      <c r="U103" s="9" t="s">
        <v>595</v>
      </c>
      <c r="V103" s="31" t="s">
        <v>1758</v>
      </c>
      <c r="W103" s="31" t="s">
        <v>1755</v>
      </c>
      <c r="X103" s="33">
        <v>125</v>
      </c>
      <c r="Y103" s="10">
        <v>65</v>
      </c>
      <c r="Z103" s="10" t="s">
        <v>63</v>
      </c>
      <c r="AA103" s="10" t="s">
        <v>256</v>
      </c>
      <c r="AB103" s="10" t="s">
        <v>65</v>
      </c>
      <c r="AC103" s="11">
        <v>0</v>
      </c>
      <c r="AD103" s="10">
        <v>30</v>
      </c>
      <c r="AE103" s="11">
        <v>30.01</v>
      </c>
      <c r="AF103" s="10">
        <v>80</v>
      </c>
      <c r="AG103" s="11">
        <v>80.010000000000005</v>
      </c>
      <c r="AH103" s="11">
        <v>130</v>
      </c>
      <c r="AI103" s="47">
        <v>0</v>
      </c>
      <c r="AJ103" s="47">
        <v>5</v>
      </c>
      <c r="AK103" s="47">
        <v>10</v>
      </c>
      <c r="AL103" s="47">
        <v>10</v>
      </c>
      <c r="AM103" s="47">
        <v>15</v>
      </c>
      <c r="AN103" s="47">
        <v>15</v>
      </c>
      <c r="AO103" s="47">
        <v>15</v>
      </c>
      <c r="AP103" s="47">
        <v>15</v>
      </c>
      <c r="AQ103" s="47">
        <v>15</v>
      </c>
      <c r="AR103" s="47">
        <v>15</v>
      </c>
      <c r="AS103" s="47">
        <v>5</v>
      </c>
      <c r="AT103" s="47">
        <v>5</v>
      </c>
      <c r="AU103" s="52">
        <f t="shared" si="2"/>
        <v>125</v>
      </c>
      <c r="AV103" s="70"/>
      <c r="AW103" s="82">
        <v>4</v>
      </c>
      <c r="AX103" s="82">
        <v>4</v>
      </c>
      <c r="AY103" s="82">
        <v>1</v>
      </c>
      <c r="AZ103" s="82">
        <v>4</v>
      </c>
      <c r="BA103" s="82">
        <v>10</v>
      </c>
      <c r="BB103" s="82">
        <v>5</v>
      </c>
      <c r="BC103" s="82">
        <v>3</v>
      </c>
      <c r="BD103" s="82">
        <v>3</v>
      </c>
      <c r="BI103">
        <f t="shared" si="3"/>
        <v>34</v>
      </c>
    </row>
    <row r="104" spans="1:61" x14ac:dyDescent="0.25">
      <c r="A104" s="1" t="s">
        <v>48</v>
      </c>
      <c r="B104" s="2">
        <v>6899</v>
      </c>
      <c r="C104" s="3">
        <v>2</v>
      </c>
      <c r="D104" s="2" t="s">
        <v>49</v>
      </c>
      <c r="E104" s="4">
        <v>0</v>
      </c>
      <c r="F104" s="4" t="s">
        <v>49</v>
      </c>
      <c r="G104" s="5">
        <v>2</v>
      </c>
      <c r="H104" s="2" t="s">
        <v>449</v>
      </c>
      <c r="I104" s="4">
        <v>6</v>
      </c>
      <c r="J104" s="2" t="s">
        <v>596</v>
      </c>
      <c r="K104" s="6" t="s">
        <v>52</v>
      </c>
      <c r="L104" s="7" t="s">
        <v>52</v>
      </c>
      <c r="M104" s="7" t="s">
        <v>53</v>
      </c>
      <c r="N104" s="7" t="s">
        <v>597</v>
      </c>
      <c r="O104" s="7" t="s">
        <v>598</v>
      </c>
      <c r="P104" s="7" t="s">
        <v>599</v>
      </c>
      <c r="Q104" s="7" t="s">
        <v>598</v>
      </c>
      <c r="R104" s="7" t="s">
        <v>58</v>
      </c>
      <c r="S104" s="8">
        <v>8362</v>
      </c>
      <c r="T104" s="7" t="s">
        <v>600</v>
      </c>
      <c r="U104" s="9" t="s">
        <v>601</v>
      </c>
      <c r="V104" s="7" t="s">
        <v>602</v>
      </c>
      <c r="W104" s="7" t="s">
        <v>603</v>
      </c>
      <c r="X104" s="7">
        <v>30</v>
      </c>
      <c r="Y104" s="10">
        <v>0</v>
      </c>
      <c r="Z104" s="10" t="s">
        <v>63</v>
      </c>
      <c r="AA104" s="10" t="s">
        <v>478</v>
      </c>
      <c r="AB104" s="10" t="s">
        <v>65</v>
      </c>
      <c r="AC104" s="11">
        <v>0</v>
      </c>
      <c r="AD104" s="10">
        <v>20</v>
      </c>
      <c r="AE104" s="11">
        <v>20.010000000000002</v>
      </c>
      <c r="AF104" s="10">
        <v>50</v>
      </c>
      <c r="AG104" s="11">
        <v>50.01</v>
      </c>
      <c r="AH104" s="11">
        <v>130</v>
      </c>
      <c r="AI104" s="40">
        <v>0</v>
      </c>
      <c r="AJ104" s="40">
        <v>0</v>
      </c>
      <c r="AK104" s="40">
        <v>0</v>
      </c>
      <c r="AL104" s="40">
        <v>10</v>
      </c>
      <c r="AM104" s="40">
        <v>0</v>
      </c>
      <c r="AN104" s="40">
        <v>0</v>
      </c>
      <c r="AO104" s="40">
        <v>0</v>
      </c>
      <c r="AP104" s="40">
        <v>10</v>
      </c>
      <c r="AQ104" s="40">
        <v>0</v>
      </c>
      <c r="AR104" s="40">
        <v>0</v>
      </c>
      <c r="AS104" s="40">
        <v>0</v>
      </c>
      <c r="AT104" s="40">
        <v>10</v>
      </c>
      <c r="AU104" s="52">
        <f t="shared" si="2"/>
        <v>30</v>
      </c>
      <c r="AV104" s="70"/>
      <c r="AW104" s="75">
        <v>0</v>
      </c>
      <c r="AX104" s="75">
        <v>0</v>
      </c>
      <c r="AY104" s="75">
        <v>0</v>
      </c>
      <c r="AZ104" s="75">
        <v>5</v>
      </c>
      <c r="BA104" s="75">
        <v>0</v>
      </c>
      <c r="BB104" s="75">
        <v>0</v>
      </c>
      <c r="BC104" s="75">
        <v>0</v>
      </c>
      <c r="BD104" s="75">
        <v>15</v>
      </c>
      <c r="BI104">
        <f t="shared" si="3"/>
        <v>20</v>
      </c>
    </row>
    <row r="105" spans="1:61" x14ac:dyDescent="0.25">
      <c r="A105" s="1" t="s">
        <v>48</v>
      </c>
      <c r="B105" s="2">
        <v>6910</v>
      </c>
      <c r="C105" s="3">
        <v>2</v>
      </c>
      <c r="D105" s="2" t="s">
        <v>49</v>
      </c>
      <c r="E105" s="4">
        <v>0</v>
      </c>
      <c r="F105" s="4" t="s">
        <v>49</v>
      </c>
      <c r="G105" s="5">
        <v>2</v>
      </c>
      <c r="H105" s="2" t="s">
        <v>449</v>
      </c>
      <c r="I105" s="4">
        <v>6</v>
      </c>
      <c r="J105" s="2" t="s">
        <v>596</v>
      </c>
      <c r="K105" s="6" t="s">
        <v>52</v>
      </c>
      <c r="L105" s="7" t="s">
        <v>52</v>
      </c>
      <c r="M105" s="7" t="s">
        <v>67</v>
      </c>
      <c r="N105" s="7" t="s">
        <v>604</v>
      </c>
      <c r="O105" s="7" t="s">
        <v>605</v>
      </c>
      <c r="P105" s="7" t="s">
        <v>606</v>
      </c>
      <c r="Q105" s="7" t="s">
        <v>598</v>
      </c>
      <c r="R105" s="7" t="s">
        <v>58</v>
      </c>
      <c r="S105" s="8">
        <v>8384</v>
      </c>
      <c r="T105" s="7" t="s">
        <v>607</v>
      </c>
      <c r="U105" s="9" t="s">
        <v>608</v>
      </c>
      <c r="V105" s="7" t="s">
        <v>609</v>
      </c>
      <c r="W105" s="7" t="s">
        <v>610</v>
      </c>
      <c r="X105" s="7">
        <v>60</v>
      </c>
      <c r="Y105" s="10">
        <v>9</v>
      </c>
      <c r="Z105" s="10" t="s">
        <v>63</v>
      </c>
      <c r="AA105" s="10" t="s">
        <v>64</v>
      </c>
      <c r="AB105" s="10" t="s">
        <v>65</v>
      </c>
      <c r="AC105" s="11">
        <v>0</v>
      </c>
      <c r="AD105" s="10">
        <v>40</v>
      </c>
      <c r="AE105" s="11">
        <v>40.01</v>
      </c>
      <c r="AF105" s="10">
        <v>70</v>
      </c>
      <c r="AG105" s="11">
        <v>70.010000000000005</v>
      </c>
      <c r="AH105" s="11">
        <v>130</v>
      </c>
      <c r="AI105" s="40">
        <v>1</v>
      </c>
      <c r="AJ105" s="40">
        <v>0</v>
      </c>
      <c r="AK105" s="40">
        <v>1</v>
      </c>
      <c r="AL105" s="40">
        <v>4</v>
      </c>
      <c r="AM105" s="40">
        <v>4</v>
      </c>
      <c r="AN105" s="40">
        <v>5</v>
      </c>
      <c r="AO105" s="40">
        <v>5</v>
      </c>
      <c r="AP105" s="40">
        <v>5</v>
      </c>
      <c r="AQ105" s="40">
        <v>5</v>
      </c>
      <c r="AR105" s="40">
        <v>0</v>
      </c>
      <c r="AS105" s="40">
        <v>0</v>
      </c>
      <c r="AT105" s="40">
        <v>30</v>
      </c>
      <c r="AU105" s="52">
        <f t="shared" si="2"/>
        <v>60</v>
      </c>
      <c r="AV105" s="70"/>
      <c r="AW105" s="75">
        <v>3</v>
      </c>
      <c r="AX105" s="75">
        <v>7</v>
      </c>
      <c r="AY105" s="75">
        <v>5</v>
      </c>
      <c r="AZ105" s="75">
        <v>6</v>
      </c>
      <c r="BA105" s="75">
        <v>9</v>
      </c>
      <c r="BB105" s="75">
        <v>5</v>
      </c>
      <c r="BC105" s="75">
        <v>7</v>
      </c>
      <c r="BD105" s="75">
        <v>8</v>
      </c>
      <c r="BI105">
        <f t="shared" si="3"/>
        <v>50</v>
      </c>
    </row>
    <row r="106" spans="1:61" x14ac:dyDescent="0.25">
      <c r="A106" s="1" t="s">
        <v>48</v>
      </c>
      <c r="B106" s="2">
        <v>6921</v>
      </c>
      <c r="C106" s="3">
        <v>2</v>
      </c>
      <c r="D106" s="2" t="s">
        <v>49</v>
      </c>
      <c r="E106" s="4">
        <v>0</v>
      </c>
      <c r="F106" s="4" t="s">
        <v>49</v>
      </c>
      <c r="G106" s="5">
        <v>2</v>
      </c>
      <c r="H106" s="2" t="s">
        <v>449</v>
      </c>
      <c r="I106" s="4">
        <v>6</v>
      </c>
      <c r="J106" s="2" t="s">
        <v>596</v>
      </c>
      <c r="K106" s="6">
        <v>2</v>
      </c>
      <c r="L106" s="7" t="s">
        <v>611</v>
      </c>
      <c r="M106" s="7" t="s">
        <v>75</v>
      </c>
      <c r="N106" s="7" t="s">
        <v>612</v>
      </c>
      <c r="O106" s="7" t="s">
        <v>613</v>
      </c>
      <c r="P106" s="7" t="s">
        <v>614</v>
      </c>
      <c r="Q106" s="7" t="s">
        <v>598</v>
      </c>
      <c r="R106" s="7" t="s">
        <v>386</v>
      </c>
      <c r="S106" s="8">
        <v>8494</v>
      </c>
      <c r="T106" s="7" t="s">
        <v>615</v>
      </c>
      <c r="U106" s="9" t="s">
        <v>616</v>
      </c>
      <c r="V106" s="7" t="s">
        <v>617</v>
      </c>
      <c r="W106" s="7" t="s">
        <v>124</v>
      </c>
      <c r="X106" s="7">
        <v>100</v>
      </c>
      <c r="Y106" s="10">
        <v>5</v>
      </c>
      <c r="Z106" s="10" t="s">
        <v>117</v>
      </c>
      <c r="AA106" s="10" t="s">
        <v>478</v>
      </c>
      <c r="AB106" s="10" t="s">
        <v>65</v>
      </c>
      <c r="AC106" s="11">
        <v>0</v>
      </c>
      <c r="AD106" s="10">
        <v>40</v>
      </c>
      <c r="AE106" s="11">
        <v>40.01</v>
      </c>
      <c r="AF106" s="10">
        <v>60</v>
      </c>
      <c r="AG106" s="11">
        <v>60.01</v>
      </c>
      <c r="AH106" s="11">
        <v>130</v>
      </c>
      <c r="AI106" s="40">
        <v>0</v>
      </c>
      <c r="AJ106" s="40">
        <v>0</v>
      </c>
      <c r="AK106" s="40">
        <v>0</v>
      </c>
      <c r="AL106" s="40">
        <v>50</v>
      </c>
      <c r="AM106" s="40">
        <v>0</v>
      </c>
      <c r="AN106" s="40">
        <v>0</v>
      </c>
      <c r="AO106" s="40">
        <v>0</v>
      </c>
      <c r="AP106" s="40">
        <v>50</v>
      </c>
      <c r="AQ106" s="40">
        <v>0</v>
      </c>
      <c r="AR106" s="40">
        <v>0</v>
      </c>
      <c r="AS106" s="40">
        <v>0</v>
      </c>
      <c r="AT106" s="40">
        <v>0</v>
      </c>
      <c r="AU106" s="52">
        <f t="shared" si="2"/>
        <v>100</v>
      </c>
      <c r="AV106" s="70"/>
      <c r="AW106" s="75">
        <v>0</v>
      </c>
      <c r="AX106" s="75">
        <v>0</v>
      </c>
      <c r="AY106" s="75">
        <v>0</v>
      </c>
      <c r="AZ106" s="75">
        <v>40</v>
      </c>
      <c r="BA106" s="75">
        <v>0</v>
      </c>
      <c r="BB106" s="75">
        <v>0</v>
      </c>
      <c r="BC106" s="75">
        <v>0</v>
      </c>
      <c r="BD106" s="75">
        <v>35</v>
      </c>
      <c r="BI106">
        <f t="shared" si="3"/>
        <v>75</v>
      </c>
    </row>
    <row r="107" spans="1:61" x14ac:dyDescent="0.25">
      <c r="A107" s="1" t="s">
        <v>48</v>
      </c>
      <c r="B107" s="2">
        <v>6945</v>
      </c>
      <c r="C107" s="3">
        <v>2</v>
      </c>
      <c r="D107" s="2" t="s">
        <v>49</v>
      </c>
      <c r="E107" s="4">
        <v>0</v>
      </c>
      <c r="F107" s="4" t="s">
        <v>49</v>
      </c>
      <c r="G107" s="5">
        <v>2</v>
      </c>
      <c r="H107" s="2" t="s">
        <v>449</v>
      </c>
      <c r="I107" s="4">
        <v>6</v>
      </c>
      <c r="J107" s="2" t="s">
        <v>596</v>
      </c>
      <c r="K107" s="6">
        <v>2</v>
      </c>
      <c r="L107" s="7" t="s">
        <v>611</v>
      </c>
      <c r="M107" s="7" t="s">
        <v>85</v>
      </c>
      <c r="N107" s="7" t="s">
        <v>618</v>
      </c>
      <c r="O107" s="7" t="s">
        <v>619</v>
      </c>
      <c r="P107" s="7" t="s">
        <v>620</v>
      </c>
      <c r="Q107" s="7" t="s">
        <v>598</v>
      </c>
      <c r="R107" s="7" t="s">
        <v>58</v>
      </c>
      <c r="S107" s="8">
        <v>8362</v>
      </c>
      <c r="T107" s="7" t="s">
        <v>600</v>
      </c>
      <c r="U107" s="9" t="s">
        <v>601</v>
      </c>
      <c r="V107" s="7" t="s">
        <v>602</v>
      </c>
      <c r="W107" s="7" t="s">
        <v>603</v>
      </c>
      <c r="X107" s="7">
        <v>30</v>
      </c>
      <c r="Y107" s="10">
        <v>0</v>
      </c>
      <c r="Z107" s="10" t="s">
        <v>63</v>
      </c>
      <c r="AA107" s="10" t="s">
        <v>478</v>
      </c>
      <c r="AB107" s="10" t="s">
        <v>65</v>
      </c>
      <c r="AC107" s="11">
        <v>0</v>
      </c>
      <c r="AD107" s="10">
        <v>20</v>
      </c>
      <c r="AE107" s="11">
        <v>20.010000000000002</v>
      </c>
      <c r="AF107" s="10">
        <v>50</v>
      </c>
      <c r="AG107" s="11">
        <v>50.01</v>
      </c>
      <c r="AH107" s="11">
        <v>130</v>
      </c>
      <c r="AI107" s="40">
        <v>0</v>
      </c>
      <c r="AJ107" s="40">
        <v>0</v>
      </c>
      <c r="AK107" s="40">
        <v>0</v>
      </c>
      <c r="AL107" s="40">
        <v>10</v>
      </c>
      <c r="AM107" s="40">
        <v>0</v>
      </c>
      <c r="AN107" s="40">
        <v>0</v>
      </c>
      <c r="AO107" s="40">
        <v>0</v>
      </c>
      <c r="AP107" s="40">
        <v>10</v>
      </c>
      <c r="AQ107" s="40">
        <v>0</v>
      </c>
      <c r="AR107" s="40">
        <v>0</v>
      </c>
      <c r="AS107" s="40">
        <v>0</v>
      </c>
      <c r="AT107" s="40">
        <v>10</v>
      </c>
      <c r="AU107" s="52">
        <f t="shared" si="2"/>
        <v>30</v>
      </c>
      <c r="AV107" s="70"/>
      <c r="AW107" s="75">
        <v>0</v>
      </c>
      <c r="AX107" s="75">
        <v>0</v>
      </c>
      <c r="AY107" s="75">
        <v>0</v>
      </c>
      <c r="AZ107" s="75">
        <v>10</v>
      </c>
      <c r="BA107" s="75">
        <v>0</v>
      </c>
      <c r="BB107" s="75">
        <v>0</v>
      </c>
      <c r="BC107" s="75">
        <v>0</v>
      </c>
      <c r="BD107" s="75">
        <v>10</v>
      </c>
      <c r="BI107">
        <f t="shared" si="3"/>
        <v>20</v>
      </c>
    </row>
    <row r="108" spans="1:61" x14ac:dyDescent="0.25">
      <c r="A108" s="1" t="s">
        <v>48</v>
      </c>
      <c r="B108" s="2">
        <v>7015</v>
      </c>
      <c r="C108" s="3">
        <v>2</v>
      </c>
      <c r="D108" s="2" t="s">
        <v>49</v>
      </c>
      <c r="E108" s="4">
        <v>0</v>
      </c>
      <c r="F108" s="4" t="s">
        <v>49</v>
      </c>
      <c r="G108" s="5">
        <v>2</v>
      </c>
      <c r="H108" s="2" t="s">
        <v>449</v>
      </c>
      <c r="I108" s="4">
        <v>6</v>
      </c>
      <c r="J108" s="2" t="s">
        <v>596</v>
      </c>
      <c r="K108" s="6">
        <v>1</v>
      </c>
      <c r="L108" s="7" t="s">
        <v>621</v>
      </c>
      <c r="M108" s="7" t="s">
        <v>75</v>
      </c>
      <c r="N108" s="7" t="s">
        <v>622</v>
      </c>
      <c r="O108" s="7" t="s">
        <v>623</v>
      </c>
      <c r="P108" s="7" t="s">
        <v>624</v>
      </c>
      <c r="Q108" s="7" t="s">
        <v>623</v>
      </c>
      <c r="R108" s="7" t="s">
        <v>58</v>
      </c>
      <c r="S108" s="8">
        <v>8389</v>
      </c>
      <c r="T108" s="7" t="s">
        <v>625</v>
      </c>
      <c r="U108" s="9" t="s">
        <v>626</v>
      </c>
      <c r="V108" s="7" t="s">
        <v>627</v>
      </c>
      <c r="W108" s="7" t="s">
        <v>124</v>
      </c>
      <c r="X108" s="7">
        <v>100</v>
      </c>
      <c r="Y108" s="10">
        <v>0</v>
      </c>
      <c r="Z108" s="10" t="s">
        <v>117</v>
      </c>
      <c r="AA108" s="10" t="s">
        <v>478</v>
      </c>
      <c r="AB108" s="10" t="s">
        <v>65</v>
      </c>
      <c r="AC108" s="11">
        <v>0</v>
      </c>
      <c r="AD108" s="10">
        <v>30</v>
      </c>
      <c r="AE108" s="11">
        <v>30.01</v>
      </c>
      <c r="AF108" s="10">
        <v>60</v>
      </c>
      <c r="AG108" s="11">
        <v>60.01</v>
      </c>
      <c r="AH108" s="11">
        <v>130</v>
      </c>
      <c r="AI108" s="40">
        <v>0</v>
      </c>
      <c r="AJ108" s="40">
        <v>0</v>
      </c>
      <c r="AK108" s="40">
        <v>0</v>
      </c>
      <c r="AL108" s="40">
        <v>30</v>
      </c>
      <c r="AM108" s="40">
        <v>0</v>
      </c>
      <c r="AN108" s="40">
        <v>0</v>
      </c>
      <c r="AO108" s="40">
        <v>0</v>
      </c>
      <c r="AP108" s="40">
        <v>30</v>
      </c>
      <c r="AQ108" s="40">
        <v>0</v>
      </c>
      <c r="AR108" s="40">
        <v>0</v>
      </c>
      <c r="AS108" s="40">
        <v>0</v>
      </c>
      <c r="AT108" s="40">
        <v>40</v>
      </c>
      <c r="AU108" s="52">
        <f t="shared" si="2"/>
        <v>100</v>
      </c>
      <c r="AV108" s="70"/>
      <c r="AW108" s="75">
        <v>0</v>
      </c>
      <c r="AX108" s="75">
        <v>0</v>
      </c>
      <c r="AY108" s="75">
        <v>0</v>
      </c>
      <c r="AZ108" s="75">
        <v>25</v>
      </c>
      <c r="BA108" s="75">
        <v>0</v>
      </c>
      <c r="BB108" s="75">
        <v>0</v>
      </c>
      <c r="BC108" s="75">
        <v>0</v>
      </c>
      <c r="BD108" s="75">
        <v>35</v>
      </c>
      <c r="BI108">
        <f t="shared" si="3"/>
        <v>60</v>
      </c>
    </row>
    <row r="109" spans="1:61" x14ac:dyDescent="0.25">
      <c r="A109" s="1" t="s">
        <v>48</v>
      </c>
      <c r="B109" s="2">
        <v>7030</v>
      </c>
      <c r="C109" s="3">
        <v>2</v>
      </c>
      <c r="D109" s="2" t="s">
        <v>49</v>
      </c>
      <c r="E109" s="4">
        <v>0</v>
      </c>
      <c r="F109" s="4" t="s">
        <v>49</v>
      </c>
      <c r="G109" s="5">
        <v>2</v>
      </c>
      <c r="H109" s="2" t="s">
        <v>449</v>
      </c>
      <c r="I109" s="4">
        <v>6</v>
      </c>
      <c r="J109" s="2" t="s">
        <v>596</v>
      </c>
      <c r="K109" s="6">
        <v>2</v>
      </c>
      <c r="L109" s="7" t="s">
        <v>611</v>
      </c>
      <c r="M109" s="7" t="s">
        <v>85</v>
      </c>
      <c r="N109" s="7" t="s">
        <v>628</v>
      </c>
      <c r="O109" s="7" t="s">
        <v>629</v>
      </c>
      <c r="P109" s="7" t="s">
        <v>630</v>
      </c>
      <c r="Q109" s="7" t="s">
        <v>598</v>
      </c>
      <c r="R109" s="7" t="s">
        <v>58</v>
      </c>
      <c r="S109" s="8">
        <v>8362</v>
      </c>
      <c r="T109" s="7" t="s">
        <v>600</v>
      </c>
      <c r="U109" s="9" t="s">
        <v>601</v>
      </c>
      <c r="V109" s="7" t="s">
        <v>602</v>
      </c>
      <c r="W109" s="7" t="s">
        <v>603</v>
      </c>
      <c r="X109" s="7">
        <v>30</v>
      </c>
      <c r="Y109" s="10">
        <v>0</v>
      </c>
      <c r="Z109" s="10" t="s">
        <v>63</v>
      </c>
      <c r="AA109" s="10" t="s">
        <v>478</v>
      </c>
      <c r="AB109" s="10" t="s">
        <v>65</v>
      </c>
      <c r="AC109" s="11">
        <v>0</v>
      </c>
      <c r="AD109" s="10">
        <v>20</v>
      </c>
      <c r="AE109" s="11">
        <v>20.010000000000002</v>
      </c>
      <c r="AF109" s="10">
        <v>50</v>
      </c>
      <c r="AG109" s="11">
        <v>50.01</v>
      </c>
      <c r="AH109" s="11">
        <v>130</v>
      </c>
      <c r="AI109" s="40">
        <v>0</v>
      </c>
      <c r="AJ109" s="40">
        <v>0</v>
      </c>
      <c r="AK109" s="40">
        <v>0</v>
      </c>
      <c r="AL109" s="40">
        <v>10</v>
      </c>
      <c r="AM109" s="40">
        <v>0</v>
      </c>
      <c r="AN109" s="40">
        <v>0</v>
      </c>
      <c r="AO109" s="40">
        <v>0</v>
      </c>
      <c r="AP109" s="40">
        <v>10</v>
      </c>
      <c r="AQ109" s="40">
        <v>0</v>
      </c>
      <c r="AR109" s="40">
        <v>0</v>
      </c>
      <c r="AS109" s="40">
        <v>0</v>
      </c>
      <c r="AT109" s="40">
        <v>10</v>
      </c>
      <c r="AU109" s="52">
        <f t="shared" si="2"/>
        <v>30</v>
      </c>
      <c r="AV109" s="70"/>
      <c r="AW109" s="75">
        <v>0</v>
      </c>
      <c r="AX109" s="75">
        <v>0</v>
      </c>
      <c r="AY109" s="75">
        <v>0</v>
      </c>
      <c r="AZ109" s="75">
        <v>10</v>
      </c>
      <c r="BA109" s="75">
        <v>0</v>
      </c>
      <c r="BB109" s="75">
        <v>0</v>
      </c>
      <c r="BC109" s="75">
        <v>0</v>
      </c>
      <c r="BD109" s="75">
        <v>15</v>
      </c>
      <c r="BI109">
        <f t="shared" si="3"/>
        <v>25</v>
      </c>
    </row>
    <row r="110" spans="1:61" x14ac:dyDescent="0.25">
      <c r="A110" s="1" t="s">
        <v>48</v>
      </c>
      <c r="B110" s="2">
        <v>7049</v>
      </c>
      <c r="C110" s="3">
        <v>2</v>
      </c>
      <c r="D110" s="2" t="s">
        <v>49</v>
      </c>
      <c r="E110" s="4">
        <v>0</v>
      </c>
      <c r="F110" s="4" t="s">
        <v>49</v>
      </c>
      <c r="G110" s="5">
        <v>2</v>
      </c>
      <c r="H110" s="2" t="s">
        <v>449</v>
      </c>
      <c r="I110" s="4">
        <v>6</v>
      </c>
      <c r="J110" s="2" t="s">
        <v>596</v>
      </c>
      <c r="K110" s="6">
        <v>1</v>
      </c>
      <c r="L110" s="7" t="s">
        <v>621</v>
      </c>
      <c r="M110" s="7" t="s">
        <v>85</v>
      </c>
      <c r="N110" s="7" t="s">
        <v>631</v>
      </c>
      <c r="O110" s="7" t="s">
        <v>632</v>
      </c>
      <c r="P110" s="7" t="s">
        <v>633</v>
      </c>
      <c r="Q110" s="7" t="s">
        <v>619</v>
      </c>
      <c r="R110" s="7" t="s">
        <v>58</v>
      </c>
      <c r="S110" s="8">
        <v>8697</v>
      </c>
      <c r="T110" s="7" t="s">
        <v>634</v>
      </c>
      <c r="U110" s="9" t="s">
        <v>616</v>
      </c>
      <c r="V110" s="7" t="s">
        <v>635</v>
      </c>
      <c r="W110" s="7" t="s">
        <v>636</v>
      </c>
      <c r="X110" s="7">
        <v>100</v>
      </c>
      <c r="Y110" s="10">
        <v>20</v>
      </c>
      <c r="Z110" s="10" t="s">
        <v>117</v>
      </c>
      <c r="AA110" s="10" t="s">
        <v>478</v>
      </c>
      <c r="AB110" s="10" t="s">
        <v>65</v>
      </c>
      <c r="AC110" s="11">
        <v>0</v>
      </c>
      <c r="AD110" s="10">
        <v>30</v>
      </c>
      <c r="AE110" s="11">
        <v>30.01</v>
      </c>
      <c r="AF110" s="10">
        <v>50</v>
      </c>
      <c r="AG110" s="11">
        <v>50.01</v>
      </c>
      <c r="AH110" s="11">
        <v>130</v>
      </c>
      <c r="AI110" s="40">
        <v>0</v>
      </c>
      <c r="AJ110" s="40">
        <v>0</v>
      </c>
      <c r="AK110" s="40">
        <v>0</v>
      </c>
      <c r="AL110" s="40">
        <v>50</v>
      </c>
      <c r="AM110" s="40">
        <v>0</v>
      </c>
      <c r="AN110" s="40">
        <v>0</v>
      </c>
      <c r="AO110" s="40">
        <v>0</v>
      </c>
      <c r="AP110" s="40">
        <v>50</v>
      </c>
      <c r="AQ110" s="40">
        <v>0</v>
      </c>
      <c r="AR110" s="40">
        <v>0</v>
      </c>
      <c r="AS110" s="40">
        <v>0</v>
      </c>
      <c r="AT110" s="40">
        <v>0</v>
      </c>
      <c r="AU110" s="52">
        <f t="shared" si="2"/>
        <v>100</v>
      </c>
      <c r="AV110" s="70"/>
      <c r="AW110" s="75">
        <v>0</v>
      </c>
      <c r="AX110" s="75">
        <v>0</v>
      </c>
      <c r="AY110" s="75">
        <v>0</v>
      </c>
      <c r="AZ110" s="75">
        <v>45</v>
      </c>
      <c r="BA110" s="75">
        <v>0</v>
      </c>
      <c r="BB110" s="75">
        <v>0</v>
      </c>
      <c r="BC110" s="75">
        <v>0</v>
      </c>
      <c r="BD110" s="75">
        <v>40</v>
      </c>
      <c r="BI110">
        <f t="shared" si="3"/>
        <v>85</v>
      </c>
    </row>
    <row r="111" spans="1:61" x14ac:dyDescent="0.25">
      <c r="A111" s="1" t="s">
        <v>48</v>
      </c>
      <c r="B111" s="2">
        <v>6342</v>
      </c>
      <c r="C111" s="3">
        <v>2</v>
      </c>
      <c r="D111" s="2" t="s">
        <v>49</v>
      </c>
      <c r="E111" s="4">
        <v>117</v>
      </c>
      <c r="F111" s="4" t="s">
        <v>163</v>
      </c>
      <c r="G111" s="5">
        <v>521</v>
      </c>
      <c r="H111" s="2" t="s">
        <v>163</v>
      </c>
      <c r="I111" s="4">
        <v>581</v>
      </c>
      <c r="J111" s="2" t="s">
        <v>637</v>
      </c>
      <c r="K111" s="6" t="s">
        <v>52</v>
      </c>
      <c r="L111" s="7" t="s">
        <v>52</v>
      </c>
      <c r="M111" s="7" t="s">
        <v>53</v>
      </c>
      <c r="N111" s="7" t="s">
        <v>638</v>
      </c>
      <c r="O111" s="7" t="s">
        <v>639</v>
      </c>
      <c r="P111" s="7" t="s">
        <v>640</v>
      </c>
      <c r="Q111" s="7" t="s">
        <v>641</v>
      </c>
      <c r="R111" s="7" t="s">
        <v>58</v>
      </c>
      <c r="S111" s="8">
        <v>7918</v>
      </c>
      <c r="T111" s="7" t="s">
        <v>642</v>
      </c>
      <c r="U111" s="9" t="s">
        <v>642</v>
      </c>
      <c r="V111" s="7" t="s">
        <v>643</v>
      </c>
      <c r="W111" s="7" t="s">
        <v>642</v>
      </c>
      <c r="X111" s="7">
        <v>8401</v>
      </c>
      <c r="Y111" s="10">
        <v>8</v>
      </c>
      <c r="Z111" s="10" t="s">
        <v>63</v>
      </c>
      <c r="AA111" s="10" t="s">
        <v>172</v>
      </c>
      <c r="AB111" s="10" t="s">
        <v>65</v>
      </c>
      <c r="AC111" s="11">
        <v>0</v>
      </c>
      <c r="AD111" s="10">
        <v>70</v>
      </c>
      <c r="AE111" s="11">
        <v>70.010000000000005</v>
      </c>
      <c r="AF111" s="10">
        <v>90</v>
      </c>
      <c r="AG111" s="11">
        <v>90.01</v>
      </c>
      <c r="AH111" s="11">
        <v>130</v>
      </c>
      <c r="AI111" s="40">
        <v>100</v>
      </c>
      <c r="AJ111" s="40">
        <v>1000</v>
      </c>
      <c r="AK111" s="40">
        <v>600</v>
      </c>
      <c r="AL111" s="40">
        <v>500</v>
      </c>
      <c r="AM111" s="40">
        <v>1000</v>
      </c>
      <c r="AN111" s="40">
        <v>1000</v>
      </c>
      <c r="AO111" s="40">
        <v>1000</v>
      </c>
      <c r="AP111" s="40">
        <v>500</v>
      </c>
      <c r="AQ111" s="40">
        <v>1000</v>
      </c>
      <c r="AR111" s="40">
        <v>1000</v>
      </c>
      <c r="AS111" s="40">
        <v>600</v>
      </c>
      <c r="AT111" s="40">
        <v>101</v>
      </c>
      <c r="AU111" s="52">
        <f t="shared" si="2"/>
        <v>8401</v>
      </c>
      <c r="AV111" s="70"/>
      <c r="AW111" s="75">
        <v>181</v>
      </c>
      <c r="AX111" s="75">
        <v>664</v>
      </c>
      <c r="AY111" s="75">
        <v>550</v>
      </c>
      <c r="AZ111" s="75">
        <v>894</v>
      </c>
      <c r="BA111" s="75">
        <v>519</v>
      </c>
      <c r="BB111" s="75">
        <v>1112</v>
      </c>
      <c r="BC111" s="75">
        <v>1285</v>
      </c>
      <c r="BD111" s="75">
        <v>1486</v>
      </c>
      <c r="BI111">
        <f t="shared" si="3"/>
        <v>6691</v>
      </c>
    </row>
    <row r="112" spans="1:61" x14ac:dyDescent="0.25">
      <c r="A112" s="1" t="s">
        <v>48</v>
      </c>
      <c r="B112" s="2">
        <v>6521</v>
      </c>
      <c r="C112" s="3">
        <v>2</v>
      </c>
      <c r="D112" s="2" t="s">
        <v>49</v>
      </c>
      <c r="E112" s="4">
        <v>117</v>
      </c>
      <c r="F112" s="4" t="s">
        <v>163</v>
      </c>
      <c r="G112" s="5">
        <v>521</v>
      </c>
      <c r="H112" s="2" t="s">
        <v>163</v>
      </c>
      <c r="I112" s="4">
        <v>581</v>
      </c>
      <c r="J112" s="2" t="s">
        <v>637</v>
      </c>
      <c r="K112" s="6" t="s">
        <v>52</v>
      </c>
      <c r="L112" s="7" t="s">
        <v>52</v>
      </c>
      <c r="M112" s="7" t="s">
        <v>67</v>
      </c>
      <c r="N112" s="7" t="s">
        <v>644</v>
      </c>
      <c r="O112" s="7" t="s">
        <v>645</v>
      </c>
      <c r="P112" s="7" t="s">
        <v>646</v>
      </c>
      <c r="Q112" s="7" t="s">
        <v>641</v>
      </c>
      <c r="R112" s="7" t="s">
        <v>58</v>
      </c>
      <c r="S112" s="8">
        <v>8113</v>
      </c>
      <c r="T112" s="7" t="s">
        <v>642</v>
      </c>
      <c r="U112" s="9" t="s">
        <v>642</v>
      </c>
      <c r="V112" s="7" t="s">
        <v>643</v>
      </c>
      <c r="W112" s="7" t="s">
        <v>647</v>
      </c>
      <c r="X112" s="7">
        <v>8401</v>
      </c>
      <c r="Y112" s="10">
        <v>8</v>
      </c>
      <c r="Z112" s="10" t="s">
        <v>63</v>
      </c>
      <c r="AA112" s="10" t="s">
        <v>172</v>
      </c>
      <c r="AB112" s="10" t="s">
        <v>65</v>
      </c>
      <c r="AC112" s="11">
        <v>0</v>
      </c>
      <c r="AD112" s="10">
        <v>70</v>
      </c>
      <c r="AE112" s="11">
        <v>70.010000000000005</v>
      </c>
      <c r="AF112" s="10">
        <v>90</v>
      </c>
      <c r="AG112" s="11">
        <v>90.01</v>
      </c>
      <c r="AH112" s="11">
        <v>130</v>
      </c>
      <c r="AI112" s="40">
        <v>100</v>
      </c>
      <c r="AJ112" s="40">
        <v>1000</v>
      </c>
      <c r="AK112" s="40">
        <v>600</v>
      </c>
      <c r="AL112" s="40">
        <v>500</v>
      </c>
      <c r="AM112" s="40">
        <v>1000</v>
      </c>
      <c r="AN112" s="40">
        <v>1000</v>
      </c>
      <c r="AO112" s="40">
        <v>1000</v>
      </c>
      <c r="AP112" s="40">
        <v>500</v>
      </c>
      <c r="AQ112" s="40">
        <v>1000</v>
      </c>
      <c r="AR112" s="40">
        <v>1000</v>
      </c>
      <c r="AS112" s="40">
        <v>600</v>
      </c>
      <c r="AT112" s="40">
        <v>101</v>
      </c>
      <c r="AU112" s="52">
        <f t="shared" si="2"/>
        <v>8401</v>
      </c>
      <c r="AV112" s="70"/>
      <c r="AW112" s="75">
        <v>181</v>
      </c>
      <c r="AX112" s="75">
        <v>664</v>
      </c>
      <c r="AY112" s="75">
        <v>550</v>
      </c>
      <c r="AZ112" s="75">
        <v>894</v>
      </c>
      <c r="BA112" s="75">
        <v>519</v>
      </c>
      <c r="BB112" s="75">
        <v>1112</v>
      </c>
      <c r="BC112" s="75">
        <v>1285</v>
      </c>
      <c r="BD112" s="75">
        <v>1486</v>
      </c>
      <c r="BI112">
        <f t="shared" si="3"/>
        <v>6691</v>
      </c>
    </row>
    <row r="113" spans="1:61" x14ac:dyDescent="0.25">
      <c r="A113" s="1" t="s">
        <v>48</v>
      </c>
      <c r="B113" s="2">
        <v>6523</v>
      </c>
      <c r="C113" s="3">
        <v>2</v>
      </c>
      <c r="D113" s="2" t="s">
        <v>49</v>
      </c>
      <c r="E113" s="4">
        <v>117</v>
      </c>
      <c r="F113" s="4" t="s">
        <v>163</v>
      </c>
      <c r="G113" s="5">
        <v>521</v>
      </c>
      <c r="H113" s="2" t="s">
        <v>163</v>
      </c>
      <c r="I113" s="4">
        <v>581</v>
      </c>
      <c r="J113" s="2" t="s">
        <v>637</v>
      </c>
      <c r="K113" s="6">
        <v>1</v>
      </c>
      <c r="L113" s="7" t="s">
        <v>648</v>
      </c>
      <c r="M113" s="7" t="s">
        <v>75</v>
      </c>
      <c r="N113" s="7" t="s">
        <v>649</v>
      </c>
      <c r="O113" s="7" t="s">
        <v>650</v>
      </c>
      <c r="P113" s="7" t="s">
        <v>651</v>
      </c>
      <c r="Q113" s="7" t="s">
        <v>641</v>
      </c>
      <c r="R113" s="7" t="s">
        <v>58</v>
      </c>
      <c r="S113" s="8">
        <v>8116</v>
      </c>
      <c r="T113" s="7" t="s">
        <v>642</v>
      </c>
      <c r="U113" s="9" t="s">
        <v>642</v>
      </c>
      <c r="V113" s="7" t="s">
        <v>643</v>
      </c>
      <c r="W113" s="7" t="s">
        <v>647</v>
      </c>
      <c r="X113" s="7">
        <v>8401</v>
      </c>
      <c r="Y113" s="10">
        <v>8</v>
      </c>
      <c r="Z113" s="10" t="s">
        <v>63</v>
      </c>
      <c r="AA113" s="10" t="s">
        <v>172</v>
      </c>
      <c r="AB113" s="10" t="s">
        <v>65</v>
      </c>
      <c r="AC113" s="11">
        <v>0</v>
      </c>
      <c r="AD113" s="10">
        <v>70</v>
      </c>
      <c r="AE113" s="11">
        <v>70.010000000000005</v>
      </c>
      <c r="AF113" s="10">
        <v>90</v>
      </c>
      <c r="AG113" s="11">
        <v>90.01</v>
      </c>
      <c r="AH113" s="11">
        <v>130</v>
      </c>
      <c r="AI113" s="40">
        <v>100</v>
      </c>
      <c r="AJ113" s="40">
        <v>1000</v>
      </c>
      <c r="AK113" s="40">
        <v>600</v>
      </c>
      <c r="AL113" s="40">
        <v>500</v>
      </c>
      <c r="AM113" s="40">
        <v>1000</v>
      </c>
      <c r="AN113" s="40">
        <v>1000</v>
      </c>
      <c r="AO113" s="40">
        <v>1000</v>
      </c>
      <c r="AP113" s="40">
        <v>500</v>
      </c>
      <c r="AQ113" s="40">
        <v>1000</v>
      </c>
      <c r="AR113" s="40">
        <v>1000</v>
      </c>
      <c r="AS113" s="40">
        <v>600</v>
      </c>
      <c r="AT113" s="40">
        <v>101</v>
      </c>
      <c r="AU113" s="52">
        <f t="shared" si="2"/>
        <v>8401</v>
      </c>
      <c r="AV113" s="70"/>
      <c r="AW113" s="75">
        <v>181</v>
      </c>
      <c r="AX113" s="75">
        <v>664</v>
      </c>
      <c r="AY113" s="75">
        <v>550</v>
      </c>
      <c r="AZ113" s="75">
        <v>894</v>
      </c>
      <c r="BA113" s="75">
        <v>519</v>
      </c>
      <c r="BB113" s="75">
        <v>1112</v>
      </c>
      <c r="BC113" s="75">
        <v>1285</v>
      </c>
      <c r="BD113" s="75">
        <v>1486</v>
      </c>
      <c r="BI113">
        <f t="shared" si="3"/>
        <v>6691</v>
      </c>
    </row>
    <row r="114" spans="1:61" x14ac:dyDescent="0.25">
      <c r="A114" s="1" t="s">
        <v>48</v>
      </c>
      <c r="B114" s="2">
        <v>6525</v>
      </c>
      <c r="C114" s="3">
        <v>2</v>
      </c>
      <c r="D114" s="2" t="s">
        <v>49</v>
      </c>
      <c r="E114" s="4">
        <v>117</v>
      </c>
      <c r="F114" s="4" t="s">
        <v>163</v>
      </c>
      <c r="G114" s="5">
        <v>521</v>
      </c>
      <c r="H114" s="2" t="s">
        <v>163</v>
      </c>
      <c r="I114" s="4">
        <v>581</v>
      </c>
      <c r="J114" s="2" t="s">
        <v>637</v>
      </c>
      <c r="K114" s="6">
        <v>1</v>
      </c>
      <c r="L114" s="7" t="s">
        <v>648</v>
      </c>
      <c r="M114" s="7" t="s">
        <v>85</v>
      </c>
      <c r="N114" s="7" t="s">
        <v>652</v>
      </c>
      <c r="O114" s="7" t="s">
        <v>650</v>
      </c>
      <c r="P114" s="7" t="s">
        <v>651</v>
      </c>
      <c r="Q114" s="7" t="s">
        <v>641</v>
      </c>
      <c r="R114" s="7" t="s">
        <v>58</v>
      </c>
      <c r="S114" s="8">
        <v>8108</v>
      </c>
      <c r="T114" s="7" t="s">
        <v>642</v>
      </c>
      <c r="U114" s="9" t="s">
        <v>642</v>
      </c>
      <c r="V114" s="7" t="s">
        <v>643</v>
      </c>
      <c r="W114" s="7" t="s">
        <v>647</v>
      </c>
      <c r="X114" s="7">
        <v>8401</v>
      </c>
      <c r="Y114" s="10">
        <v>8</v>
      </c>
      <c r="Z114" s="10" t="s">
        <v>63</v>
      </c>
      <c r="AA114" s="10" t="s">
        <v>172</v>
      </c>
      <c r="AB114" s="10" t="s">
        <v>65</v>
      </c>
      <c r="AC114" s="11">
        <v>0</v>
      </c>
      <c r="AD114" s="10">
        <v>70</v>
      </c>
      <c r="AE114" s="11">
        <v>70.010000000000005</v>
      </c>
      <c r="AF114" s="10">
        <v>90</v>
      </c>
      <c r="AG114" s="11">
        <v>90.01</v>
      </c>
      <c r="AH114" s="11">
        <v>130</v>
      </c>
      <c r="AI114" s="40">
        <v>100</v>
      </c>
      <c r="AJ114" s="40">
        <v>1000</v>
      </c>
      <c r="AK114" s="40">
        <v>600</v>
      </c>
      <c r="AL114" s="40">
        <v>500</v>
      </c>
      <c r="AM114" s="40">
        <v>1000</v>
      </c>
      <c r="AN114" s="40">
        <v>1000</v>
      </c>
      <c r="AO114" s="40">
        <v>1000</v>
      </c>
      <c r="AP114" s="40">
        <v>500</v>
      </c>
      <c r="AQ114" s="40">
        <v>1000</v>
      </c>
      <c r="AR114" s="40">
        <v>1000</v>
      </c>
      <c r="AS114" s="40">
        <v>600</v>
      </c>
      <c r="AT114" s="40">
        <v>101</v>
      </c>
      <c r="AU114" s="52">
        <f t="shared" si="2"/>
        <v>8401</v>
      </c>
      <c r="AV114" s="70"/>
      <c r="AW114" s="75">
        <v>181</v>
      </c>
      <c r="AX114" s="75">
        <v>664</v>
      </c>
      <c r="AY114" s="75">
        <v>550</v>
      </c>
      <c r="AZ114" s="75">
        <v>894</v>
      </c>
      <c r="BA114" s="75">
        <v>519</v>
      </c>
      <c r="BB114" s="75">
        <v>1112</v>
      </c>
      <c r="BC114" s="75">
        <v>1285</v>
      </c>
      <c r="BD114" s="75">
        <v>1486</v>
      </c>
      <c r="BI114">
        <f t="shared" si="3"/>
        <v>6691</v>
      </c>
    </row>
    <row r="115" spans="1:61" x14ac:dyDescent="0.25">
      <c r="A115" s="1" t="s">
        <v>48</v>
      </c>
      <c r="B115" s="2">
        <v>6533</v>
      </c>
      <c r="C115" s="3">
        <v>2</v>
      </c>
      <c r="D115" s="2" t="s">
        <v>49</v>
      </c>
      <c r="E115" s="4">
        <v>117</v>
      </c>
      <c r="F115" s="4" t="s">
        <v>163</v>
      </c>
      <c r="G115" s="5">
        <v>521</v>
      </c>
      <c r="H115" s="2" t="s">
        <v>163</v>
      </c>
      <c r="I115" s="4">
        <v>581</v>
      </c>
      <c r="J115" s="2" t="s">
        <v>637</v>
      </c>
      <c r="K115" s="6">
        <v>2</v>
      </c>
      <c r="L115" s="7" t="s">
        <v>653</v>
      </c>
      <c r="M115" s="7" t="s">
        <v>75</v>
      </c>
      <c r="N115" s="7" t="s">
        <v>654</v>
      </c>
      <c r="O115" s="7" t="s">
        <v>655</v>
      </c>
      <c r="P115" s="7" t="s">
        <v>656</v>
      </c>
      <c r="Q115" s="7" t="s">
        <v>655</v>
      </c>
      <c r="R115" s="7" t="s">
        <v>58</v>
      </c>
      <c r="S115" s="8">
        <v>8120</v>
      </c>
      <c r="T115" s="7" t="s">
        <v>657</v>
      </c>
      <c r="U115" s="9" t="s">
        <v>658</v>
      </c>
      <c r="V115" s="7" t="s">
        <v>659</v>
      </c>
      <c r="W115" s="7" t="s">
        <v>658</v>
      </c>
      <c r="X115" s="7">
        <v>407</v>
      </c>
      <c r="Y115" s="10">
        <v>407</v>
      </c>
      <c r="Z115" s="10" t="s">
        <v>63</v>
      </c>
      <c r="AA115" s="10" t="s">
        <v>172</v>
      </c>
      <c r="AB115" s="10" t="s">
        <v>65</v>
      </c>
      <c r="AC115" s="11">
        <v>0</v>
      </c>
      <c r="AD115" s="10">
        <v>70</v>
      </c>
      <c r="AE115" s="11">
        <v>70.010000000000005</v>
      </c>
      <c r="AF115" s="10">
        <v>90</v>
      </c>
      <c r="AG115" s="11">
        <v>90.01</v>
      </c>
      <c r="AH115" s="11">
        <v>130</v>
      </c>
      <c r="AI115" s="40">
        <v>17</v>
      </c>
      <c r="AJ115" s="40">
        <v>42</v>
      </c>
      <c r="AK115" s="40">
        <v>18</v>
      </c>
      <c r="AL115" s="40">
        <v>18</v>
      </c>
      <c r="AM115" s="40">
        <v>42</v>
      </c>
      <c r="AN115" s="40">
        <v>42</v>
      </c>
      <c r="AO115" s="40">
        <v>42</v>
      </c>
      <c r="AP115" s="40">
        <v>42</v>
      </c>
      <c r="AQ115" s="40">
        <v>42</v>
      </c>
      <c r="AR115" s="40">
        <v>42</v>
      </c>
      <c r="AS115" s="40">
        <v>42</v>
      </c>
      <c r="AT115" s="40">
        <v>18</v>
      </c>
      <c r="AU115" s="52">
        <f t="shared" si="2"/>
        <v>407</v>
      </c>
      <c r="AV115" s="70"/>
      <c r="AW115" s="75">
        <v>34</v>
      </c>
      <c r="AX115" s="75">
        <v>33</v>
      </c>
      <c r="AY115" s="75">
        <v>13</v>
      </c>
      <c r="AZ115" s="75">
        <v>23</v>
      </c>
      <c r="BA115" s="75">
        <v>23</v>
      </c>
      <c r="BB115" s="75">
        <v>43</v>
      </c>
      <c r="BC115" s="75">
        <v>36</v>
      </c>
      <c r="BD115" s="75">
        <v>36</v>
      </c>
      <c r="BI115">
        <f t="shared" si="3"/>
        <v>241</v>
      </c>
    </row>
    <row r="116" spans="1:61" x14ac:dyDescent="0.25">
      <c r="A116" s="1" t="s">
        <v>48</v>
      </c>
      <c r="B116" s="2">
        <v>6535</v>
      </c>
      <c r="C116" s="3">
        <v>2</v>
      </c>
      <c r="D116" s="2" t="s">
        <v>49</v>
      </c>
      <c r="E116" s="4">
        <v>117</v>
      </c>
      <c r="F116" s="4" t="s">
        <v>163</v>
      </c>
      <c r="G116" s="5">
        <v>521</v>
      </c>
      <c r="H116" s="2" t="s">
        <v>163</v>
      </c>
      <c r="I116" s="4">
        <v>581</v>
      </c>
      <c r="J116" s="2" t="s">
        <v>637</v>
      </c>
      <c r="K116" s="6">
        <v>2</v>
      </c>
      <c r="L116" s="7" t="s">
        <v>653</v>
      </c>
      <c r="M116" s="7" t="s">
        <v>85</v>
      </c>
      <c r="N116" s="7" t="s">
        <v>660</v>
      </c>
      <c r="O116" s="7" t="s">
        <v>655</v>
      </c>
      <c r="P116" s="7" t="s">
        <v>656</v>
      </c>
      <c r="Q116" s="7" t="s">
        <v>655</v>
      </c>
      <c r="R116" s="7" t="s">
        <v>58</v>
      </c>
      <c r="S116" s="8">
        <v>7920</v>
      </c>
      <c r="T116" s="7" t="s">
        <v>657</v>
      </c>
      <c r="U116" s="9" t="s">
        <v>658</v>
      </c>
      <c r="V116" s="7" t="s">
        <v>659</v>
      </c>
      <c r="W116" s="7" t="s">
        <v>658</v>
      </c>
      <c r="X116" s="7">
        <v>407</v>
      </c>
      <c r="Y116" s="10">
        <v>407</v>
      </c>
      <c r="Z116" s="10" t="s">
        <v>63</v>
      </c>
      <c r="AA116" s="10" t="s">
        <v>172</v>
      </c>
      <c r="AB116" s="10" t="s">
        <v>65</v>
      </c>
      <c r="AC116" s="11">
        <v>0</v>
      </c>
      <c r="AD116" s="10">
        <v>70</v>
      </c>
      <c r="AE116" s="11">
        <v>70.010000000000005</v>
      </c>
      <c r="AF116" s="10">
        <v>90</v>
      </c>
      <c r="AG116" s="11">
        <v>90.01</v>
      </c>
      <c r="AH116" s="11">
        <v>130</v>
      </c>
      <c r="AI116" s="40">
        <v>17</v>
      </c>
      <c r="AJ116" s="40">
        <v>42</v>
      </c>
      <c r="AK116" s="40">
        <v>18</v>
      </c>
      <c r="AL116" s="40">
        <v>18</v>
      </c>
      <c r="AM116" s="40">
        <v>42</v>
      </c>
      <c r="AN116" s="40">
        <v>42</v>
      </c>
      <c r="AO116" s="40">
        <v>42</v>
      </c>
      <c r="AP116" s="40">
        <v>42</v>
      </c>
      <c r="AQ116" s="40">
        <v>42</v>
      </c>
      <c r="AR116" s="40">
        <v>42</v>
      </c>
      <c r="AS116" s="40">
        <v>42</v>
      </c>
      <c r="AT116" s="40">
        <v>18</v>
      </c>
      <c r="AU116" s="52">
        <f t="shared" si="2"/>
        <v>407</v>
      </c>
      <c r="AV116" s="70"/>
      <c r="AW116" s="75">
        <v>34</v>
      </c>
      <c r="AX116" s="75">
        <v>33</v>
      </c>
      <c r="AY116" s="75">
        <v>13</v>
      </c>
      <c r="AZ116" s="75">
        <v>23</v>
      </c>
      <c r="BA116" s="75">
        <v>23</v>
      </c>
      <c r="BB116" s="75">
        <v>43</v>
      </c>
      <c r="BC116" s="75">
        <v>36</v>
      </c>
      <c r="BD116" s="75">
        <v>36</v>
      </c>
      <c r="BI116">
        <f t="shared" si="3"/>
        <v>241</v>
      </c>
    </row>
    <row r="117" spans="1:61" x14ac:dyDescent="0.25">
      <c r="A117" s="1" t="s">
        <v>48</v>
      </c>
      <c r="B117" s="2">
        <v>6549</v>
      </c>
      <c r="C117" s="3">
        <v>2</v>
      </c>
      <c r="D117" s="2" t="s">
        <v>49</v>
      </c>
      <c r="E117" s="4">
        <v>117</v>
      </c>
      <c r="F117" s="4" t="s">
        <v>163</v>
      </c>
      <c r="G117" s="5">
        <v>521</v>
      </c>
      <c r="H117" s="2" t="s">
        <v>163</v>
      </c>
      <c r="I117" s="4">
        <v>581</v>
      </c>
      <c r="J117" s="2" t="s">
        <v>637</v>
      </c>
      <c r="K117" s="6">
        <v>3</v>
      </c>
      <c r="L117" s="7" t="s">
        <v>661</v>
      </c>
      <c r="M117" s="7" t="s">
        <v>75</v>
      </c>
      <c r="N117" s="7" t="s">
        <v>662</v>
      </c>
      <c r="O117" s="7" t="s">
        <v>639</v>
      </c>
      <c r="P117" s="7" t="s">
        <v>663</v>
      </c>
      <c r="Q117" s="7" t="s">
        <v>639</v>
      </c>
      <c r="R117" s="7" t="s">
        <v>58</v>
      </c>
      <c r="S117" s="8">
        <v>8138</v>
      </c>
      <c r="T117" s="7" t="s">
        <v>664</v>
      </c>
      <c r="U117" s="9" t="s">
        <v>665</v>
      </c>
      <c r="V117" s="7" t="s">
        <v>666</v>
      </c>
      <c r="W117" s="7" t="s">
        <v>664</v>
      </c>
      <c r="X117" s="7">
        <v>795</v>
      </c>
      <c r="Y117" s="10">
        <v>795</v>
      </c>
      <c r="Z117" s="10" t="s">
        <v>63</v>
      </c>
      <c r="AA117" s="10" t="s">
        <v>172</v>
      </c>
      <c r="AB117" s="10" t="s">
        <v>65</v>
      </c>
      <c r="AC117" s="11">
        <v>0</v>
      </c>
      <c r="AD117" s="10">
        <v>70</v>
      </c>
      <c r="AE117" s="11">
        <v>70.010000000000005</v>
      </c>
      <c r="AF117" s="10">
        <v>90</v>
      </c>
      <c r="AG117" s="11">
        <v>90.01</v>
      </c>
      <c r="AH117" s="11">
        <v>130</v>
      </c>
      <c r="AI117" s="40">
        <v>66</v>
      </c>
      <c r="AJ117" s="40">
        <v>66</v>
      </c>
      <c r="AK117" s="40">
        <v>66</v>
      </c>
      <c r="AL117" s="40">
        <v>66</v>
      </c>
      <c r="AM117" s="40">
        <v>66</v>
      </c>
      <c r="AN117" s="40">
        <v>66</v>
      </c>
      <c r="AO117" s="40">
        <v>66</v>
      </c>
      <c r="AP117" s="40">
        <v>66</v>
      </c>
      <c r="AQ117" s="40">
        <v>66</v>
      </c>
      <c r="AR117" s="40">
        <v>66</v>
      </c>
      <c r="AS117" s="40">
        <v>66</v>
      </c>
      <c r="AT117" s="40">
        <v>69</v>
      </c>
      <c r="AU117" s="52">
        <f t="shared" si="2"/>
        <v>795</v>
      </c>
      <c r="AV117" s="70"/>
      <c r="AW117" s="75">
        <v>75</v>
      </c>
      <c r="AX117" s="75">
        <v>40</v>
      </c>
      <c r="AY117" s="75">
        <v>84</v>
      </c>
      <c r="AZ117" s="75">
        <v>62</v>
      </c>
      <c r="BA117" s="75">
        <v>77</v>
      </c>
      <c r="BB117" s="75">
        <v>98</v>
      </c>
      <c r="BC117" s="75">
        <v>61</v>
      </c>
      <c r="BD117" s="75">
        <v>62</v>
      </c>
      <c r="BI117">
        <f t="shared" si="3"/>
        <v>559</v>
      </c>
    </row>
    <row r="118" spans="1:61" x14ac:dyDescent="0.25">
      <c r="A118" s="1" t="s">
        <v>48</v>
      </c>
      <c r="B118" s="2">
        <v>6551</v>
      </c>
      <c r="C118" s="3">
        <v>2</v>
      </c>
      <c r="D118" s="2" t="s">
        <v>49</v>
      </c>
      <c r="E118" s="4">
        <v>117</v>
      </c>
      <c r="F118" s="4" t="s">
        <v>163</v>
      </c>
      <c r="G118" s="5">
        <v>521</v>
      </c>
      <c r="H118" s="2" t="s">
        <v>163</v>
      </c>
      <c r="I118" s="4">
        <v>581</v>
      </c>
      <c r="J118" s="2" t="s">
        <v>637</v>
      </c>
      <c r="K118" s="6">
        <v>3</v>
      </c>
      <c r="L118" s="7" t="s">
        <v>661</v>
      </c>
      <c r="M118" s="7" t="s">
        <v>85</v>
      </c>
      <c r="N118" s="7" t="s">
        <v>667</v>
      </c>
      <c r="O118" s="7" t="s">
        <v>639</v>
      </c>
      <c r="P118" s="7" t="s">
        <v>663</v>
      </c>
      <c r="Q118" s="7" t="s">
        <v>639</v>
      </c>
      <c r="R118" s="7" t="s">
        <v>58</v>
      </c>
      <c r="S118" s="8">
        <v>8143</v>
      </c>
      <c r="T118" s="7" t="s">
        <v>664</v>
      </c>
      <c r="U118" s="9" t="s">
        <v>665</v>
      </c>
      <c r="V118" s="7" t="s">
        <v>666</v>
      </c>
      <c r="W118" s="7" t="s">
        <v>664</v>
      </c>
      <c r="X118" s="7">
        <v>795</v>
      </c>
      <c r="Y118" s="10">
        <v>795</v>
      </c>
      <c r="Z118" s="10" t="s">
        <v>63</v>
      </c>
      <c r="AA118" s="10" t="s">
        <v>172</v>
      </c>
      <c r="AB118" s="10" t="s">
        <v>65</v>
      </c>
      <c r="AC118" s="11">
        <v>0</v>
      </c>
      <c r="AD118" s="10">
        <v>70</v>
      </c>
      <c r="AE118" s="11">
        <v>70.010000000000005</v>
      </c>
      <c r="AF118" s="10">
        <v>90</v>
      </c>
      <c r="AG118" s="11">
        <v>90.01</v>
      </c>
      <c r="AH118" s="11">
        <v>130</v>
      </c>
      <c r="AI118" s="40">
        <v>66</v>
      </c>
      <c r="AJ118" s="40">
        <v>66</v>
      </c>
      <c r="AK118" s="40">
        <v>66</v>
      </c>
      <c r="AL118" s="40">
        <v>66</v>
      </c>
      <c r="AM118" s="40">
        <v>66</v>
      </c>
      <c r="AN118" s="40">
        <v>66</v>
      </c>
      <c r="AO118" s="40">
        <v>66</v>
      </c>
      <c r="AP118" s="40">
        <v>66</v>
      </c>
      <c r="AQ118" s="40">
        <v>66</v>
      </c>
      <c r="AR118" s="40">
        <v>66</v>
      </c>
      <c r="AS118" s="40">
        <v>66</v>
      </c>
      <c r="AT118" s="40">
        <v>69</v>
      </c>
      <c r="AU118" s="52">
        <f t="shared" si="2"/>
        <v>795</v>
      </c>
      <c r="AV118" s="70"/>
      <c r="AW118" s="75">
        <v>75</v>
      </c>
      <c r="AX118" s="75">
        <v>40</v>
      </c>
      <c r="AY118" s="75">
        <v>84</v>
      </c>
      <c r="AZ118" s="75">
        <v>62</v>
      </c>
      <c r="BA118" s="75">
        <v>77</v>
      </c>
      <c r="BB118" s="75">
        <v>98</v>
      </c>
      <c r="BC118" s="75">
        <v>61</v>
      </c>
      <c r="BD118" s="75">
        <v>62</v>
      </c>
      <c r="BI118">
        <f t="shared" si="3"/>
        <v>559</v>
      </c>
    </row>
    <row r="119" spans="1:61" x14ac:dyDescent="0.25">
      <c r="A119" s="1" t="s">
        <v>48</v>
      </c>
      <c r="B119" s="2">
        <v>6555</v>
      </c>
      <c r="C119" s="3">
        <v>2</v>
      </c>
      <c r="D119" s="2" t="s">
        <v>49</v>
      </c>
      <c r="E119" s="4">
        <v>117</v>
      </c>
      <c r="F119" s="4" t="s">
        <v>163</v>
      </c>
      <c r="G119" s="5">
        <v>521</v>
      </c>
      <c r="H119" s="2" t="s">
        <v>163</v>
      </c>
      <c r="I119" s="4">
        <v>581</v>
      </c>
      <c r="J119" s="2" t="s">
        <v>637</v>
      </c>
      <c r="K119" s="6">
        <v>4</v>
      </c>
      <c r="L119" s="7" t="s">
        <v>668</v>
      </c>
      <c r="M119" s="7" t="s">
        <v>75</v>
      </c>
      <c r="N119" s="7" t="s">
        <v>669</v>
      </c>
      <c r="O119" s="7" t="s">
        <v>670</v>
      </c>
      <c r="P119" s="7" t="s">
        <v>671</v>
      </c>
      <c r="Q119" s="7" t="s">
        <v>670</v>
      </c>
      <c r="R119" s="7" t="s">
        <v>58</v>
      </c>
      <c r="S119" s="8">
        <v>8152</v>
      </c>
      <c r="T119" s="7" t="s">
        <v>672</v>
      </c>
      <c r="U119" s="9" t="s">
        <v>673</v>
      </c>
      <c r="V119" s="7" t="s">
        <v>674</v>
      </c>
      <c r="W119" s="7" t="s">
        <v>675</v>
      </c>
      <c r="X119" s="7">
        <v>2500</v>
      </c>
      <c r="Y119" s="10">
        <v>2</v>
      </c>
      <c r="Z119" s="10" t="s">
        <v>63</v>
      </c>
      <c r="AA119" s="10" t="s">
        <v>172</v>
      </c>
      <c r="AB119" s="10" t="s">
        <v>65</v>
      </c>
      <c r="AC119" s="11">
        <v>0</v>
      </c>
      <c r="AD119" s="10">
        <v>70</v>
      </c>
      <c r="AE119" s="11">
        <v>70.010000000000005</v>
      </c>
      <c r="AF119" s="10">
        <v>90</v>
      </c>
      <c r="AG119" s="11">
        <v>90.01</v>
      </c>
      <c r="AH119" s="11">
        <v>130</v>
      </c>
      <c r="AI119" s="40">
        <v>140</v>
      </c>
      <c r="AJ119" s="40">
        <v>250</v>
      </c>
      <c r="AK119" s="40">
        <v>120</v>
      </c>
      <c r="AL119" s="40">
        <v>125</v>
      </c>
      <c r="AM119" s="40">
        <v>250</v>
      </c>
      <c r="AN119" s="40">
        <v>250</v>
      </c>
      <c r="AO119" s="40">
        <v>250</v>
      </c>
      <c r="AP119" s="40">
        <v>250</v>
      </c>
      <c r="AQ119" s="40">
        <v>250</v>
      </c>
      <c r="AR119" s="40">
        <v>250</v>
      </c>
      <c r="AS119" s="40">
        <v>245</v>
      </c>
      <c r="AT119" s="40">
        <v>120</v>
      </c>
      <c r="AU119" s="52">
        <f t="shared" si="2"/>
        <v>2500</v>
      </c>
      <c r="AV119" s="70"/>
      <c r="AW119" s="75">
        <v>214</v>
      </c>
      <c r="AX119" s="75">
        <v>169</v>
      </c>
      <c r="AY119" s="75">
        <v>105</v>
      </c>
      <c r="AZ119" s="75">
        <v>398</v>
      </c>
      <c r="BA119" s="75">
        <v>426</v>
      </c>
      <c r="BB119" s="75">
        <v>149</v>
      </c>
      <c r="BC119" s="75">
        <v>210</v>
      </c>
      <c r="BD119" s="75">
        <v>254</v>
      </c>
      <c r="BI119">
        <f t="shared" si="3"/>
        <v>1925</v>
      </c>
    </row>
    <row r="120" spans="1:61" x14ac:dyDescent="0.25">
      <c r="A120" s="1" t="s">
        <v>48</v>
      </c>
      <c r="B120" s="2">
        <v>6557</v>
      </c>
      <c r="C120" s="3">
        <v>2</v>
      </c>
      <c r="D120" s="2" t="s">
        <v>49</v>
      </c>
      <c r="E120" s="4">
        <v>117</v>
      </c>
      <c r="F120" s="4" t="s">
        <v>163</v>
      </c>
      <c r="G120" s="5">
        <v>521</v>
      </c>
      <c r="H120" s="2" t="s">
        <v>163</v>
      </c>
      <c r="I120" s="4">
        <v>581</v>
      </c>
      <c r="J120" s="2" t="s">
        <v>637</v>
      </c>
      <c r="K120" s="6">
        <v>4</v>
      </c>
      <c r="L120" s="7" t="s">
        <v>668</v>
      </c>
      <c r="M120" s="7" t="s">
        <v>85</v>
      </c>
      <c r="N120" s="7" t="s">
        <v>676</v>
      </c>
      <c r="O120" s="7" t="s">
        <v>670</v>
      </c>
      <c r="P120" s="7" t="s">
        <v>671</v>
      </c>
      <c r="Q120" s="7" t="s">
        <v>670</v>
      </c>
      <c r="R120" s="7" t="s">
        <v>58</v>
      </c>
      <c r="S120" s="8">
        <v>7926</v>
      </c>
      <c r="T120" s="7" t="s">
        <v>672</v>
      </c>
      <c r="U120" s="9" t="s">
        <v>673</v>
      </c>
      <c r="V120" s="7" t="s">
        <v>674</v>
      </c>
      <c r="W120" s="7" t="s">
        <v>675</v>
      </c>
      <c r="X120" s="7">
        <v>2500</v>
      </c>
      <c r="Y120" s="10">
        <v>2</v>
      </c>
      <c r="Z120" s="10" t="s">
        <v>63</v>
      </c>
      <c r="AA120" s="10" t="s">
        <v>172</v>
      </c>
      <c r="AB120" s="10" t="s">
        <v>65</v>
      </c>
      <c r="AC120" s="11">
        <v>0</v>
      </c>
      <c r="AD120" s="10">
        <v>70</v>
      </c>
      <c r="AE120" s="11">
        <v>70.010000000000005</v>
      </c>
      <c r="AF120" s="10">
        <v>90</v>
      </c>
      <c r="AG120" s="11">
        <v>90.01</v>
      </c>
      <c r="AH120" s="11">
        <v>130</v>
      </c>
      <c r="AI120" s="40">
        <v>140</v>
      </c>
      <c r="AJ120" s="40">
        <v>250</v>
      </c>
      <c r="AK120" s="40">
        <v>120</v>
      </c>
      <c r="AL120" s="40">
        <v>125</v>
      </c>
      <c r="AM120" s="40">
        <v>250</v>
      </c>
      <c r="AN120" s="40">
        <v>250</v>
      </c>
      <c r="AO120" s="40">
        <v>250</v>
      </c>
      <c r="AP120" s="40">
        <v>250</v>
      </c>
      <c r="AQ120" s="40">
        <v>250</v>
      </c>
      <c r="AR120" s="40">
        <v>250</v>
      </c>
      <c r="AS120" s="40">
        <v>245</v>
      </c>
      <c r="AT120" s="40">
        <v>120</v>
      </c>
      <c r="AU120" s="52">
        <f t="shared" si="2"/>
        <v>2500</v>
      </c>
      <c r="AV120" s="70"/>
      <c r="AW120" s="75">
        <v>214</v>
      </c>
      <c r="AX120" s="75">
        <v>169</v>
      </c>
      <c r="AY120" s="75">
        <v>105</v>
      </c>
      <c r="AZ120" s="75">
        <v>398</v>
      </c>
      <c r="BA120" s="75">
        <v>426</v>
      </c>
      <c r="BB120" s="75">
        <v>149</v>
      </c>
      <c r="BC120" s="75">
        <v>210</v>
      </c>
      <c r="BD120" s="75">
        <v>254</v>
      </c>
      <c r="BI120">
        <f t="shared" si="3"/>
        <v>1925</v>
      </c>
    </row>
    <row r="121" spans="1:61" x14ac:dyDescent="0.25">
      <c r="A121" s="1" t="s">
        <v>48</v>
      </c>
      <c r="B121" s="2">
        <v>6378</v>
      </c>
      <c r="C121" s="3">
        <v>2</v>
      </c>
      <c r="D121" s="2" t="s">
        <v>49</v>
      </c>
      <c r="E121" s="4">
        <v>117</v>
      </c>
      <c r="F121" s="4" t="s">
        <v>163</v>
      </c>
      <c r="G121" s="5">
        <v>521</v>
      </c>
      <c r="H121" s="2" t="s">
        <v>163</v>
      </c>
      <c r="I121" s="4">
        <v>584</v>
      </c>
      <c r="J121" s="2" t="s">
        <v>677</v>
      </c>
      <c r="K121" s="6" t="s">
        <v>52</v>
      </c>
      <c r="L121" s="7" t="s">
        <v>52</v>
      </c>
      <c r="M121" s="7" t="s">
        <v>53</v>
      </c>
      <c r="N121" s="7" t="s">
        <v>678</v>
      </c>
      <c r="O121" s="7" t="s">
        <v>679</v>
      </c>
      <c r="P121" s="7" t="s">
        <v>680</v>
      </c>
      <c r="Q121" s="7" t="s">
        <v>681</v>
      </c>
      <c r="R121" s="7" t="s">
        <v>58</v>
      </c>
      <c r="S121" s="8">
        <v>7942</v>
      </c>
      <c r="T121" s="7" t="s">
        <v>682</v>
      </c>
      <c r="U121" s="9" t="s">
        <v>683</v>
      </c>
      <c r="V121" s="7" t="s">
        <v>684</v>
      </c>
      <c r="W121" s="7" t="s">
        <v>682</v>
      </c>
      <c r="X121" s="7">
        <v>1</v>
      </c>
      <c r="Y121" s="10">
        <v>1</v>
      </c>
      <c r="Z121" s="10" t="s">
        <v>63</v>
      </c>
      <c r="AA121" s="10" t="s">
        <v>256</v>
      </c>
      <c r="AB121" s="10" t="s">
        <v>65</v>
      </c>
      <c r="AC121" s="11">
        <v>0</v>
      </c>
      <c r="AD121" s="10">
        <v>70</v>
      </c>
      <c r="AE121" s="11">
        <v>70.010000000000005</v>
      </c>
      <c r="AF121" s="10">
        <v>90</v>
      </c>
      <c r="AG121" s="11">
        <v>90.01</v>
      </c>
      <c r="AH121" s="11">
        <v>130</v>
      </c>
      <c r="AI121" s="40">
        <v>0</v>
      </c>
      <c r="AJ121" s="40">
        <v>0</v>
      </c>
      <c r="AK121" s="40">
        <v>0</v>
      </c>
      <c r="AL121" s="40">
        <v>0</v>
      </c>
      <c r="AM121" s="40">
        <v>0</v>
      </c>
      <c r="AN121" s="40">
        <v>0</v>
      </c>
      <c r="AO121" s="40">
        <v>0</v>
      </c>
      <c r="AP121" s="40">
        <v>0</v>
      </c>
      <c r="AQ121" s="40">
        <v>0</v>
      </c>
      <c r="AR121" s="40">
        <v>0</v>
      </c>
      <c r="AS121" s="40">
        <v>0</v>
      </c>
      <c r="AT121" s="40">
        <v>1</v>
      </c>
      <c r="AU121" s="52">
        <f t="shared" si="2"/>
        <v>1</v>
      </c>
      <c r="AV121" s="70"/>
      <c r="AW121" s="77">
        <v>0</v>
      </c>
      <c r="AX121" s="77">
        <v>0</v>
      </c>
      <c r="AY121" s="77">
        <v>0</v>
      </c>
      <c r="AZ121" s="77">
        <v>0</v>
      </c>
      <c r="BA121" s="77">
        <v>0</v>
      </c>
      <c r="BB121" s="77">
        <v>0</v>
      </c>
      <c r="BC121" s="77">
        <v>0</v>
      </c>
      <c r="BD121" s="77">
        <v>0</v>
      </c>
      <c r="BI121">
        <f t="shared" si="3"/>
        <v>0</v>
      </c>
    </row>
    <row r="122" spans="1:61" x14ac:dyDescent="0.25">
      <c r="A122" s="1" t="s">
        <v>48</v>
      </c>
      <c r="B122" s="2">
        <v>6713</v>
      </c>
      <c r="C122" s="3">
        <v>2</v>
      </c>
      <c r="D122" s="2" t="s">
        <v>49</v>
      </c>
      <c r="E122" s="4">
        <v>117</v>
      </c>
      <c r="F122" s="4" t="s">
        <v>163</v>
      </c>
      <c r="G122" s="5">
        <v>521</v>
      </c>
      <c r="H122" s="2" t="s">
        <v>163</v>
      </c>
      <c r="I122" s="4">
        <v>584</v>
      </c>
      <c r="J122" s="2" t="s">
        <v>677</v>
      </c>
      <c r="K122" s="6" t="s">
        <v>52</v>
      </c>
      <c r="L122" s="7" t="s">
        <v>52</v>
      </c>
      <c r="M122" s="7" t="s">
        <v>67</v>
      </c>
      <c r="N122" s="7" t="s">
        <v>685</v>
      </c>
      <c r="O122" s="7" t="s">
        <v>679</v>
      </c>
      <c r="P122" s="7" t="s">
        <v>680</v>
      </c>
      <c r="Q122" s="7" t="s">
        <v>681</v>
      </c>
      <c r="R122" s="7" t="s">
        <v>58</v>
      </c>
      <c r="S122" s="8">
        <v>8196</v>
      </c>
      <c r="T122" s="7" t="s">
        <v>682</v>
      </c>
      <c r="U122" s="9" t="s">
        <v>683</v>
      </c>
      <c r="V122" s="7" t="s">
        <v>684</v>
      </c>
      <c r="W122" s="7" t="s">
        <v>682</v>
      </c>
      <c r="X122" s="7">
        <v>1</v>
      </c>
      <c r="Y122" s="10">
        <v>1</v>
      </c>
      <c r="Z122" s="10" t="s">
        <v>63</v>
      </c>
      <c r="AA122" s="10" t="s">
        <v>256</v>
      </c>
      <c r="AB122" s="10" t="s">
        <v>65</v>
      </c>
      <c r="AC122" s="11">
        <v>0</v>
      </c>
      <c r="AD122" s="10">
        <v>70</v>
      </c>
      <c r="AE122" s="11">
        <v>70.010000000000005</v>
      </c>
      <c r="AF122" s="10">
        <v>90</v>
      </c>
      <c r="AG122" s="11">
        <v>90.01</v>
      </c>
      <c r="AH122" s="11">
        <v>130</v>
      </c>
      <c r="AI122" s="40">
        <v>0</v>
      </c>
      <c r="AJ122" s="40">
        <v>0</v>
      </c>
      <c r="AK122" s="40">
        <v>0</v>
      </c>
      <c r="AL122" s="40">
        <v>0</v>
      </c>
      <c r="AM122" s="40">
        <v>0</v>
      </c>
      <c r="AN122" s="40">
        <v>0</v>
      </c>
      <c r="AO122" s="40">
        <v>0</v>
      </c>
      <c r="AP122" s="40">
        <v>0</v>
      </c>
      <c r="AQ122" s="40">
        <v>0</v>
      </c>
      <c r="AR122" s="40">
        <v>0</v>
      </c>
      <c r="AS122" s="40">
        <v>0</v>
      </c>
      <c r="AT122" s="40">
        <v>1</v>
      </c>
      <c r="AU122" s="52">
        <f t="shared" si="2"/>
        <v>1</v>
      </c>
      <c r="AV122" s="70"/>
      <c r="AW122" s="77">
        <v>0</v>
      </c>
      <c r="AX122" s="77">
        <v>0</v>
      </c>
      <c r="AY122" s="77">
        <v>0</v>
      </c>
      <c r="AZ122" s="77">
        <v>0</v>
      </c>
      <c r="BA122" s="77">
        <v>0</v>
      </c>
      <c r="BB122" s="77">
        <v>0</v>
      </c>
      <c r="BC122" s="77">
        <v>0</v>
      </c>
      <c r="BD122" s="77">
        <v>0</v>
      </c>
      <c r="BI122">
        <f t="shared" si="3"/>
        <v>0</v>
      </c>
    </row>
    <row r="123" spans="1:61" x14ac:dyDescent="0.25">
      <c r="A123" s="1" t="s">
        <v>48</v>
      </c>
      <c r="B123" s="2">
        <v>6721</v>
      </c>
      <c r="C123" s="3">
        <v>2</v>
      </c>
      <c r="D123" s="2" t="s">
        <v>49</v>
      </c>
      <c r="E123" s="4">
        <v>117</v>
      </c>
      <c r="F123" s="4" t="s">
        <v>163</v>
      </c>
      <c r="G123" s="5">
        <v>521</v>
      </c>
      <c r="H123" s="2" t="s">
        <v>163</v>
      </c>
      <c r="I123" s="4">
        <v>584</v>
      </c>
      <c r="J123" s="2" t="s">
        <v>677</v>
      </c>
      <c r="K123" s="6">
        <v>2</v>
      </c>
      <c r="L123" s="7" t="s">
        <v>686</v>
      </c>
      <c r="M123" s="7" t="s">
        <v>75</v>
      </c>
      <c r="N123" s="7" t="s">
        <v>687</v>
      </c>
      <c r="O123" s="7" t="s">
        <v>688</v>
      </c>
      <c r="P123" s="7" t="s">
        <v>689</v>
      </c>
      <c r="Q123" s="7" t="s">
        <v>681</v>
      </c>
      <c r="R123" s="7" t="s">
        <v>58</v>
      </c>
      <c r="S123" s="8">
        <v>8199</v>
      </c>
      <c r="T123" s="7" t="s">
        <v>682</v>
      </c>
      <c r="U123" s="9" t="s">
        <v>683</v>
      </c>
      <c r="V123" s="7" t="s">
        <v>684</v>
      </c>
      <c r="W123" s="7" t="s">
        <v>682</v>
      </c>
      <c r="X123" s="7">
        <v>1</v>
      </c>
      <c r="Y123" s="10">
        <v>1</v>
      </c>
      <c r="Z123" s="10" t="s">
        <v>63</v>
      </c>
      <c r="AA123" s="10" t="s">
        <v>256</v>
      </c>
      <c r="AB123" s="10" t="s">
        <v>65</v>
      </c>
      <c r="AC123" s="11">
        <v>0</v>
      </c>
      <c r="AD123" s="10">
        <v>70</v>
      </c>
      <c r="AE123" s="11">
        <v>70.010000000000005</v>
      </c>
      <c r="AF123" s="10">
        <v>90</v>
      </c>
      <c r="AG123" s="11">
        <v>90.01</v>
      </c>
      <c r="AH123" s="11">
        <v>130</v>
      </c>
      <c r="AI123" s="40">
        <v>0</v>
      </c>
      <c r="AJ123" s="40">
        <v>0</v>
      </c>
      <c r="AK123" s="40">
        <v>0</v>
      </c>
      <c r="AL123" s="40">
        <v>0</v>
      </c>
      <c r="AM123" s="40">
        <v>0</v>
      </c>
      <c r="AN123" s="40">
        <v>0</v>
      </c>
      <c r="AO123" s="40">
        <v>0</v>
      </c>
      <c r="AP123" s="40">
        <v>0</v>
      </c>
      <c r="AQ123" s="40">
        <v>0</v>
      </c>
      <c r="AR123" s="40">
        <v>0</v>
      </c>
      <c r="AS123" s="40">
        <v>0</v>
      </c>
      <c r="AT123" s="40">
        <v>1</v>
      </c>
      <c r="AU123" s="52">
        <f t="shared" si="2"/>
        <v>1</v>
      </c>
      <c r="AV123" s="70"/>
      <c r="AW123" s="77">
        <v>0</v>
      </c>
      <c r="AX123" s="77">
        <v>0</v>
      </c>
      <c r="AY123" s="77">
        <v>0</v>
      </c>
      <c r="AZ123" s="77">
        <v>0</v>
      </c>
      <c r="BA123" s="77">
        <v>0</v>
      </c>
      <c r="BB123" s="77">
        <v>0</v>
      </c>
      <c r="BC123" s="77">
        <v>0</v>
      </c>
      <c r="BD123" s="77">
        <v>0</v>
      </c>
      <c r="BI123">
        <f t="shared" si="3"/>
        <v>0</v>
      </c>
    </row>
    <row r="124" spans="1:61" x14ac:dyDescent="0.25">
      <c r="A124" s="1" t="s">
        <v>48</v>
      </c>
      <c r="B124" s="2">
        <v>6723</v>
      </c>
      <c r="C124" s="3">
        <v>2</v>
      </c>
      <c r="D124" s="2" t="s">
        <v>49</v>
      </c>
      <c r="E124" s="4">
        <v>117</v>
      </c>
      <c r="F124" s="4" t="s">
        <v>163</v>
      </c>
      <c r="G124" s="5">
        <v>521</v>
      </c>
      <c r="H124" s="2" t="s">
        <v>163</v>
      </c>
      <c r="I124" s="4">
        <v>584</v>
      </c>
      <c r="J124" s="2" t="s">
        <v>677</v>
      </c>
      <c r="K124" s="6">
        <v>2</v>
      </c>
      <c r="L124" s="7" t="s">
        <v>686</v>
      </c>
      <c r="M124" s="7" t="s">
        <v>85</v>
      </c>
      <c r="N124" s="7" t="s">
        <v>690</v>
      </c>
      <c r="O124" s="7" t="s">
        <v>688</v>
      </c>
      <c r="P124" s="7" t="s">
        <v>691</v>
      </c>
      <c r="Q124" s="7" t="s">
        <v>681</v>
      </c>
      <c r="R124" s="7" t="s">
        <v>58</v>
      </c>
      <c r="S124" s="8">
        <v>7942</v>
      </c>
      <c r="T124" s="7" t="s">
        <v>682</v>
      </c>
      <c r="U124" s="9" t="s">
        <v>683</v>
      </c>
      <c r="V124" s="7" t="s">
        <v>684</v>
      </c>
      <c r="W124" s="7" t="s">
        <v>682</v>
      </c>
      <c r="X124" s="7">
        <v>1</v>
      </c>
      <c r="Y124" s="10">
        <v>1</v>
      </c>
      <c r="Z124" s="10" t="s">
        <v>63</v>
      </c>
      <c r="AA124" s="10" t="s">
        <v>256</v>
      </c>
      <c r="AB124" s="10" t="s">
        <v>65</v>
      </c>
      <c r="AC124" s="11">
        <v>0</v>
      </c>
      <c r="AD124" s="10">
        <v>70</v>
      </c>
      <c r="AE124" s="11">
        <v>70.010000000000005</v>
      </c>
      <c r="AF124" s="10">
        <v>90</v>
      </c>
      <c r="AG124" s="11">
        <v>90.01</v>
      </c>
      <c r="AH124" s="11">
        <v>130</v>
      </c>
      <c r="AI124" s="40">
        <v>0</v>
      </c>
      <c r="AJ124" s="40">
        <v>0</v>
      </c>
      <c r="AK124" s="40">
        <v>0</v>
      </c>
      <c r="AL124" s="40">
        <v>0</v>
      </c>
      <c r="AM124" s="40">
        <v>0</v>
      </c>
      <c r="AN124" s="40">
        <v>0</v>
      </c>
      <c r="AO124" s="40">
        <v>0</v>
      </c>
      <c r="AP124" s="40">
        <v>0</v>
      </c>
      <c r="AQ124" s="40">
        <v>0</v>
      </c>
      <c r="AR124" s="40">
        <v>0</v>
      </c>
      <c r="AS124" s="40">
        <v>0</v>
      </c>
      <c r="AT124" s="40">
        <v>1</v>
      </c>
      <c r="AU124" s="52">
        <f t="shared" si="2"/>
        <v>1</v>
      </c>
      <c r="AV124" s="70"/>
      <c r="AW124" s="77">
        <v>0</v>
      </c>
      <c r="AX124" s="77">
        <v>0</v>
      </c>
      <c r="AY124" s="77">
        <v>0</v>
      </c>
      <c r="AZ124" s="77">
        <v>0</v>
      </c>
      <c r="BA124" s="77">
        <v>0</v>
      </c>
      <c r="BB124" s="77">
        <v>0</v>
      </c>
      <c r="BC124" s="77">
        <v>0</v>
      </c>
      <c r="BD124" s="77">
        <v>0</v>
      </c>
      <c r="BI124">
        <f t="shared" si="3"/>
        <v>0</v>
      </c>
    </row>
    <row r="125" spans="1:61" x14ac:dyDescent="0.25">
      <c r="A125" s="1" t="s">
        <v>48</v>
      </c>
      <c r="B125" s="2">
        <v>6730</v>
      </c>
      <c r="C125" s="3">
        <v>2</v>
      </c>
      <c r="D125" s="2" t="s">
        <v>49</v>
      </c>
      <c r="E125" s="4">
        <v>117</v>
      </c>
      <c r="F125" s="4" t="s">
        <v>163</v>
      </c>
      <c r="G125" s="5">
        <v>521</v>
      </c>
      <c r="H125" s="2" t="s">
        <v>163</v>
      </c>
      <c r="I125" s="4">
        <v>584</v>
      </c>
      <c r="J125" s="2" t="s">
        <v>677</v>
      </c>
      <c r="K125" s="6">
        <v>1</v>
      </c>
      <c r="L125" s="7" t="s">
        <v>692</v>
      </c>
      <c r="M125" s="7" t="s">
        <v>75</v>
      </c>
      <c r="N125" s="7" t="s">
        <v>693</v>
      </c>
      <c r="O125" s="7" t="s">
        <v>679</v>
      </c>
      <c r="P125" s="7" t="s">
        <v>694</v>
      </c>
      <c r="Q125" s="7" t="s">
        <v>681</v>
      </c>
      <c r="R125" s="7" t="s">
        <v>58</v>
      </c>
      <c r="S125" s="8">
        <v>7947</v>
      </c>
      <c r="T125" s="7" t="s">
        <v>695</v>
      </c>
      <c r="U125" s="9" t="s">
        <v>696</v>
      </c>
      <c r="V125" s="7" t="s">
        <v>697</v>
      </c>
      <c r="W125" s="7" t="s">
        <v>695</v>
      </c>
      <c r="X125" s="7">
        <v>125</v>
      </c>
      <c r="Y125" s="10">
        <v>125</v>
      </c>
      <c r="Z125" s="10" t="s">
        <v>63</v>
      </c>
      <c r="AA125" s="10" t="s">
        <v>172</v>
      </c>
      <c r="AB125" s="10" t="s">
        <v>65</v>
      </c>
      <c r="AC125" s="11">
        <v>0</v>
      </c>
      <c r="AD125" s="10">
        <v>70</v>
      </c>
      <c r="AE125" s="11">
        <v>70.010000000000005</v>
      </c>
      <c r="AF125" s="10">
        <v>90</v>
      </c>
      <c r="AG125" s="11">
        <v>90.01</v>
      </c>
      <c r="AH125" s="11">
        <v>130</v>
      </c>
      <c r="AI125" s="40">
        <v>5</v>
      </c>
      <c r="AJ125" s="40">
        <v>5</v>
      </c>
      <c r="AK125" s="40">
        <v>10</v>
      </c>
      <c r="AL125" s="40">
        <v>10</v>
      </c>
      <c r="AM125" s="40">
        <v>27</v>
      </c>
      <c r="AN125" s="40">
        <v>8</v>
      </c>
      <c r="AO125" s="40">
        <v>10</v>
      </c>
      <c r="AP125" s="40">
        <v>15</v>
      </c>
      <c r="AQ125" s="40">
        <v>10</v>
      </c>
      <c r="AR125" s="40">
        <v>10</v>
      </c>
      <c r="AS125" s="40">
        <v>15</v>
      </c>
      <c r="AT125" s="40">
        <v>0</v>
      </c>
      <c r="AU125" s="52">
        <f t="shared" si="2"/>
        <v>125</v>
      </c>
      <c r="AV125" s="70"/>
      <c r="AW125" s="75">
        <v>6</v>
      </c>
      <c r="AX125" s="75">
        <v>10</v>
      </c>
      <c r="AY125" s="75">
        <v>11</v>
      </c>
      <c r="AZ125" s="75">
        <v>10</v>
      </c>
      <c r="BA125" s="75">
        <v>10</v>
      </c>
      <c r="BB125" s="75">
        <v>2</v>
      </c>
      <c r="BC125" s="75">
        <v>10</v>
      </c>
      <c r="BD125" s="75">
        <v>10</v>
      </c>
      <c r="BI125">
        <f t="shared" si="3"/>
        <v>69</v>
      </c>
    </row>
    <row r="126" spans="1:61" x14ac:dyDescent="0.25">
      <c r="A126" s="1" t="s">
        <v>48</v>
      </c>
      <c r="B126" s="2">
        <v>6733</v>
      </c>
      <c r="C126" s="3">
        <v>2</v>
      </c>
      <c r="D126" s="2" t="s">
        <v>49</v>
      </c>
      <c r="E126" s="4">
        <v>117</v>
      </c>
      <c r="F126" s="4" t="s">
        <v>163</v>
      </c>
      <c r="G126" s="5">
        <v>521</v>
      </c>
      <c r="H126" s="2" t="s">
        <v>163</v>
      </c>
      <c r="I126" s="4">
        <v>584</v>
      </c>
      <c r="J126" s="2" t="s">
        <v>677</v>
      </c>
      <c r="K126" s="6">
        <v>1</v>
      </c>
      <c r="L126" s="7" t="s">
        <v>692</v>
      </c>
      <c r="M126" s="7" t="s">
        <v>85</v>
      </c>
      <c r="N126" s="7" t="s">
        <v>698</v>
      </c>
      <c r="O126" s="7" t="s">
        <v>699</v>
      </c>
      <c r="P126" s="7" t="s">
        <v>700</v>
      </c>
      <c r="Q126" s="7" t="s">
        <v>681</v>
      </c>
      <c r="R126" s="7" t="s">
        <v>58</v>
      </c>
      <c r="S126" s="8">
        <v>7947</v>
      </c>
      <c r="T126" s="7" t="s">
        <v>695</v>
      </c>
      <c r="U126" s="9" t="s">
        <v>696</v>
      </c>
      <c r="V126" s="7" t="s">
        <v>697</v>
      </c>
      <c r="W126" s="7" t="s">
        <v>695</v>
      </c>
      <c r="X126" s="7">
        <v>125</v>
      </c>
      <c r="Y126" s="10">
        <v>125</v>
      </c>
      <c r="Z126" s="10" t="s">
        <v>63</v>
      </c>
      <c r="AA126" s="10" t="s">
        <v>172</v>
      </c>
      <c r="AB126" s="10" t="s">
        <v>65</v>
      </c>
      <c r="AC126" s="11">
        <v>0</v>
      </c>
      <c r="AD126" s="10">
        <v>70</v>
      </c>
      <c r="AE126" s="11">
        <v>70.010000000000005</v>
      </c>
      <c r="AF126" s="10">
        <v>90</v>
      </c>
      <c r="AG126" s="11">
        <v>90.01</v>
      </c>
      <c r="AH126" s="11">
        <v>130</v>
      </c>
      <c r="AI126" s="40">
        <v>5</v>
      </c>
      <c r="AJ126" s="40">
        <v>5</v>
      </c>
      <c r="AK126" s="40">
        <v>10</v>
      </c>
      <c r="AL126" s="40">
        <v>10</v>
      </c>
      <c r="AM126" s="40">
        <v>27</v>
      </c>
      <c r="AN126" s="40">
        <v>8</v>
      </c>
      <c r="AO126" s="40">
        <v>10</v>
      </c>
      <c r="AP126" s="40">
        <v>15</v>
      </c>
      <c r="AQ126" s="40">
        <v>10</v>
      </c>
      <c r="AR126" s="40">
        <v>10</v>
      </c>
      <c r="AS126" s="40">
        <v>15</v>
      </c>
      <c r="AT126" s="40">
        <v>0</v>
      </c>
      <c r="AU126" s="52">
        <f t="shared" si="2"/>
        <v>125</v>
      </c>
      <c r="AV126" s="70"/>
      <c r="AW126" s="75">
        <v>6</v>
      </c>
      <c r="AX126" s="75">
        <v>10</v>
      </c>
      <c r="AY126" s="75">
        <v>11</v>
      </c>
      <c r="AZ126" s="75">
        <v>10</v>
      </c>
      <c r="BA126" s="75">
        <v>10</v>
      </c>
      <c r="BB126" s="75">
        <v>2</v>
      </c>
      <c r="BC126" s="75">
        <v>10</v>
      </c>
      <c r="BD126" s="75">
        <v>10</v>
      </c>
      <c r="BI126">
        <f t="shared" si="3"/>
        <v>69</v>
      </c>
    </row>
    <row r="127" spans="1:61" x14ac:dyDescent="0.25">
      <c r="A127" s="1" t="s">
        <v>48</v>
      </c>
      <c r="B127" s="2">
        <v>6770</v>
      </c>
      <c r="C127" s="3">
        <v>2</v>
      </c>
      <c r="D127" s="2" t="s">
        <v>49</v>
      </c>
      <c r="E127" s="4">
        <v>2</v>
      </c>
      <c r="F127" s="4" t="s">
        <v>701</v>
      </c>
      <c r="G127" s="5">
        <v>18</v>
      </c>
      <c r="H127" s="2" t="s">
        <v>701</v>
      </c>
      <c r="I127" s="4">
        <v>679</v>
      </c>
      <c r="J127" s="2" t="s">
        <v>702</v>
      </c>
      <c r="K127" s="6" t="s">
        <v>52</v>
      </c>
      <c r="L127" s="7" t="s">
        <v>52</v>
      </c>
      <c r="M127" s="7" t="s">
        <v>67</v>
      </c>
      <c r="N127" s="7" t="s">
        <v>703</v>
      </c>
      <c r="O127" s="7" t="s">
        <v>704</v>
      </c>
      <c r="P127" s="7" t="s">
        <v>705</v>
      </c>
      <c r="Q127" s="7" t="s">
        <v>706</v>
      </c>
      <c r="R127" s="7" t="s">
        <v>58</v>
      </c>
      <c r="S127" s="8">
        <v>8379</v>
      </c>
      <c r="T127" s="7" t="s">
        <v>707</v>
      </c>
      <c r="U127" s="9" t="s">
        <v>708</v>
      </c>
      <c r="V127" s="7" t="s">
        <v>709</v>
      </c>
      <c r="W127" s="7" t="s">
        <v>710</v>
      </c>
      <c r="X127" s="7">
        <v>3</v>
      </c>
      <c r="Y127" s="10">
        <v>0</v>
      </c>
      <c r="Z127" s="10" t="s">
        <v>63</v>
      </c>
      <c r="AA127" s="10" t="s">
        <v>172</v>
      </c>
      <c r="AB127" s="10" t="s">
        <v>65</v>
      </c>
      <c r="AC127" s="11">
        <v>0</v>
      </c>
      <c r="AD127" s="10">
        <v>50</v>
      </c>
      <c r="AE127" s="11">
        <v>50.01</v>
      </c>
      <c r="AF127" s="10">
        <v>80</v>
      </c>
      <c r="AG127" s="11">
        <v>80.010000000000005</v>
      </c>
      <c r="AH127" s="11">
        <v>130</v>
      </c>
      <c r="AI127" s="10">
        <v>0</v>
      </c>
      <c r="AJ127" s="10">
        <v>0</v>
      </c>
      <c r="AK127" s="10">
        <v>2</v>
      </c>
      <c r="AL127" s="10">
        <v>1</v>
      </c>
      <c r="AM127" s="10">
        <v>0</v>
      </c>
      <c r="AN127" s="10">
        <v>0</v>
      </c>
      <c r="AO127" s="10">
        <v>0</v>
      </c>
      <c r="AP127" s="10">
        <v>0</v>
      </c>
      <c r="AQ127" s="10">
        <v>0</v>
      </c>
      <c r="AR127" s="10">
        <v>0</v>
      </c>
      <c r="AS127" s="10">
        <v>0</v>
      </c>
      <c r="AT127" s="10">
        <v>0</v>
      </c>
      <c r="AU127" s="52">
        <f t="shared" si="2"/>
        <v>3</v>
      </c>
      <c r="AV127" s="70"/>
      <c r="AW127" s="77">
        <v>0</v>
      </c>
      <c r="AX127" s="77">
        <v>1</v>
      </c>
      <c r="AY127" s="77">
        <v>2</v>
      </c>
      <c r="AZ127" s="77">
        <v>0</v>
      </c>
      <c r="BA127" s="77">
        <v>0</v>
      </c>
      <c r="BB127" s="77">
        <v>0</v>
      </c>
      <c r="BC127" s="77">
        <v>0</v>
      </c>
      <c r="BD127" s="77">
        <v>0</v>
      </c>
      <c r="BI127">
        <f t="shared" si="3"/>
        <v>3</v>
      </c>
    </row>
    <row r="128" spans="1:61" x14ac:dyDescent="0.25">
      <c r="A128" s="1" t="s">
        <v>48</v>
      </c>
      <c r="B128" s="2">
        <v>6772</v>
      </c>
      <c r="C128" s="3">
        <v>2</v>
      </c>
      <c r="D128" s="2" t="s">
        <v>49</v>
      </c>
      <c r="E128" s="4">
        <v>2</v>
      </c>
      <c r="F128" s="4" t="s">
        <v>701</v>
      </c>
      <c r="G128" s="5">
        <v>18</v>
      </c>
      <c r="H128" s="2" t="s">
        <v>701</v>
      </c>
      <c r="I128" s="4">
        <v>679</v>
      </c>
      <c r="J128" s="2" t="s">
        <v>702</v>
      </c>
      <c r="K128" s="6">
        <v>2</v>
      </c>
      <c r="L128" s="7" t="s">
        <v>711</v>
      </c>
      <c r="M128" s="7" t="s">
        <v>75</v>
      </c>
      <c r="N128" s="7" t="s">
        <v>712</v>
      </c>
      <c r="O128" s="7" t="s">
        <v>713</v>
      </c>
      <c r="P128" s="7" t="s">
        <v>714</v>
      </c>
      <c r="Q128" s="7" t="s">
        <v>706</v>
      </c>
      <c r="R128" s="7" t="s">
        <v>58</v>
      </c>
      <c r="S128" s="8">
        <v>8382</v>
      </c>
      <c r="T128" s="7" t="s">
        <v>715</v>
      </c>
      <c r="U128" s="9" t="s">
        <v>716</v>
      </c>
      <c r="V128" s="7" t="s">
        <v>717</v>
      </c>
      <c r="W128" s="7" t="s">
        <v>718</v>
      </c>
      <c r="X128" s="7">
        <v>3</v>
      </c>
      <c r="Y128" s="10">
        <v>3</v>
      </c>
      <c r="Z128" s="10" t="s">
        <v>63</v>
      </c>
      <c r="AA128" s="10" t="s">
        <v>389</v>
      </c>
      <c r="AB128" s="10" t="s">
        <v>65</v>
      </c>
      <c r="AC128" s="11">
        <v>0</v>
      </c>
      <c r="AD128" s="10">
        <v>50</v>
      </c>
      <c r="AE128" s="11">
        <v>50.01</v>
      </c>
      <c r="AF128" s="10">
        <v>80</v>
      </c>
      <c r="AG128" s="11">
        <v>80.010000000000005</v>
      </c>
      <c r="AH128" s="11">
        <v>130</v>
      </c>
      <c r="AI128" s="10">
        <v>2</v>
      </c>
      <c r="AJ128" s="10">
        <v>1</v>
      </c>
      <c r="AK128" s="10">
        <v>0</v>
      </c>
      <c r="AL128" s="10">
        <v>0</v>
      </c>
      <c r="AM128" s="10">
        <v>0</v>
      </c>
      <c r="AN128" s="10">
        <v>0</v>
      </c>
      <c r="AO128" s="10">
        <v>0</v>
      </c>
      <c r="AP128" s="10">
        <v>0</v>
      </c>
      <c r="AQ128" s="10">
        <v>0</v>
      </c>
      <c r="AR128" s="10">
        <v>0</v>
      </c>
      <c r="AS128" s="10">
        <v>0</v>
      </c>
      <c r="AT128" s="10">
        <v>0</v>
      </c>
      <c r="AU128" s="52">
        <f t="shared" si="2"/>
        <v>3</v>
      </c>
      <c r="AV128" s="70"/>
      <c r="AW128" s="77">
        <v>2</v>
      </c>
      <c r="AX128" s="77">
        <v>1</v>
      </c>
      <c r="AY128" s="77">
        <v>0</v>
      </c>
      <c r="AZ128" s="77">
        <v>0</v>
      </c>
      <c r="BA128" s="77">
        <v>0</v>
      </c>
      <c r="BB128" s="77">
        <v>0</v>
      </c>
      <c r="BC128" s="77">
        <v>0</v>
      </c>
      <c r="BD128" s="77">
        <v>0</v>
      </c>
      <c r="BI128">
        <f t="shared" si="3"/>
        <v>3</v>
      </c>
    </row>
    <row r="129" spans="1:61" x14ac:dyDescent="0.25">
      <c r="A129" s="1" t="s">
        <v>48</v>
      </c>
      <c r="B129" s="2">
        <v>6774</v>
      </c>
      <c r="C129" s="3">
        <v>2</v>
      </c>
      <c r="D129" s="2" t="s">
        <v>49</v>
      </c>
      <c r="E129" s="4">
        <v>2</v>
      </c>
      <c r="F129" s="4" t="s">
        <v>701</v>
      </c>
      <c r="G129" s="5">
        <v>18</v>
      </c>
      <c r="H129" s="2" t="s">
        <v>701</v>
      </c>
      <c r="I129" s="4">
        <v>679</v>
      </c>
      <c r="J129" s="2" t="s">
        <v>702</v>
      </c>
      <c r="K129" s="6">
        <v>2</v>
      </c>
      <c r="L129" s="7" t="s">
        <v>711</v>
      </c>
      <c r="M129" s="7" t="s">
        <v>85</v>
      </c>
      <c r="N129" s="7" t="s">
        <v>719</v>
      </c>
      <c r="O129" s="7" t="s">
        <v>720</v>
      </c>
      <c r="P129" s="7" t="s">
        <v>721</v>
      </c>
      <c r="Q129" s="7" t="s">
        <v>706</v>
      </c>
      <c r="R129" s="7" t="s">
        <v>58</v>
      </c>
      <c r="S129" s="8">
        <v>8383</v>
      </c>
      <c r="T129" s="7" t="s">
        <v>722</v>
      </c>
      <c r="U129" s="9" t="s">
        <v>723</v>
      </c>
      <c r="V129" s="7" t="s">
        <v>724</v>
      </c>
      <c r="W129" s="7" t="s">
        <v>725</v>
      </c>
      <c r="X129" s="7">
        <v>3</v>
      </c>
      <c r="Y129" s="10">
        <v>3</v>
      </c>
      <c r="Z129" s="10" t="s">
        <v>63</v>
      </c>
      <c r="AA129" s="10" t="s">
        <v>389</v>
      </c>
      <c r="AB129" s="10" t="s">
        <v>65</v>
      </c>
      <c r="AC129" s="11">
        <v>0</v>
      </c>
      <c r="AD129" s="10">
        <v>50</v>
      </c>
      <c r="AE129" s="11">
        <v>50.01</v>
      </c>
      <c r="AF129" s="10">
        <v>80</v>
      </c>
      <c r="AG129" s="11">
        <v>80.010000000000005</v>
      </c>
      <c r="AH129" s="11">
        <v>130</v>
      </c>
      <c r="AI129" s="10">
        <v>3</v>
      </c>
      <c r="AJ129" s="10">
        <v>0</v>
      </c>
      <c r="AK129" s="10">
        <v>0</v>
      </c>
      <c r="AL129" s="10">
        <v>0</v>
      </c>
      <c r="AM129" s="10">
        <v>0</v>
      </c>
      <c r="AN129" s="10">
        <v>0</v>
      </c>
      <c r="AO129" s="10">
        <v>0</v>
      </c>
      <c r="AP129" s="10">
        <v>0</v>
      </c>
      <c r="AQ129" s="10">
        <v>0</v>
      </c>
      <c r="AR129" s="10">
        <v>0</v>
      </c>
      <c r="AS129" s="10">
        <v>0</v>
      </c>
      <c r="AT129" s="10">
        <v>0</v>
      </c>
      <c r="AU129" s="52">
        <f t="shared" si="2"/>
        <v>3</v>
      </c>
      <c r="AV129" s="70"/>
      <c r="AW129" s="77">
        <v>3</v>
      </c>
      <c r="AX129" s="77">
        <v>0</v>
      </c>
      <c r="AY129" s="77">
        <v>0</v>
      </c>
      <c r="AZ129" s="77">
        <v>0</v>
      </c>
      <c r="BA129" s="77">
        <v>0</v>
      </c>
      <c r="BB129" s="77">
        <v>0</v>
      </c>
      <c r="BC129" s="77">
        <v>0</v>
      </c>
      <c r="BD129" s="77">
        <v>0</v>
      </c>
      <c r="BI129">
        <f t="shared" si="3"/>
        <v>3</v>
      </c>
    </row>
    <row r="130" spans="1:61" x14ac:dyDescent="0.25">
      <c r="A130" s="1" t="s">
        <v>48</v>
      </c>
      <c r="B130" s="2">
        <v>6777</v>
      </c>
      <c r="C130" s="3">
        <v>2</v>
      </c>
      <c r="D130" s="2" t="s">
        <v>49</v>
      </c>
      <c r="E130" s="4">
        <v>2</v>
      </c>
      <c r="F130" s="4" t="s">
        <v>701</v>
      </c>
      <c r="G130" s="5">
        <v>18</v>
      </c>
      <c r="H130" s="2" t="s">
        <v>701</v>
      </c>
      <c r="I130" s="4">
        <v>679</v>
      </c>
      <c r="J130" s="2" t="s">
        <v>702</v>
      </c>
      <c r="K130" s="6">
        <v>1</v>
      </c>
      <c r="L130" s="7" t="s">
        <v>726</v>
      </c>
      <c r="M130" s="7" t="s">
        <v>75</v>
      </c>
      <c r="N130" s="7" t="s">
        <v>726</v>
      </c>
      <c r="O130" s="7" t="s">
        <v>727</v>
      </c>
      <c r="P130" s="7" t="s">
        <v>728</v>
      </c>
      <c r="Q130" s="7" t="s">
        <v>706</v>
      </c>
      <c r="R130" s="7" t="s">
        <v>58</v>
      </c>
      <c r="S130" s="8">
        <v>8385</v>
      </c>
      <c r="T130" s="7" t="s">
        <v>729</v>
      </c>
      <c r="U130" s="9" t="s">
        <v>730</v>
      </c>
      <c r="V130" s="7" t="s">
        <v>731</v>
      </c>
      <c r="W130" s="7" t="s">
        <v>732</v>
      </c>
      <c r="X130" s="7">
        <v>60</v>
      </c>
      <c r="Y130" s="10">
        <v>0</v>
      </c>
      <c r="Z130" s="10" t="s">
        <v>63</v>
      </c>
      <c r="AA130" s="10" t="s">
        <v>389</v>
      </c>
      <c r="AB130" s="10" t="s">
        <v>65</v>
      </c>
      <c r="AC130" s="11">
        <v>0</v>
      </c>
      <c r="AD130" s="10">
        <v>50</v>
      </c>
      <c r="AE130" s="11">
        <v>50.01</v>
      </c>
      <c r="AF130" s="10">
        <v>80</v>
      </c>
      <c r="AG130" s="11">
        <v>80.010000000000005</v>
      </c>
      <c r="AH130" s="11">
        <v>130</v>
      </c>
      <c r="AI130" s="10">
        <v>0</v>
      </c>
      <c r="AJ130" s="10">
        <v>0</v>
      </c>
      <c r="AK130" s="10">
        <v>0</v>
      </c>
      <c r="AL130" s="10">
        <v>0</v>
      </c>
      <c r="AM130" s="10">
        <v>0</v>
      </c>
      <c r="AN130" s="10">
        <v>0</v>
      </c>
      <c r="AO130" s="10">
        <v>0</v>
      </c>
      <c r="AP130" s="10">
        <v>0</v>
      </c>
      <c r="AQ130" s="10">
        <v>60</v>
      </c>
      <c r="AR130" s="10">
        <v>0</v>
      </c>
      <c r="AS130" s="10">
        <v>0</v>
      </c>
      <c r="AT130" s="10">
        <v>0</v>
      </c>
      <c r="AU130" s="52">
        <f t="shared" si="2"/>
        <v>60</v>
      </c>
      <c r="AV130" s="70"/>
      <c r="AW130" s="77">
        <v>0</v>
      </c>
      <c r="AX130" s="77">
        <v>0</v>
      </c>
      <c r="AY130" s="77">
        <v>0</v>
      </c>
      <c r="AZ130" s="77">
        <v>0</v>
      </c>
      <c r="BA130" s="77">
        <v>0</v>
      </c>
      <c r="BB130" s="77">
        <v>0</v>
      </c>
      <c r="BC130" s="77">
        <v>0</v>
      </c>
      <c r="BD130" s="77">
        <v>0</v>
      </c>
      <c r="BI130">
        <f t="shared" si="3"/>
        <v>0</v>
      </c>
    </row>
    <row r="131" spans="1:61" x14ac:dyDescent="0.25">
      <c r="A131" s="1" t="s">
        <v>48</v>
      </c>
      <c r="B131" s="2">
        <v>6779</v>
      </c>
      <c r="C131" s="3">
        <v>2</v>
      </c>
      <c r="D131" s="2" t="s">
        <v>49</v>
      </c>
      <c r="E131" s="4">
        <v>2</v>
      </c>
      <c r="F131" s="4" t="s">
        <v>701</v>
      </c>
      <c r="G131" s="5">
        <v>18</v>
      </c>
      <c r="H131" s="2" t="s">
        <v>701</v>
      </c>
      <c r="I131" s="4">
        <v>679</v>
      </c>
      <c r="J131" s="2" t="s">
        <v>702</v>
      </c>
      <c r="K131" s="6">
        <v>1</v>
      </c>
      <c r="L131" s="7" t="s">
        <v>726</v>
      </c>
      <c r="M131" s="7" t="s">
        <v>85</v>
      </c>
      <c r="N131" s="7" t="s">
        <v>733</v>
      </c>
      <c r="O131" s="7" t="s">
        <v>734</v>
      </c>
      <c r="P131" s="7" t="s">
        <v>735</v>
      </c>
      <c r="Q131" s="7" t="s">
        <v>736</v>
      </c>
      <c r="R131" s="7" t="s">
        <v>58</v>
      </c>
      <c r="S131" s="8">
        <v>8387</v>
      </c>
      <c r="T131" s="7" t="s">
        <v>737</v>
      </c>
      <c r="U131" s="9" t="s">
        <v>738</v>
      </c>
      <c r="V131" s="7" t="s">
        <v>739</v>
      </c>
      <c r="W131" s="7" t="s">
        <v>740</v>
      </c>
      <c r="X131" s="7">
        <v>118</v>
      </c>
      <c r="Y131" s="10">
        <v>0</v>
      </c>
      <c r="Z131" s="10" t="s">
        <v>63</v>
      </c>
      <c r="AA131" s="10" t="s">
        <v>172</v>
      </c>
      <c r="AB131" s="10" t="s">
        <v>65</v>
      </c>
      <c r="AC131" s="11">
        <v>0</v>
      </c>
      <c r="AD131" s="10">
        <v>50</v>
      </c>
      <c r="AE131" s="11">
        <v>50.01</v>
      </c>
      <c r="AF131" s="10">
        <v>80</v>
      </c>
      <c r="AG131" s="11">
        <v>80.010000000000005</v>
      </c>
      <c r="AH131" s="11">
        <v>130</v>
      </c>
      <c r="AI131" s="10">
        <v>0</v>
      </c>
      <c r="AJ131" s="10">
        <v>0</v>
      </c>
      <c r="AK131" s="10">
        <v>30</v>
      </c>
      <c r="AL131" s="10">
        <v>30</v>
      </c>
      <c r="AM131" s="10">
        <v>30</v>
      </c>
      <c r="AN131" s="10">
        <v>28</v>
      </c>
      <c r="AO131" s="10">
        <v>0</v>
      </c>
      <c r="AP131" s="10">
        <v>0</v>
      </c>
      <c r="AQ131" s="10">
        <v>0</v>
      </c>
      <c r="AR131" s="10">
        <v>0</v>
      </c>
      <c r="AS131" s="10">
        <v>0</v>
      </c>
      <c r="AT131" s="10">
        <v>0</v>
      </c>
      <c r="AU131" s="52">
        <f t="shared" ref="AU131:AU194" si="4">SUM(AI131:AT131)</f>
        <v>118</v>
      </c>
      <c r="AV131" s="70"/>
      <c r="AW131" s="77">
        <v>0</v>
      </c>
      <c r="AX131" s="77">
        <v>30</v>
      </c>
      <c r="AY131" s="77">
        <v>30</v>
      </c>
      <c r="AZ131" s="77">
        <v>30</v>
      </c>
      <c r="BA131" s="77">
        <v>28</v>
      </c>
      <c r="BB131" s="77">
        <v>0</v>
      </c>
      <c r="BC131" s="77">
        <v>0</v>
      </c>
      <c r="BD131" s="77">
        <v>0</v>
      </c>
      <c r="BI131">
        <f t="shared" ref="BI131:BI194" si="5">SUM(AW131:BH131)</f>
        <v>118</v>
      </c>
    </row>
    <row r="132" spans="1:61" x14ac:dyDescent="0.25">
      <c r="A132" s="1" t="s">
        <v>48</v>
      </c>
      <c r="B132" s="2">
        <v>6780</v>
      </c>
      <c r="C132" s="3">
        <v>2</v>
      </c>
      <c r="D132" s="2" t="s">
        <v>49</v>
      </c>
      <c r="E132" s="4">
        <v>2</v>
      </c>
      <c r="F132" s="4" t="s">
        <v>701</v>
      </c>
      <c r="G132" s="5">
        <v>18</v>
      </c>
      <c r="H132" s="2" t="s">
        <v>701</v>
      </c>
      <c r="I132" s="4">
        <v>679</v>
      </c>
      <c r="J132" s="2" t="s">
        <v>702</v>
      </c>
      <c r="K132" s="6">
        <v>1</v>
      </c>
      <c r="L132" s="7" t="s">
        <v>726</v>
      </c>
      <c r="M132" s="7" t="s">
        <v>85</v>
      </c>
      <c r="N132" s="7" t="s">
        <v>741</v>
      </c>
      <c r="O132" s="7" t="s">
        <v>742</v>
      </c>
      <c r="P132" s="7" t="s">
        <v>743</v>
      </c>
      <c r="Q132" s="7" t="s">
        <v>736</v>
      </c>
      <c r="R132" s="7" t="s">
        <v>58</v>
      </c>
      <c r="S132" s="8">
        <v>8388</v>
      </c>
      <c r="T132" s="7" t="s">
        <v>744</v>
      </c>
      <c r="U132" s="9" t="s">
        <v>745</v>
      </c>
      <c r="V132" s="7" t="s">
        <v>746</v>
      </c>
      <c r="W132" s="7" t="s">
        <v>747</v>
      </c>
      <c r="X132" s="7">
        <v>2</v>
      </c>
      <c r="Y132" s="10">
        <v>0</v>
      </c>
      <c r="Z132" s="10" t="s">
        <v>63</v>
      </c>
      <c r="AA132" s="10" t="s">
        <v>389</v>
      </c>
      <c r="AB132" s="10" t="s">
        <v>65</v>
      </c>
      <c r="AC132" s="11">
        <v>0</v>
      </c>
      <c r="AD132" s="10">
        <v>50</v>
      </c>
      <c r="AE132" s="11">
        <v>50.01</v>
      </c>
      <c r="AF132" s="10">
        <v>80</v>
      </c>
      <c r="AG132" s="11">
        <v>80.010000000000005</v>
      </c>
      <c r="AH132" s="11">
        <v>130</v>
      </c>
      <c r="AI132" s="10">
        <v>0</v>
      </c>
      <c r="AJ132" s="10">
        <v>0</v>
      </c>
      <c r="AK132" s="10">
        <v>0</v>
      </c>
      <c r="AL132" s="10">
        <v>0</v>
      </c>
      <c r="AM132" s="10">
        <v>1</v>
      </c>
      <c r="AN132" s="10">
        <v>0</v>
      </c>
      <c r="AO132" s="10">
        <v>0</v>
      </c>
      <c r="AP132" s="10">
        <v>0</v>
      </c>
      <c r="AQ132" s="10">
        <v>1</v>
      </c>
      <c r="AR132" s="10">
        <v>0</v>
      </c>
      <c r="AS132" s="10">
        <v>0</v>
      </c>
      <c r="AT132" s="10">
        <v>0</v>
      </c>
      <c r="AU132" s="52">
        <f t="shared" si="4"/>
        <v>2</v>
      </c>
      <c r="AV132" s="70"/>
      <c r="AW132" s="77">
        <v>0</v>
      </c>
      <c r="AX132" s="77">
        <v>0</v>
      </c>
      <c r="AY132" s="77">
        <v>0</v>
      </c>
      <c r="AZ132" s="77">
        <v>0</v>
      </c>
      <c r="BA132" s="77">
        <v>1</v>
      </c>
      <c r="BB132" s="77">
        <v>0</v>
      </c>
      <c r="BC132" s="77">
        <v>0</v>
      </c>
      <c r="BD132" s="77">
        <v>0</v>
      </c>
      <c r="BI132">
        <f t="shared" si="5"/>
        <v>1</v>
      </c>
    </row>
    <row r="133" spans="1:61" x14ac:dyDescent="0.25">
      <c r="A133" s="1" t="s">
        <v>48</v>
      </c>
      <c r="B133" s="2">
        <v>6784</v>
      </c>
      <c r="C133" s="3">
        <v>2</v>
      </c>
      <c r="D133" s="2" t="s">
        <v>49</v>
      </c>
      <c r="E133" s="4">
        <v>2</v>
      </c>
      <c r="F133" s="4" t="s">
        <v>701</v>
      </c>
      <c r="G133" s="5">
        <v>18</v>
      </c>
      <c r="H133" s="2" t="s">
        <v>701</v>
      </c>
      <c r="I133" s="4">
        <v>679</v>
      </c>
      <c r="J133" s="2" t="s">
        <v>702</v>
      </c>
      <c r="K133" s="6">
        <v>3</v>
      </c>
      <c r="L133" s="7" t="s">
        <v>748</v>
      </c>
      <c r="M133" s="7" t="s">
        <v>75</v>
      </c>
      <c r="N133" s="7" t="s">
        <v>749</v>
      </c>
      <c r="O133" s="7" t="s">
        <v>750</v>
      </c>
      <c r="P133" s="7" t="s">
        <v>751</v>
      </c>
      <c r="Q133" s="7" t="s">
        <v>752</v>
      </c>
      <c r="R133" s="7" t="s">
        <v>58</v>
      </c>
      <c r="S133" s="8">
        <v>8392</v>
      </c>
      <c r="T133" s="7" t="s">
        <v>753</v>
      </c>
      <c r="U133" s="9" t="s">
        <v>754</v>
      </c>
      <c r="V133" s="7" t="s">
        <v>755</v>
      </c>
      <c r="W133" s="7" t="s">
        <v>756</v>
      </c>
      <c r="X133" s="7">
        <v>36</v>
      </c>
      <c r="Y133" s="10">
        <v>0</v>
      </c>
      <c r="Z133" s="10" t="s">
        <v>63</v>
      </c>
      <c r="AA133" s="10" t="s">
        <v>64</v>
      </c>
      <c r="AB133" s="10" t="s">
        <v>65</v>
      </c>
      <c r="AC133" s="11">
        <v>0</v>
      </c>
      <c r="AD133" s="10">
        <v>50</v>
      </c>
      <c r="AE133" s="11">
        <v>50.01</v>
      </c>
      <c r="AF133" s="10">
        <v>80</v>
      </c>
      <c r="AG133" s="11">
        <v>80.010000000000005</v>
      </c>
      <c r="AH133" s="11">
        <v>130</v>
      </c>
      <c r="AI133" s="10">
        <v>3</v>
      </c>
      <c r="AJ133" s="10">
        <v>3</v>
      </c>
      <c r="AK133" s="10">
        <v>3</v>
      </c>
      <c r="AL133" s="10">
        <v>3</v>
      </c>
      <c r="AM133" s="10">
        <v>3</v>
      </c>
      <c r="AN133" s="10">
        <v>3</v>
      </c>
      <c r="AO133" s="10">
        <v>3</v>
      </c>
      <c r="AP133" s="10">
        <v>3</v>
      </c>
      <c r="AQ133" s="10">
        <v>3</v>
      </c>
      <c r="AR133" s="10">
        <v>3</v>
      </c>
      <c r="AS133" s="10">
        <v>3</v>
      </c>
      <c r="AT133" s="10">
        <v>3</v>
      </c>
      <c r="AU133" s="52">
        <f t="shared" si="4"/>
        <v>36</v>
      </c>
      <c r="AV133" s="70"/>
      <c r="AW133" s="77">
        <v>3</v>
      </c>
      <c r="AX133" s="77">
        <v>3</v>
      </c>
      <c r="AY133" s="77">
        <v>3</v>
      </c>
      <c r="AZ133" s="77">
        <v>3</v>
      </c>
      <c r="BA133" s="77">
        <v>3</v>
      </c>
      <c r="BB133" s="77">
        <v>3</v>
      </c>
      <c r="BC133" s="77">
        <v>3</v>
      </c>
      <c r="BD133" s="77">
        <v>3</v>
      </c>
      <c r="BI133">
        <f t="shared" si="5"/>
        <v>24</v>
      </c>
    </row>
    <row r="134" spans="1:61" x14ac:dyDescent="0.25">
      <c r="A134" s="1" t="s">
        <v>48</v>
      </c>
      <c r="B134" s="2">
        <v>6786</v>
      </c>
      <c r="C134" s="3">
        <v>2</v>
      </c>
      <c r="D134" s="2" t="s">
        <v>49</v>
      </c>
      <c r="E134" s="4">
        <v>2</v>
      </c>
      <c r="F134" s="4" t="s">
        <v>701</v>
      </c>
      <c r="G134" s="5">
        <v>18</v>
      </c>
      <c r="H134" s="2" t="s">
        <v>701</v>
      </c>
      <c r="I134" s="4">
        <v>679</v>
      </c>
      <c r="J134" s="2" t="s">
        <v>702</v>
      </c>
      <c r="K134" s="6">
        <v>3</v>
      </c>
      <c r="L134" s="7" t="s">
        <v>748</v>
      </c>
      <c r="M134" s="7" t="s">
        <v>85</v>
      </c>
      <c r="N134" s="7" t="s">
        <v>757</v>
      </c>
      <c r="O134" s="7" t="s">
        <v>758</v>
      </c>
      <c r="P134" s="7" t="s">
        <v>751</v>
      </c>
      <c r="Q134" s="7" t="s">
        <v>752</v>
      </c>
      <c r="R134" s="7" t="s">
        <v>58</v>
      </c>
      <c r="S134" s="8">
        <v>8392</v>
      </c>
      <c r="T134" s="7" t="s">
        <v>753</v>
      </c>
      <c r="U134" s="9" t="s">
        <v>754</v>
      </c>
      <c r="V134" s="7" t="s">
        <v>755</v>
      </c>
      <c r="W134" s="7" t="s">
        <v>759</v>
      </c>
      <c r="X134" s="7">
        <v>24</v>
      </c>
      <c r="Y134" s="10">
        <v>0</v>
      </c>
      <c r="Z134" s="10" t="s">
        <v>63</v>
      </c>
      <c r="AA134" s="10" t="s">
        <v>64</v>
      </c>
      <c r="AB134" s="10" t="s">
        <v>65</v>
      </c>
      <c r="AC134" s="11">
        <v>0</v>
      </c>
      <c r="AD134" s="10">
        <v>50</v>
      </c>
      <c r="AE134" s="11">
        <v>50.01</v>
      </c>
      <c r="AF134" s="10">
        <v>80</v>
      </c>
      <c r="AG134" s="11">
        <v>80.010000000000005</v>
      </c>
      <c r="AH134" s="11">
        <v>130</v>
      </c>
      <c r="AI134" s="10">
        <v>2</v>
      </c>
      <c r="AJ134" s="10">
        <v>2</v>
      </c>
      <c r="AK134" s="10">
        <v>2</v>
      </c>
      <c r="AL134" s="10">
        <v>2</v>
      </c>
      <c r="AM134" s="10">
        <v>2</v>
      </c>
      <c r="AN134" s="10">
        <v>2</v>
      </c>
      <c r="AO134" s="10">
        <v>2</v>
      </c>
      <c r="AP134" s="10">
        <v>2</v>
      </c>
      <c r="AQ134" s="10">
        <v>2</v>
      </c>
      <c r="AR134" s="10">
        <v>2</v>
      </c>
      <c r="AS134" s="10">
        <v>2</v>
      </c>
      <c r="AT134" s="10">
        <v>2</v>
      </c>
      <c r="AU134" s="52">
        <f t="shared" si="4"/>
        <v>24</v>
      </c>
      <c r="AV134" s="70"/>
      <c r="AW134" s="77">
        <v>2</v>
      </c>
      <c r="AX134" s="77">
        <v>2</v>
      </c>
      <c r="AY134" s="77">
        <v>2</v>
      </c>
      <c r="AZ134" s="77">
        <v>2</v>
      </c>
      <c r="BA134" s="77">
        <v>2</v>
      </c>
      <c r="BB134" s="77">
        <v>2</v>
      </c>
      <c r="BC134" s="77">
        <v>2</v>
      </c>
      <c r="BD134" s="77">
        <v>2</v>
      </c>
      <c r="BI134">
        <f t="shared" si="5"/>
        <v>16</v>
      </c>
    </row>
    <row r="135" spans="1:61" x14ac:dyDescent="0.25">
      <c r="A135" s="1" t="s">
        <v>48</v>
      </c>
      <c r="B135" s="2">
        <v>6788</v>
      </c>
      <c r="C135" s="3">
        <v>2</v>
      </c>
      <c r="D135" s="2" t="s">
        <v>49</v>
      </c>
      <c r="E135" s="4">
        <v>2</v>
      </c>
      <c r="F135" s="4" t="s">
        <v>701</v>
      </c>
      <c r="G135" s="5">
        <v>18</v>
      </c>
      <c r="H135" s="2" t="s">
        <v>701</v>
      </c>
      <c r="I135" s="4">
        <v>679</v>
      </c>
      <c r="J135" s="2" t="s">
        <v>702</v>
      </c>
      <c r="K135" s="6">
        <v>3</v>
      </c>
      <c r="L135" s="7" t="s">
        <v>748</v>
      </c>
      <c r="M135" s="7" t="s">
        <v>85</v>
      </c>
      <c r="N135" s="7" t="s">
        <v>760</v>
      </c>
      <c r="O135" s="7" t="s">
        <v>761</v>
      </c>
      <c r="P135" s="7" t="s">
        <v>751</v>
      </c>
      <c r="Q135" s="7" t="s">
        <v>752</v>
      </c>
      <c r="R135" s="7" t="s">
        <v>58</v>
      </c>
      <c r="S135" s="8">
        <v>8392</v>
      </c>
      <c r="T135" s="7" t="s">
        <v>753</v>
      </c>
      <c r="U135" s="9" t="s">
        <v>754</v>
      </c>
      <c r="V135" s="7" t="s">
        <v>755</v>
      </c>
      <c r="W135" s="7" t="s">
        <v>759</v>
      </c>
      <c r="X135" s="7">
        <v>12</v>
      </c>
      <c r="Y135" s="10">
        <v>0</v>
      </c>
      <c r="Z135" s="10" t="s">
        <v>63</v>
      </c>
      <c r="AA135" s="10" t="s">
        <v>64</v>
      </c>
      <c r="AB135" s="10" t="s">
        <v>65</v>
      </c>
      <c r="AC135" s="11">
        <v>0</v>
      </c>
      <c r="AD135" s="10">
        <v>50</v>
      </c>
      <c r="AE135" s="11">
        <v>50.01</v>
      </c>
      <c r="AF135" s="10">
        <v>80</v>
      </c>
      <c r="AG135" s="11">
        <v>80.010000000000005</v>
      </c>
      <c r="AH135" s="11">
        <v>130</v>
      </c>
      <c r="AI135" s="10">
        <v>1</v>
      </c>
      <c r="AJ135" s="10">
        <v>1</v>
      </c>
      <c r="AK135" s="10">
        <v>1</v>
      </c>
      <c r="AL135" s="10">
        <v>1</v>
      </c>
      <c r="AM135" s="10">
        <v>1</v>
      </c>
      <c r="AN135" s="10">
        <v>1</v>
      </c>
      <c r="AO135" s="10">
        <v>1</v>
      </c>
      <c r="AP135" s="10">
        <v>1</v>
      </c>
      <c r="AQ135" s="10">
        <v>1</v>
      </c>
      <c r="AR135" s="10">
        <v>1</v>
      </c>
      <c r="AS135" s="10">
        <v>1</v>
      </c>
      <c r="AT135" s="10">
        <v>1</v>
      </c>
      <c r="AU135" s="52">
        <f t="shared" si="4"/>
        <v>12</v>
      </c>
      <c r="AV135" s="70"/>
      <c r="AW135" s="77">
        <v>1</v>
      </c>
      <c r="AX135" s="77">
        <v>1</v>
      </c>
      <c r="AY135" s="77">
        <v>1</v>
      </c>
      <c r="AZ135" s="77">
        <v>1</v>
      </c>
      <c r="BA135" s="77">
        <v>1</v>
      </c>
      <c r="BB135" s="77">
        <v>1</v>
      </c>
      <c r="BC135" s="77">
        <v>1</v>
      </c>
      <c r="BD135" s="77">
        <v>1</v>
      </c>
      <c r="BI135">
        <f t="shared" si="5"/>
        <v>8</v>
      </c>
    </row>
    <row r="136" spans="1:61" x14ac:dyDescent="0.25">
      <c r="A136" s="1" t="s">
        <v>48</v>
      </c>
      <c r="B136" s="2">
        <v>6809</v>
      </c>
      <c r="C136" s="3">
        <v>2</v>
      </c>
      <c r="D136" s="2" t="s">
        <v>49</v>
      </c>
      <c r="E136" s="4">
        <v>2</v>
      </c>
      <c r="F136" s="4" t="s">
        <v>701</v>
      </c>
      <c r="G136" s="5">
        <v>18</v>
      </c>
      <c r="H136" s="2" t="s">
        <v>701</v>
      </c>
      <c r="I136" s="4">
        <v>679</v>
      </c>
      <c r="J136" s="2" t="s">
        <v>702</v>
      </c>
      <c r="K136" s="6" t="s">
        <v>52</v>
      </c>
      <c r="L136" s="7" t="s">
        <v>52</v>
      </c>
      <c r="M136" s="7" t="s">
        <v>53</v>
      </c>
      <c r="N136" s="7" t="s">
        <v>762</v>
      </c>
      <c r="O136" s="7" t="s">
        <v>763</v>
      </c>
      <c r="P136" s="7" t="s">
        <v>764</v>
      </c>
      <c r="Q136" s="7" t="s">
        <v>765</v>
      </c>
      <c r="R136" s="7" t="s">
        <v>58</v>
      </c>
      <c r="S136" s="8">
        <v>8442</v>
      </c>
      <c r="T136" s="7" t="s">
        <v>766</v>
      </c>
      <c r="U136" s="9" t="s">
        <v>767</v>
      </c>
      <c r="V136" s="7" t="s">
        <v>709</v>
      </c>
      <c r="W136" s="7" t="s">
        <v>768</v>
      </c>
      <c r="X136" s="7">
        <v>12</v>
      </c>
      <c r="Y136" s="10">
        <v>0</v>
      </c>
      <c r="Z136" s="10" t="s">
        <v>63</v>
      </c>
      <c r="AA136" s="10" t="s">
        <v>64</v>
      </c>
      <c r="AB136" s="10" t="s">
        <v>65</v>
      </c>
      <c r="AC136" s="11">
        <v>0</v>
      </c>
      <c r="AD136" s="10">
        <v>50</v>
      </c>
      <c r="AE136" s="11">
        <v>50.01</v>
      </c>
      <c r="AF136" s="10">
        <v>80</v>
      </c>
      <c r="AG136" s="11">
        <v>80.010000000000005</v>
      </c>
      <c r="AH136" s="11">
        <v>130</v>
      </c>
      <c r="AI136" s="10">
        <v>1</v>
      </c>
      <c r="AJ136" s="10">
        <v>1</v>
      </c>
      <c r="AK136" s="10">
        <v>1</v>
      </c>
      <c r="AL136" s="10">
        <v>1</v>
      </c>
      <c r="AM136" s="10">
        <v>1</v>
      </c>
      <c r="AN136" s="10">
        <v>1</v>
      </c>
      <c r="AO136" s="10">
        <v>1</v>
      </c>
      <c r="AP136" s="10">
        <v>1</v>
      </c>
      <c r="AQ136" s="10">
        <v>1</v>
      </c>
      <c r="AR136" s="10">
        <v>1</v>
      </c>
      <c r="AS136" s="10">
        <v>1</v>
      </c>
      <c r="AT136" s="10">
        <v>1</v>
      </c>
      <c r="AU136" s="52">
        <f t="shared" si="4"/>
        <v>12</v>
      </c>
      <c r="AV136" s="70"/>
      <c r="AW136" s="77">
        <v>1</v>
      </c>
      <c r="AX136" s="77">
        <v>1</v>
      </c>
      <c r="AY136" s="77">
        <v>1</v>
      </c>
      <c r="AZ136" s="77">
        <v>1</v>
      </c>
      <c r="BA136" s="77">
        <v>1</v>
      </c>
      <c r="BB136" s="77">
        <v>1</v>
      </c>
      <c r="BC136" s="77">
        <v>1</v>
      </c>
      <c r="BD136" s="77">
        <v>1</v>
      </c>
      <c r="BI136">
        <f t="shared" si="5"/>
        <v>8</v>
      </c>
    </row>
    <row r="137" spans="1:61" x14ac:dyDescent="0.25">
      <c r="A137" s="1" t="s">
        <v>48</v>
      </c>
      <c r="B137" s="2">
        <v>10625</v>
      </c>
      <c r="C137" s="3">
        <v>2</v>
      </c>
      <c r="D137" s="2" t="s">
        <v>49</v>
      </c>
      <c r="E137" s="4">
        <v>0</v>
      </c>
      <c r="F137" s="4" t="s">
        <v>49</v>
      </c>
      <c r="G137" s="5">
        <v>524</v>
      </c>
      <c r="H137" s="2" t="s">
        <v>769</v>
      </c>
      <c r="I137" s="4">
        <v>798</v>
      </c>
      <c r="J137" s="2" t="s">
        <v>770</v>
      </c>
      <c r="K137" s="6" t="s">
        <v>52</v>
      </c>
      <c r="L137" s="7" t="s">
        <v>52</v>
      </c>
      <c r="M137" s="7" t="s">
        <v>53</v>
      </c>
      <c r="N137" s="7" t="s">
        <v>771</v>
      </c>
      <c r="O137" s="7" t="s">
        <v>772</v>
      </c>
      <c r="P137" s="7" t="s">
        <v>773</v>
      </c>
      <c r="Q137" s="7" t="s">
        <v>774</v>
      </c>
      <c r="R137" s="7" t="s">
        <v>58</v>
      </c>
      <c r="S137" s="8">
        <v>11986</v>
      </c>
      <c r="T137" s="7" t="s">
        <v>775</v>
      </c>
      <c r="U137" s="9" t="s">
        <v>776</v>
      </c>
      <c r="V137" s="7" t="s">
        <v>777</v>
      </c>
      <c r="W137" s="7" t="s">
        <v>124</v>
      </c>
      <c r="X137" s="7">
        <v>100</v>
      </c>
      <c r="Y137" s="10">
        <v>0</v>
      </c>
      <c r="Z137" s="10" t="s">
        <v>117</v>
      </c>
      <c r="AA137" s="10" t="s">
        <v>389</v>
      </c>
      <c r="AB137" s="10" t="s">
        <v>65</v>
      </c>
      <c r="AC137" s="11">
        <v>0</v>
      </c>
      <c r="AD137" s="10">
        <v>50</v>
      </c>
      <c r="AE137" s="11">
        <v>50.01</v>
      </c>
      <c r="AF137" s="10">
        <v>75</v>
      </c>
      <c r="AG137" s="11">
        <v>75.010000000000005</v>
      </c>
      <c r="AH137" s="11">
        <v>130</v>
      </c>
      <c r="AI137" s="10">
        <v>7</v>
      </c>
      <c r="AJ137" s="10">
        <v>9</v>
      </c>
      <c r="AK137" s="10">
        <v>9</v>
      </c>
      <c r="AL137" s="10">
        <v>8</v>
      </c>
      <c r="AM137" s="10">
        <v>8</v>
      </c>
      <c r="AN137" s="10">
        <v>8</v>
      </c>
      <c r="AO137" s="10">
        <v>8</v>
      </c>
      <c r="AP137" s="10">
        <v>9</v>
      </c>
      <c r="AQ137" s="10">
        <v>7</v>
      </c>
      <c r="AR137" s="10">
        <v>8</v>
      </c>
      <c r="AS137" s="10">
        <v>10</v>
      </c>
      <c r="AT137" s="10">
        <v>9</v>
      </c>
      <c r="AU137" s="52">
        <f t="shared" si="4"/>
        <v>100</v>
      </c>
      <c r="AV137" s="70"/>
      <c r="AW137" s="77">
        <v>9</v>
      </c>
      <c r="AX137" s="77">
        <v>8</v>
      </c>
      <c r="AY137" s="77">
        <v>8.3000000000000007</v>
      </c>
      <c r="AZ137" s="77">
        <v>8.3000000000000007</v>
      </c>
      <c r="BA137" s="77">
        <v>8.3000000000000007</v>
      </c>
      <c r="BB137" s="77">
        <v>8.3000000000000007</v>
      </c>
      <c r="BC137" s="77">
        <v>8.3000000000000007</v>
      </c>
      <c r="BD137" s="77">
        <v>8.3000000000000007</v>
      </c>
      <c r="BI137">
        <f t="shared" si="5"/>
        <v>66.8</v>
      </c>
    </row>
    <row r="138" spans="1:61" x14ac:dyDescent="0.25">
      <c r="A138" s="1" t="s">
        <v>48</v>
      </c>
      <c r="B138" s="2">
        <v>10626</v>
      </c>
      <c r="C138" s="3">
        <v>2</v>
      </c>
      <c r="D138" s="2" t="s">
        <v>49</v>
      </c>
      <c r="E138" s="4">
        <v>0</v>
      </c>
      <c r="F138" s="4" t="s">
        <v>49</v>
      </c>
      <c r="G138" s="5">
        <v>524</v>
      </c>
      <c r="H138" s="2" t="s">
        <v>769</v>
      </c>
      <c r="I138" s="4">
        <v>798</v>
      </c>
      <c r="J138" s="2" t="s">
        <v>770</v>
      </c>
      <c r="K138" s="6" t="s">
        <v>52</v>
      </c>
      <c r="L138" s="7" t="s">
        <v>52</v>
      </c>
      <c r="M138" s="7" t="s">
        <v>67</v>
      </c>
      <c r="N138" s="7" t="s">
        <v>778</v>
      </c>
      <c r="O138" s="7" t="s">
        <v>779</v>
      </c>
      <c r="P138" s="7" t="s">
        <v>780</v>
      </c>
      <c r="Q138" s="7" t="s">
        <v>774</v>
      </c>
      <c r="R138" s="7" t="s">
        <v>58</v>
      </c>
      <c r="S138" s="8">
        <v>11987</v>
      </c>
      <c r="T138" s="7" t="s">
        <v>781</v>
      </c>
      <c r="U138" s="9" t="s">
        <v>782</v>
      </c>
      <c r="V138" s="7" t="s">
        <v>783</v>
      </c>
      <c r="W138" s="7" t="s">
        <v>124</v>
      </c>
      <c r="X138" s="7">
        <v>100</v>
      </c>
      <c r="Y138" s="10">
        <v>0</v>
      </c>
      <c r="Z138" s="10" t="s">
        <v>117</v>
      </c>
      <c r="AA138" s="10" t="s">
        <v>389</v>
      </c>
      <c r="AB138" s="10" t="s">
        <v>65</v>
      </c>
      <c r="AC138" s="11">
        <v>0</v>
      </c>
      <c r="AD138" s="10">
        <v>50</v>
      </c>
      <c r="AE138" s="11">
        <v>50.01</v>
      </c>
      <c r="AF138" s="10">
        <v>75</v>
      </c>
      <c r="AG138" s="11">
        <v>75.010000000000005</v>
      </c>
      <c r="AH138" s="11">
        <v>130</v>
      </c>
      <c r="AI138" s="10">
        <v>7</v>
      </c>
      <c r="AJ138" s="10">
        <v>9</v>
      </c>
      <c r="AK138" s="10">
        <v>9</v>
      </c>
      <c r="AL138" s="10">
        <v>8</v>
      </c>
      <c r="AM138" s="10">
        <v>8</v>
      </c>
      <c r="AN138" s="10">
        <v>8</v>
      </c>
      <c r="AO138" s="10">
        <v>8</v>
      </c>
      <c r="AP138" s="10">
        <v>9</v>
      </c>
      <c r="AQ138" s="10">
        <v>7</v>
      </c>
      <c r="AR138" s="10">
        <v>8</v>
      </c>
      <c r="AS138" s="10">
        <v>10</v>
      </c>
      <c r="AT138" s="10">
        <v>9</v>
      </c>
      <c r="AU138" s="52">
        <f t="shared" si="4"/>
        <v>100</v>
      </c>
      <c r="AV138" s="70"/>
      <c r="AW138" s="77">
        <v>9</v>
      </c>
      <c r="AX138" s="77">
        <v>8</v>
      </c>
      <c r="AY138" s="77">
        <v>8.3000000000000007</v>
      </c>
      <c r="AZ138" s="77">
        <v>8.3000000000000007</v>
      </c>
      <c r="BA138" s="77">
        <v>8.3000000000000007</v>
      </c>
      <c r="BB138" s="77">
        <v>8.3000000000000007</v>
      </c>
      <c r="BC138" s="77">
        <v>8.3000000000000007</v>
      </c>
      <c r="BD138" s="77">
        <v>8.3000000000000007</v>
      </c>
      <c r="BI138">
        <f t="shared" si="5"/>
        <v>66.8</v>
      </c>
    </row>
    <row r="139" spans="1:61" x14ac:dyDescent="0.25">
      <c r="A139" s="1" t="s">
        <v>48</v>
      </c>
      <c r="B139" s="2">
        <v>10627</v>
      </c>
      <c r="C139" s="3">
        <v>2</v>
      </c>
      <c r="D139" s="2" t="s">
        <v>49</v>
      </c>
      <c r="E139" s="4">
        <v>0</v>
      </c>
      <c r="F139" s="4" t="s">
        <v>49</v>
      </c>
      <c r="G139" s="5">
        <v>524</v>
      </c>
      <c r="H139" s="2" t="s">
        <v>769</v>
      </c>
      <c r="I139" s="4">
        <v>798</v>
      </c>
      <c r="J139" s="2" t="s">
        <v>770</v>
      </c>
      <c r="K139" s="6">
        <v>1</v>
      </c>
      <c r="L139" s="7" t="s">
        <v>784</v>
      </c>
      <c r="M139" s="7" t="s">
        <v>75</v>
      </c>
      <c r="N139" s="7" t="s">
        <v>785</v>
      </c>
      <c r="O139" s="7" t="s">
        <v>786</v>
      </c>
      <c r="P139" s="7" t="s">
        <v>787</v>
      </c>
      <c r="Q139" s="7" t="s">
        <v>788</v>
      </c>
      <c r="R139" s="7" t="s">
        <v>58</v>
      </c>
      <c r="S139" s="8">
        <v>11990</v>
      </c>
      <c r="T139" s="7" t="s">
        <v>789</v>
      </c>
      <c r="U139" s="9" t="s">
        <v>790</v>
      </c>
      <c r="V139" s="7" t="s">
        <v>791</v>
      </c>
      <c r="W139" s="7" t="s">
        <v>792</v>
      </c>
      <c r="X139" s="7">
        <v>100</v>
      </c>
      <c r="Y139" s="10">
        <v>0</v>
      </c>
      <c r="Z139" s="10" t="s">
        <v>117</v>
      </c>
      <c r="AA139" s="10" t="s">
        <v>389</v>
      </c>
      <c r="AB139" s="10" t="s">
        <v>65</v>
      </c>
      <c r="AC139" s="11">
        <v>0</v>
      </c>
      <c r="AD139" s="10">
        <v>50</v>
      </c>
      <c r="AE139" s="11">
        <v>50.01</v>
      </c>
      <c r="AF139" s="10">
        <v>75</v>
      </c>
      <c r="AG139" s="11">
        <v>75.010000000000005</v>
      </c>
      <c r="AH139" s="11">
        <v>130</v>
      </c>
      <c r="AI139" s="10">
        <v>7</v>
      </c>
      <c r="AJ139" s="10">
        <v>9</v>
      </c>
      <c r="AK139" s="10">
        <v>9</v>
      </c>
      <c r="AL139" s="10">
        <v>8</v>
      </c>
      <c r="AM139" s="10">
        <v>8</v>
      </c>
      <c r="AN139" s="10">
        <v>8</v>
      </c>
      <c r="AO139" s="10">
        <v>8</v>
      </c>
      <c r="AP139" s="10">
        <v>9</v>
      </c>
      <c r="AQ139" s="10">
        <v>7</v>
      </c>
      <c r="AR139" s="10">
        <v>8</v>
      </c>
      <c r="AS139" s="10">
        <v>10</v>
      </c>
      <c r="AT139" s="10">
        <v>9</v>
      </c>
      <c r="AU139" s="52">
        <f t="shared" si="4"/>
        <v>100</v>
      </c>
      <c r="AV139" s="70"/>
      <c r="AW139" s="77">
        <v>9</v>
      </c>
      <c r="AX139" s="77">
        <v>8</v>
      </c>
      <c r="AY139" s="77">
        <v>8.3000000000000007</v>
      </c>
      <c r="AZ139" s="77">
        <v>8.3000000000000007</v>
      </c>
      <c r="BA139" s="77">
        <v>8.3000000000000007</v>
      </c>
      <c r="BB139" s="77">
        <v>8.3000000000000007</v>
      </c>
      <c r="BC139" s="77">
        <v>8.3000000000000007</v>
      </c>
      <c r="BD139" s="77">
        <v>8.3000000000000007</v>
      </c>
      <c r="BI139">
        <f t="shared" si="5"/>
        <v>66.8</v>
      </c>
    </row>
    <row r="140" spans="1:61" x14ac:dyDescent="0.25">
      <c r="A140" s="1" t="s">
        <v>48</v>
      </c>
      <c r="B140" s="2">
        <v>10628</v>
      </c>
      <c r="C140" s="3">
        <v>2</v>
      </c>
      <c r="D140" s="2" t="s">
        <v>49</v>
      </c>
      <c r="E140" s="4">
        <v>0</v>
      </c>
      <c r="F140" s="4" t="s">
        <v>49</v>
      </c>
      <c r="G140" s="5">
        <v>524</v>
      </c>
      <c r="H140" s="2" t="s">
        <v>769</v>
      </c>
      <c r="I140" s="4">
        <v>798</v>
      </c>
      <c r="J140" s="2" t="s">
        <v>770</v>
      </c>
      <c r="K140" s="6">
        <v>2</v>
      </c>
      <c r="L140" s="7" t="s">
        <v>793</v>
      </c>
      <c r="M140" s="7" t="s">
        <v>75</v>
      </c>
      <c r="N140" s="7" t="s">
        <v>794</v>
      </c>
      <c r="O140" s="7" t="s">
        <v>795</v>
      </c>
      <c r="P140" s="7" t="s">
        <v>796</v>
      </c>
      <c r="Q140" s="7" t="s">
        <v>788</v>
      </c>
      <c r="R140" s="7" t="s">
        <v>58</v>
      </c>
      <c r="S140" s="8">
        <v>11989</v>
      </c>
      <c r="T140" s="7" t="s">
        <v>797</v>
      </c>
      <c r="U140" s="9" t="s">
        <v>798</v>
      </c>
      <c r="V140" s="7" t="s">
        <v>799</v>
      </c>
      <c r="W140" s="7" t="s">
        <v>792</v>
      </c>
      <c r="X140" s="7">
        <v>100</v>
      </c>
      <c r="Y140" s="10">
        <v>0</v>
      </c>
      <c r="Z140" s="10" t="s">
        <v>117</v>
      </c>
      <c r="AA140" s="10" t="s">
        <v>389</v>
      </c>
      <c r="AB140" s="10" t="s">
        <v>65</v>
      </c>
      <c r="AC140" s="11">
        <v>0</v>
      </c>
      <c r="AD140" s="10">
        <v>50</v>
      </c>
      <c r="AE140" s="11">
        <v>50.01</v>
      </c>
      <c r="AF140" s="10">
        <v>75</v>
      </c>
      <c r="AG140" s="11">
        <v>75.010000000000005</v>
      </c>
      <c r="AH140" s="11">
        <v>130</v>
      </c>
      <c r="AI140" s="10">
        <v>7</v>
      </c>
      <c r="AJ140" s="10">
        <v>9</v>
      </c>
      <c r="AK140" s="10">
        <v>9</v>
      </c>
      <c r="AL140" s="10">
        <v>8</v>
      </c>
      <c r="AM140" s="10">
        <v>8</v>
      </c>
      <c r="AN140" s="10">
        <v>8</v>
      </c>
      <c r="AO140" s="10">
        <v>8</v>
      </c>
      <c r="AP140" s="10">
        <v>9</v>
      </c>
      <c r="AQ140" s="10">
        <v>7</v>
      </c>
      <c r="AR140" s="10">
        <v>8</v>
      </c>
      <c r="AS140" s="10">
        <v>10</v>
      </c>
      <c r="AT140" s="10">
        <v>9</v>
      </c>
      <c r="AU140" s="52">
        <f t="shared" si="4"/>
        <v>100</v>
      </c>
      <c r="AV140" s="70"/>
      <c r="AW140" s="77">
        <v>9</v>
      </c>
      <c r="AX140" s="77">
        <v>8</v>
      </c>
      <c r="AY140" s="77">
        <v>8.3000000000000007</v>
      </c>
      <c r="AZ140" s="77">
        <v>8.3000000000000007</v>
      </c>
      <c r="BA140" s="77">
        <v>8.3000000000000007</v>
      </c>
      <c r="BB140" s="77">
        <v>8.3000000000000007</v>
      </c>
      <c r="BC140" s="77">
        <v>8.3000000000000007</v>
      </c>
      <c r="BD140" s="77">
        <v>8.3000000000000007</v>
      </c>
      <c r="BI140">
        <f t="shared" si="5"/>
        <v>66.8</v>
      </c>
    </row>
    <row r="141" spans="1:61" x14ac:dyDescent="0.25">
      <c r="A141" s="1" t="s">
        <v>48</v>
      </c>
      <c r="B141" s="2">
        <v>10629</v>
      </c>
      <c r="C141" s="3">
        <v>2</v>
      </c>
      <c r="D141" s="2" t="s">
        <v>49</v>
      </c>
      <c r="E141" s="4">
        <v>0</v>
      </c>
      <c r="F141" s="4" t="s">
        <v>49</v>
      </c>
      <c r="G141" s="5">
        <v>524</v>
      </c>
      <c r="H141" s="2" t="s">
        <v>769</v>
      </c>
      <c r="I141" s="4">
        <v>798</v>
      </c>
      <c r="J141" s="2" t="s">
        <v>770</v>
      </c>
      <c r="K141" s="6">
        <v>3</v>
      </c>
      <c r="L141" s="7" t="s">
        <v>800</v>
      </c>
      <c r="M141" s="7" t="s">
        <v>75</v>
      </c>
      <c r="N141" s="7" t="s">
        <v>801</v>
      </c>
      <c r="O141" s="7" t="s">
        <v>802</v>
      </c>
      <c r="P141" s="7" t="s">
        <v>803</v>
      </c>
      <c r="Q141" s="7" t="s">
        <v>804</v>
      </c>
      <c r="R141" s="7" t="s">
        <v>58</v>
      </c>
      <c r="S141" s="8">
        <v>11988</v>
      </c>
      <c r="T141" s="7" t="s">
        <v>805</v>
      </c>
      <c r="U141" s="9" t="s">
        <v>806</v>
      </c>
      <c r="V141" s="7" t="s">
        <v>807</v>
      </c>
      <c r="W141" s="7" t="s">
        <v>792</v>
      </c>
      <c r="X141" s="7">
        <v>100</v>
      </c>
      <c r="Y141" s="10">
        <v>0</v>
      </c>
      <c r="Z141" s="10" t="s">
        <v>117</v>
      </c>
      <c r="AA141" s="10" t="s">
        <v>389</v>
      </c>
      <c r="AB141" s="10" t="s">
        <v>65</v>
      </c>
      <c r="AC141" s="11">
        <v>0</v>
      </c>
      <c r="AD141" s="10">
        <v>50</v>
      </c>
      <c r="AE141" s="11">
        <v>50.01</v>
      </c>
      <c r="AF141" s="10">
        <v>75</v>
      </c>
      <c r="AG141" s="11">
        <v>75.010000000000005</v>
      </c>
      <c r="AH141" s="11">
        <v>130</v>
      </c>
      <c r="AI141" s="10">
        <v>7</v>
      </c>
      <c r="AJ141" s="10">
        <v>9</v>
      </c>
      <c r="AK141" s="10">
        <v>9</v>
      </c>
      <c r="AL141" s="10">
        <v>8</v>
      </c>
      <c r="AM141" s="10">
        <v>8</v>
      </c>
      <c r="AN141" s="10">
        <v>8</v>
      </c>
      <c r="AO141" s="10">
        <v>8</v>
      </c>
      <c r="AP141" s="10">
        <v>9</v>
      </c>
      <c r="AQ141" s="10">
        <v>7</v>
      </c>
      <c r="AR141" s="10">
        <v>8</v>
      </c>
      <c r="AS141" s="10">
        <v>10</v>
      </c>
      <c r="AT141" s="10">
        <v>9</v>
      </c>
      <c r="AU141" s="52">
        <f t="shared" si="4"/>
        <v>100</v>
      </c>
      <c r="AV141" s="70"/>
      <c r="AW141" s="77">
        <v>9</v>
      </c>
      <c r="AX141" s="77">
        <v>8</v>
      </c>
      <c r="AY141" s="77">
        <v>8.3000000000000007</v>
      </c>
      <c r="AZ141" s="77">
        <v>8.3000000000000007</v>
      </c>
      <c r="BA141" s="77">
        <v>8.3000000000000007</v>
      </c>
      <c r="BB141" s="77">
        <v>8.3000000000000007</v>
      </c>
      <c r="BC141" s="77">
        <v>8.3000000000000007</v>
      </c>
      <c r="BD141" s="77">
        <v>8.3000000000000007</v>
      </c>
      <c r="BI141">
        <f t="shared" si="5"/>
        <v>66.8</v>
      </c>
    </row>
    <row r="142" spans="1:61" x14ac:dyDescent="0.25">
      <c r="A142" s="1" t="s">
        <v>48</v>
      </c>
      <c r="B142" s="2">
        <v>10631</v>
      </c>
      <c r="C142" s="3">
        <v>2</v>
      </c>
      <c r="D142" s="2" t="s">
        <v>49</v>
      </c>
      <c r="E142" s="4">
        <v>0</v>
      </c>
      <c r="F142" s="4" t="s">
        <v>49</v>
      </c>
      <c r="G142" s="5">
        <v>524</v>
      </c>
      <c r="H142" s="2" t="s">
        <v>769</v>
      </c>
      <c r="I142" s="4">
        <v>798</v>
      </c>
      <c r="J142" s="2" t="s">
        <v>770</v>
      </c>
      <c r="K142" s="6">
        <v>2</v>
      </c>
      <c r="L142" s="7" t="s">
        <v>793</v>
      </c>
      <c r="M142" s="7" t="s">
        <v>85</v>
      </c>
      <c r="N142" s="7" t="s">
        <v>808</v>
      </c>
      <c r="O142" s="7" t="s">
        <v>809</v>
      </c>
      <c r="P142" s="7" t="s">
        <v>810</v>
      </c>
      <c r="Q142" s="7" t="s">
        <v>804</v>
      </c>
      <c r="R142" s="7" t="s">
        <v>58</v>
      </c>
      <c r="S142" s="8">
        <v>11991</v>
      </c>
      <c r="T142" s="7" t="s">
        <v>811</v>
      </c>
      <c r="U142" s="9" t="s">
        <v>812</v>
      </c>
      <c r="V142" s="7" t="s">
        <v>813</v>
      </c>
      <c r="W142" s="7" t="s">
        <v>792</v>
      </c>
      <c r="X142" s="7">
        <v>100</v>
      </c>
      <c r="Y142" s="10">
        <v>0</v>
      </c>
      <c r="Z142" s="10" t="s">
        <v>117</v>
      </c>
      <c r="AA142" s="10" t="s">
        <v>389</v>
      </c>
      <c r="AB142" s="10" t="s">
        <v>65</v>
      </c>
      <c r="AC142" s="11">
        <v>0</v>
      </c>
      <c r="AD142" s="10">
        <v>50</v>
      </c>
      <c r="AE142" s="11">
        <v>50.01</v>
      </c>
      <c r="AF142" s="10">
        <v>75</v>
      </c>
      <c r="AG142" s="11">
        <v>75.010000000000005</v>
      </c>
      <c r="AH142" s="11">
        <v>130</v>
      </c>
      <c r="AI142" s="10">
        <v>7</v>
      </c>
      <c r="AJ142" s="10">
        <v>9</v>
      </c>
      <c r="AK142" s="10">
        <v>9</v>
      </c>
      <c r="AL142" s="10">
        <v>8</v>
      </c>
      <c r="AM142" s="10">
        <v>8</v>
      </c>
      <c r="AN142" s="10">
        <v>8</v>
      </c>
      <c r="AO142" s="10">
        <v>8</v>
      </c>
      <c r="AP142" s="10">
        <v>9</v>
      </c>
      <c r="AQ142" s="10">
        <v>7</v>
      </c>
      <c r="AR142" s="10">
        <v>8</v>
      </c>
      <c r="AS142" s="10">
        <v>10</v>
      </c>
      <c r="AT142" s="10">
        <v>9</v>
      </c>
      <c r="AU142" s="52">
        <f t="shared" si="4"/>
        <v>100</v>
      </c>
      <c r="AV142" s="70"/>
      <c r="AW142" s="77">
        <v>9</v>
      </c>
      <c r="AX142" s="77">
        <v>8</v>
      </c>
      <c r="AY142" s="77">
        <v>8.3000000000000007</v>
      </c>
      <c r="AZ142" s="77">
        <v>8.3000000000000007</v>
      </c>
      <c r="BA142" s="77">
        <v>8.3000000000000007</v>
      </c>
      <c r="BB142" s="77">
        <v>8.3000000000000007</v>
      </c>
      <c r="BC142" s="77">
        <v>8.3000000000000007</v>
      </c>
      <c r="BD142" s="77">
        <v>8.3000000000000007</v>
      </c>
      <c r="BI142">
        <f t="shared" si="5"/>
        <v>66.8</v>
      </c>
    </row>
    <row r="143" spans="1:61" x14ac:dyDescent="0.25">
      <c r="A143" s="1" t="s">
        <v>48</v>
      </c>
      <c r="B143" s="2">
        <v>10632</v>
      </c>
      <c r="C143" s="3">
        <v>2</v>
      </c>
      <c r="D143" s="2" t="s">
        <v>49</v>
      </c>
      <c r="E143" s="4">
        <v>0</v>
      </c>
      <c r="F143" s="4" t="s">
        <v>49</v>
      </c>
      <c r="G143" s="5">
        <v>524</v>
      </c>
      <c r="H143" s="2" t="s">
        <v>769</v>
      </c>
      <c r="I143" s="4">
        <v>798</v>
      </c>
      <c r="J143" s="2" t="s">
        <v>770</v>
      </c>
      <c r="K143" s="6">
        <v>1</v>
      </c>
      <c r="L143" s="7" t="s">
        <v>784</v>
      </c>
      <c r="M143" s="7" t="s">
        <v>85</v>
      </c>
      <c r="N143" s="7" t="s">
        <v>814</v>
      </c>
      <c r="O143" s="7" t="s">
        <v>815</v>
      </c>
      <c r="P143" s="7" t="s">
        <v>816</v>
      </c>
      <c r="Q143" s="7" t="s">
        <v>804</v>
      </c>
      <c r="R143" s="7" t="s">
        <v>58</v>
      </c>
      <c r="S143" s="8">
        <v>11989</v>
      </c>
      <c r="T143" s="7" t="s">
        <v>797</v>
      </c>
      <c r="U143" s="9" t="s">
        <v>798</v>
      </c>
      <c r="V143" s="7" t="s">
        <v>799</v>
      </c>
      <c r="W143" s="7" t="s">
        <v>792</v>
      </c>
      <c r="X143" s="7">
        <v>100</v>
      </c>
      <c r="Y143" s="10">
        <v>0</v>
      </c>
      <c r="Z143" s="10" t="s">
        <v>117</v>
      </c>
      <c r="AA143" s="10" t="s">
        <v>389</v>
      </c>
      <c r="AB143" s="10" t="s">
        <v>65</v>
      </c>
      <c r="AC143" s="11">
        <v>0</v>
      </c>
      <c r="AD143" s="10">
        <v>50</v>
      </c>
      <c r="AE143" s="11">
        <v>50.01</v>
      </c>
      <c r="AF143" s="10">
        <v>75</v>
      </c>
      <c r="AG143" s="11">
        <v>75.010000000000005</v>
      </c>
      <c r="AH143" s="11">
        <v>130</v>
      </c>
      <c r="AI143" s="10">
        <v>7</v>
      </c>
      <c r="AJ143" s="10">
        <v>9</v>
      </c>
      <c r="AK143" s="10">
        <v>9</v>
      </c>
      <c r="AL143" s="10">
        <v>8</v>
      </c>
      <c r="AM143" s="10">
        <v>8</v>
      </c>
      <c r="AN143" s="10">
        <v>8</v>
      </c>
      <c r="AO143" s="10">
        <v>8</v>
      </c>
      <c r="AP143" s="10">
        <v>9</v>
      </c>
      <c r="AQ143" s="10">
        <v>7</v>
      </c>
      <c r="AR143" s="10">
        <v>8</v>
      </c>
      <c r="AS143" s="10">
        <v>10</v>
      </c>
      <c r="AT143" s="10">
        <v>9</v>
      </c>
      <c r="AU143" s="52">
        <f t="shared" si="4"/>
        <v>100</v>
      </c>
      <c r="AV143" s="70"/>
      <c r="AW143" s="77">
        <v>9</v>
      </c>
      <c r="AX143" s="77">
        <v>8</v>
      </c>
      <c r="AY143" s="77">
        <v>8.3000000000000007</v>
      </c>
      <c r="AZ143" s="77">
        <v>8.3000000000000007</v>
      </c>
      <c r="BA143" s="77">
        <v>8.3000000000000007</v>
      </c>
      <c r="BB143" s="77">
        <v>8.3000000000000007</v>
      </c>
      <c r="BC143" s="77">
        <v>8.3000000000000007</v>
      </c>
      <c r="BD143" s="77">
        <v>8.3000000000000007</v>
      </c>
      <c r="BI143">
        <f t="shared" si="5"/>
        <v>66.8</v>
      </c>
    </row>
    <row r="144" spans="1:61" x14ac:dyDescent="0.25">
      <c r="A144" s="1" t="s">
        <v>48</v>
      </c>
      <c r="B144" s="2">
        <v>10633</v>
      </c>
      <c r="C144" s="3">
        <v>2</v>
      </c>
      <c r="D144" s="2" t="s">
        <v>49</v>
      </c>
      <c r="E144" s="4">
        <v>0</v>
      </c>
      <c r="F144" s="4" t="s">
        <v>49</v>
      </c>
      <c r="G144" s="5">
        <v>524</v>
      </c>
      <c r="H144" s="2" t="s">
        <v>769</v>
      </c>
      <c r="I144" s="4">
        <v>798</v>
      </c>
      <c r="J144" s="2" t="s">
        <v>770</v>
      </c>
      <c r="K144" s="6">
        <v>3</v>
      </c>
      <c r="L144" s="7" t="s">
        <v>800</v>
      </c>
      <c r="M144" s="7" t="s">
        <v>85</v>
      </c>
      <c r="N144" s="7" t="s">
        <v>817</v>
      </c>
      <c r="O144" s="7" t="s">
        <v>818</v>
      </c>
      <c r="P144" s="7" t="s">
        <v>819</v>
      </c>
      <c r="Q144" s="7" t="s">
        <v>788</v>
      </c>
      <c r="R144" s="7" t="s">
        <v>58</v>
      </c>
      <c r="S144" s="8">
        <v>11993</v>
      </c>
      <c r="T144" s="7" t="s">
        <v>820</v>
      </c>
      <c r="U144" s="9" t="s">
        <v>821</v>
      </c>
      <c r="V144" s="7" t="s">
        <v>822</v>
      </c>
      <c r="W144" s="7" t="s">
        <v>792</v>
      </c>
      <c r="X144" s="7">
        <v>100</v>
      </c>
      <c r="Y144" s="10">
        <v>0</v>
      </c>
      <c r="Z144" s="10" t="s">
        <v>117</v>
      </c>
      <c r="AA144" s="10" t="s">
        <v>389</v>
      </c>
      <c r="AB144" s="10" t="s">
        <v>65</v>
      </c>
      <c r="AC144" s="11">
        <v>0</v>
      </c>
      <c r="AD144" s="10">
        <v>50</v>
      </c>
      <c r="AE144" s="11">
        <v>50.01</v>
      </c>
      <c r="AF144" s="10">
        <v>75</v>
      </c>
      <c r="AG144" s="11">
        <v>75.010000000000005</v>
      </c>
      <c r="AH144" s="11">
        <v>130</v>
      </c>
      <c r="AI144" s="10">
        <v>7</v>
      </c>
      <c r="AJ144" s="10">
        <v>9</v>
      </c>
      <c r="AK144" s="10">
        <v>9</v>
      </c>
      <c r="AL144" s="10">
        <v>8</v>
      </c>
      <c r="AM144" s="10">
        <v>8</v>
      </c>
      <c r="AN144" s="10">
        <v>8</v>
      </c>
      <c r="AO144" s="10">
        <v>8</v>
      </c>
      <c r="AP144" s="10">
        <v>9</v>
      </c>
      <c r="AQ144" s="10">
        <v>7</v>
      </c>
      <c r="AR144" s="10">
        <v>8</v>
      </c>
      <c r="AS144" s="10">
        <v>10</v>
      </c>
      <c r="AT144" s="10">
        <v>9</v>
      </c>
      <c r="AU144" s="52">
        <f t="shared" si="4"/>
        <v>100</v>
      </c>
      <c r="AV144" s="70"/>
      <c r="AW144" s="77">
        <v>9</v>
      </c>
      <c r="AX144" s="77">
        <v>8</v>
      </c>
      <c r="AY144" s="77">
        <v>8.3000000000000007</v>
      </c>
      <c r="AZ144" s="77">
        <v>8.3000000000000007</v>
      </c>
      <c r="BA144" s="77">
        <v>8.3000000000000007</v>
      </c>
      <c r="BB144" s="77">
        <v>8.3000000000000007</v>
      </c>
      <c r="BC144" s="77">
        <v>8.3000000000000007</v>
      </c>
      <c r="BD144" s="77">
        <v>8.3000000000000007</v>
      </c>
      <c r="BI144">
        <f t="shared" si="5"/>
        <v>66.8</v>
      </c>
    </row>
    <row r="145" spans="1:61" x14ac:dyDescent="0.25">
      <c r="A145" s="1" t="s">
        <v>48</v>
      </c>
      <c r="B145" s="2">
        <v>9243</v>
      </c>
      <c r="C145" s="3">
        <v>2</v>
      </c>
      <c r="D145" s="2" t="s">
        <v>49</v>
      </c>
      <c r="E145" s="4">
        <v>0</v>
      </c>
      <c r="F145" s="4" t="s">
        <v>49</v>
      </c>
      <c r="G145" s="5">
        <v>523</v>
      </c>
      <c r="H145" s="2" t="s">
        <v>823</v>
      </c>
      <c r="I145" s="4">
        <v>733</v>
      </c>
      <c r="J145" s="2" t="s">
        <v>823</v>
      </c>
      <c r="K145" s="6" t="s">
        <v>52</v>
      </c>
      <c r="L145" s="7" t="s">
        <v>52</v>
      </c>
      <c r="M145" s="7" t="s">
        <v>53</v>
      </c>
      <c r="N145" s="7" t="s">
        <v>824</v>
      </c>
      <c r="O145" s="7" t="s">
        <v>825</v>
      </c>
      <c r="P145" s="7" t="s">
        <v>826</v>
      </c>
      <c r="Q145" s="7" t="s">
        <v>827</v>
      </c>
      <c r="R145" s="7" t="s">
        <v>58</v>
      </c>
      <c r="S145" s="8">
        <v>11994</v>
      </c>
      <c r="T145" s="7" t="s">
        <v>828</v>
      </c>
      <c r="U145" s="9" t="s">
        <v>829</v>
      </c>
      <c r="V145" s="7" t="s">
        <v>830</v>
      </c>
      <c r="W145" s="7" t="s">
        <v>124</v>
      </c>
      <c r="X145" s="7">
        <v>100</v>
      </c>
      <c r="Y145" s="10">
        <v>100</v>
      </c>
      <c r="Z145" s="10" t="s">
        <v>590</v>
      </c>
      <c r="AA145" s="10" t="s">
        <v>256</v>
      </c>
      <c r="AB145" s="10" t="s">
        <v>65</v>
      </c>
      <c r="AC145" s="11">
        <v>0</v>
      </c>
      <c r="AD145" s="10">
        <v>50</v>
      </c>
      <c r="AE145" s="11">
        <v>50.01</v>
      </c>
      <c r="AF145" s="10">
        <v>75</v>
      </c>
      <c r="AG145" s="11">
        <v>75.010000000000005</v>
      </c>
      <c r="AH145" s="11">
        <v>130</v>
      </c>
      <c r="AI145" s="48">
        <v>8.3332999999999995</v>
      </c>
      <c r="AJ145" s="48">
        <v>8.3332999999999995</v>
      </c>
      <c r="AK145" s="48">
        <v>8.3332999999999995</v>
      </c>
      <c r="AL145" s="48">
        <v>8.3332999999999995</v>
      </c>
      <c r="AM145" s="48">
        <v>8.3332999999999995</v>
      </c>
      <c r="AN145" s="48">
        <v>8.3332999999999995</v>
      </c>
      <c r="AO145" s="48">
        <v>8.3332999999999995</v>
      </c>
      <c r="AP145" s="48">
        <v>8.3332999999999995</v>
      </c>
      <c r="AQ145" s="48">
        <v>8.3332999999999995</v>
      </c>
      <c r="AR145" s="48">
        <v>8.3332999999999995</v>
      </c>
      <c r="AS145" s="48">
        <v>8.3332999999999995</v>
      </c>
      <c r="AT145" s="48">
        <v>8.3332999999999995</v>
      </c>
      <c r="AU145" s="52">
        <f t="shared" si="4"/>
        <v>99.999599999999973</v>
      </c>
      <c r="AV145" s="70"/>
      <c r="AW145" s="79">
        <v>8.33</v>
      </c>
      <c r="AX145" s="79">
        <v>8.3332999999999995</v>
      </c>
      <c r="AY145" s="79">
        <v>8.3332999999999995</v>
      </c>
      <c r="AZ145" s="79">
        <v>8.3332999999999995</v>
      </c>
      <c r="BA145" s="79">
        <v>8.3332999999999995</v>
      </c>
      <c r="BB145" s="79">
        <v>8.3332999999999995</v>
      </c>
      <c r="BC145" s="79">
        <v>8.3332999999999995</v>
      </c>
      <c r="BD145" s="79">
        <v>8.3332999999999995</v>
      </c>
      <c r="BI145">
        <f t="shared" si="5"/>
        <v>66.6631</v>
      </c>
    </row>
    <row r="146" spans="1:61" x14ac:dyDescent="0.25">
      <c r="A146" s="1" t="s">
        <v>48</v>
      </c>
      <c r="B146" s="2">
        <v>9248</v>
      </c>
      <c r="C146" s="3">
        <v>2</v>
      </c>
      <c r="D146" s="2" t="s">
        <v>49</v>
      </c>
      <c r="E146" s="4">
        <v>0</v>
      </c>
      <c r="F146" s="4" t="s">
        <v>49</v>
      </c>
      <c r="G146" s="5">
        <v>523</v>
      </c>
      <c r="H146" s="2" t="s">
        <v>823</v>
      </c>
      <c r="I146" s="4">
        <v>733</v>
      </c>
      <c r="J146" s="2" t="s">
        <v>823</v>
      </c>
      <c r="K146" s="6" t="s">
        <v>52</v>
      </c>
      <c r="L146" s="7" t="s">
        <v>52</v>
      </c>
      <c r="M146" s="7" t="s">
        <v>67</v>
      </c>
      <c r="N146" s="7" t="s">
        <v>831</v>
      </c>
      <c r="O146" s="7" t="s">
        <v>832</v>
      </c>
      <c r="P146" s="7" t="s">
        <v>833</v>
      </c>
      <c r="Q146" s="7" t="s">
        <v>834</v>
      </c>
      <c r="R146" s="7" t="s">
        <v>58</v>
      </c>
      <c r="S146" s="8">
        <v>11995</v>
      </c>
      <c r="T146" s="7" t="s">
        <v>835</v>
      </c>
      <c r="U146" s="9" t="s">
        <v>836</v>
      </c>
      <c r="V146" s="7" t="s">
        <v>837</v>
      </c>
      <c r="W146" s="7" t="s">
        <v>124</v>
      </c>
      <c r="X146" s="7">
        <v>100</v>
      </c>
      <c r="Y146" s="10">
        <v>100</v>
      </c>
      <c r="Z146" s="10" t="s">
        <v>117</v>
      </c>
      <c r="AA146" s="10" t="s">
        <v>256</v>
      </c>
      <c r="AB146" s="10" t="s">
        <v>65</v>
      </c>
      <c r="AC146" s="11">
        <v>0</v>
      </c>
      <c r="AD146" s="10">
        <v>50</v>
      </c>
      <c r="AE146" s="11">
        <v>50.01</v>
      </c>
      <c r="AF146" s="10">
        <v>75</v>
      </c>
      <c r="AG146" s="11">
        <v>75.010000000000005</v>
      </c>
      <c r="AH146" s="11">
        <v>130</v>
      </c>
      <c r="AI146" s="48">
        <v>8.3332999999999995</v>
      </c>
      <c r="AJ146" s="48">
        <v>8.3332999999999995</v>
      </c>
      <c r="AK146" s="48">
        <v>8.3332999999999995</v>
      </c>
      <c r="AL146" s="48">
        <v>8.3332999999999995</v>
      </c>
      <c r="AM146" s="48">
        <v>8.3332999999999995</v>
      </c>
      <c r="AN146" s="48">
        <v>8.3332999999999995</v>
      </c>
      <c r="AO146" s="48">
        <v>8.3332999999999995</v>
      </c>
      <c r="AP146" s="48">
        <v>8.3332999999999995</v>
      </c>
      <c r="AQ146" s="48">
        <v>8.3332999999999995</v>
      </c>
      <c r="AR146" s="48">
        <v>8.3332999999999995</v>
      </c>
      <c r="AS146" s="48">
        <v>8.3332999999999995</v>
      </c>
      <c r="AT146" s="48">
        <v>8.3332999999999995</v>
      </c>
      <c r="AU146" s="52">
        <f t="shared" si="4"/>
        <v>99.999599999999973</v>
      </c>
      <c r="AV146" s="70"/>
      <c r="AW146" s="79">
        <v>8.33</v>
      </c>
      <c r="AX146" s="79">
        <v>8.3332999999999995</v>
      </c>
      <c r="AY146" s="79">
        <v>8.3332999999999995</v>
      </c>
      <c r="AZ146" s="79">
        <v>8.3332999999999995</v>
      </c>
      <c r="BA146" s="79">
        <v>8.3332999999999995</v>
      </c>
      <c r="BB146" s="79">
        <v>8.3332999999999995</v>
      </c>
      <c r="BC146" s="79">
        <v>8.3332999999999995</v>
      </c>
      <c r="BD146" s="79">
        <v>8.3332999999999995</v>
      </c>
      <c r="BI146">
        <f t="shared" si="5"/>
        <v>66.6631</v>
      </c>
    </row>
    <row r="147" spans="1:61" x14ac:dyDescent="0.25">
      <c r="A147" s="1" t="s">
        <v>48</v>
      </c>
      <c r="B147" s="2">
        <v>9259</v>
      </c>
      <c r="C147" s="3">
        <v>2</v>
      </c>
      <c r="D147" s="2" t="s">
        <v>49</v>
      </c>
      <c r="E147" s="4">
        <v>0</v>
      </c>
      <c r="F147" s="4" t="s">
        <v>49</v>
      </c>
      <c r="G147" s="5">
        <v>523</v>
      </c>
      <c r="H147" s="2" t="s">
        <v>823</v>
      </c>
      <c r="I147" s="4">
        <v>733</v>
      </c>
      <c r="J147" s="2" t="s">
        <v>823</v>
      </c>
      <c r="K147" s="6">
        <v>1</v>
      </c>
      <c r="L147" s="7" t="s">
        <v>838</v>
      </c>
      <c r="M147" s="7" t="s">
        <v>75</v>
      </c>
      <c r="N147" s="7" t="s">
        <v>838</v>
      </c>
      <c r="O147" s="7" t="s">
        <v>839</v>
      </c>
      <c r="P147" s="7" t="s">
        <v>840</v>
      </c>
      <c r="Q147" s="7" t="s">
        <v>841</v>
      </c>
      <c r="R147" s="7" t="s">
        <v>58</v>
      </c>
      <c r="S147" s="8">
        <v>11996</v>
      </c>
      <c r="T147" s="7" t="s">
        <v>842</v>
      </c>
      <c r="U147" s="9" t="s">
        <v>842</v>
      </c>
      <c r="V147" s="7" t="s">
        <v>843</v>
      </c>
      <c r="W147" s="7" t="s">
        <v>124</v>
      </c>
      <c r="X147" s="7">
        <v>100</v>
      </c>
      <c r="Y147" s="10">
        <v>0</v>
      </c>
      <c r="Z147" s="10" t="s">
        <v>117</v>
      </c>
      <c r="AA147" s="10" t="s">
        <v>256</v>
      </c>
      <c r="AB147" s="10" t="s">
        <v>65</v>
      </c>
      <c r="AC147" s="11">
        <v>0</v>
      </c>
      <c r="AD147" s="10">
        <v>50</v>
      </c>
      <c r="AE147" s="11">
        <v>50.01</v>
      </c>
      <c r="AF147" s="10">
        <v>75</v>
      </c>
      <c r="AG147" s="11">
        <v>75.010000000000005</v>
      </c>
      <c r="AH147" s="11">
        <v>130</v>
      </c>
      <c r="AI147" s="48">
        <v>8.3332999999999995</v>
      </c>
      <c r="AJ147" s="48">
        <v>8.3332999999999995</v>
      </c>
      <c r="AK147" s="48">
        <v>8.3332999999999995</v>
      </c>
      <c r="AL147" s="48">
        <v>8.3332999999999995</v>
      </c>
      <c r="AM147" s="48">
        <v>8.3332999999999995</v>
      </c>
      <c r="AN147" s="48">
        <v>8.3332999999999995</v>
      </c>
      <c r="AO147" s="48">
        <v>8.3332999999999995</v>
      </c>
      <c r="AP147" s="48">
        <v>8.3332999999999995</v>
      </c>
      <c r="AQ147" s="48">
        <v>8.3332999999999995</v>
      </c>
      <c r="AR147" s="48">
        <v>8.3332999999999995</v>
      </c>
      <c r="AS147" s="48">
        <v>8.3332999999999995</v>
      </c>
      <c r="AT147" s="48">
        <v>8.3332999999999995</v>
      </c>
      <c r="AU147" s="52">
        <f t="shared" si="4"/>
        <v>99.999599999999973</v>
      </c>
      <c r="AV147" s="70"/>
      <c r="AW147" s="79">
        <v>8.33</v>
      </c>
      <c r="AX147" s="79">
        <v>8.3332999999999995</v>
      </c>
      <c r="AY147" s="79">
        <v>8.3332999999999995</v>
      </c>
      <c r="AZ147" s="79">
        <v>8.3332999999999995</v>
      </c>
      <c r="BA147" s="79">
        <v>8.3332999999999995</v>
      </c>
      <c r="BB147" s="79">
        <v>8.3332999999999995</v>
      </c>
      <c r="BC147" s="79">
        <v>8.3332999999999995</v>
      </c>
      <c r="BD147" s="79">
        <v>8.3332999999999995</v>
      </c>
      <c r="BI147">
        <f t="shared" si="5"/>
        <v>66.6631</v>
      </c>
    </row>
    <row r="148" spans="1:61" x14ac:dyDescent="0.25">
      <c r="A148" s="1" t="s">
        <v>48</v>
      </c>
      <c r="B148" s="2">
        <v>9263</v>
      </c>
      <c r="C148" s="3">
        <v>2</v>
      </c>
      <c r="D148" s="2" t="s">
        <v>49</v>
      </c>
      <c r="E148" s="4">
        <v>0</v>
      </c>
      <c r="F148" s="4" t="s">
        <v>49</v>
      </c>
      <c r="G148" s="5">
        <v>523</v>
      </c>
      <c r="H148" s="2" t="s">
        <v>823</v>
      </c>
      <c r="I148" s="4">
        <v>733</v>
      </c>
      <c r="J148" s="2" t="s">
        <v>823</v>
      </c>
      <c r="K148" s="6">
        <v>1</v>
      </c>
      <c r="L148" s="7" t="s">
        <v>838</v>
      </c>
      <c r="M148" s="7" t="s">
        <v>85</v>
      </c>
      <c r="N148" s="7" t="s">
        <v>844</v>
      </c>
      <c r="O148" s="7" t="s">
        <v>845</v>
      </c>
      <c r="P148" s="7" t="s">
        <v>846</v>
      </c>
      <c r="Q148" s="7" t="s">
        <v>845</v>
      </c>
      <c r="R148" s="7" t="s">
        <v>58</v>
      </c>
      <c r="S148" s="8">
        <v>10705</v>
      </c>
      <c r="T148" s="7" t="s">
        <v>847</v>
      </c>
      <c r="U148" s="9" t="s">
        <v>848</v>
      </c>
      <c r="V148" s="7" t="s">
        <v>849</v>
      </c>
      <c r="W148" s="7" t="s">
        <v>124</v>
      </c>
      <c r="X148" s="7">
        <v>100</v>
      </c>
      <c r="Y148" s="10">
        <v>0</v>
      </c>
      <c r="Z148" s="10" t="s">
        <v>117</v>
      </c>
      <c r="AA148" s="10" t="s">
        <v>256</v>
      </c>
      <c r="AB148" s="10" t="s">
        <v>65</v>
      </c>
      <c r="AC148" s="11">
        <v>0</v>
      </c>
      <c r="AD148" s="10">
        <v>80</v>
      </c>
      <c r="AE148" s="11">
        <v>80.010000000000005</v>
      </c>
      <c r="AF148" s="10">
        <v>90</v>
      </c>
      <c r="AG148" s="11">
        <v>90.01</v>
      </c>
      <c r="AH148" s="11">
        <v>130</v>
      </c>
      <c r="AI148" s="48">
        <v>8.3332999999999995</v>
      </c>
      <c r="AJ148" s="48">
        <v>8.3332999999999995</v>
      </c>
      <c r="AK148" s="48">
        <v>8.3332999999999995</v>
      </c>
      <c r="AL148" s="48">
        <v>8.3332999999999995</v>
      </c>
      <c r="AM148" s="48">
        <v>8.3332999999999995</v>
      </c>
      <c r="AN148" s="48">
        <v>8.3332999999999995</v>
      </c>
      <c r="AO148" s="48">
        <v>8.3332999999999995</v>
      </c>
      <c r="AP148" s="48">
        <v>8.3332999999999995</v>
      </c>
      <c r="AQ148" s="48">
        <v>8.3332999999999995</v>
      </c>
      <c r="AR148" s="48">
        <v>8.3332999999999995</v>
      </c>
      <c r="AS148" s="48">
        <v>8.3332999999999995</v>
      </c>
      <c r="AT148" s="48">
        <v>8.3332999999999995</v>
      </c>
      <c r="AU148" s="52">
        <f t="shared" si="4"/>
        <v>99.999599999999973</v>
      </c>
      <c r="AV148" s="70"/>
      <c r="AW148" s="79">
        <v>8.33</v>
      </c>
      <c r="AX148" s="79">
        <v>8.3332999999999995</v>
      </c>
      <c r="AY148" s="79">
        <v>8.3332999999999995</v>
      </c>
      <c r="AZ148" s="79">
        <v>8.3332999999999995</v>
      </c>
      <c r="BA148" s="79">
        <v>8.3332999999999995</v>
      </c>
      <c r="BB148" s="79">
        <v>8.3332999999999995</v>
      </c>
      <c r="BC148" s="79">
        <v>8.3332999999999995</v>
      </c>
      <c r="BD148" s="79">
        <v>8.3332999999999995</v>
      </c>
      <c r="BI148">
        <f t="shared" si="5"/>
        <v>66.6631</v>
      </c>
    </row>
    <row r="149" spans="1:61" x14ac:dyDescent="0.25">
      <c r="A149" s="1" t="s">
        <v>48</v>
      </c>
      <c r="B149" s="2">
        <v>10634</v>
      </c>
      <c r="C149" s="3">
        <v>2</v>
      </c>
      <c r="D149" s="2" t="s">
        <v>49</v>
      </c>
      <c r="E149" s="4">
        <v>0</v>
      </c>
      <c r="F149" s="4" t="s">
        <v>49</v>
      </c>
      <c r="G149" s="5">
        <v>523</v>
      </c>
      <c r="H149" s="2" t="s">
        <v>823</v>
      </c>
      <c r="I149" s="4">
        <v>733</v>
      </c>
      <c r="J149" s="2" t="s">
        <v>823</v>
      </c>
      <c r="K149" s="6">
        <v>2</v>
      </c>
      <c r="L149" s="7" t="s">
        <v>850</v>
      </c>
      <c r="M149" s="7" t="s">
        <v>75</v>
      </c>
      <c r="N149" s="7" t="s">
        <v>851</v>
      </c>
      <c r="O149" s="7" t="s">
        <v>852</v>
      </c>
      <c r="P149" s="7" t="s">
        <v>853</v>
      </c>
      <c r="Q149" s="7" t="s">
        <v>841</v>
      </c>
      <c r="R149" s="7" t="s">
        <v>58</v>
      </c>
      <c r="S149" s="8">
        <v>10731</v>
      </c>
      <c r="T149" s="7" t="s">
        <v>847</v>
      </c>
      <c r="U149" s="9" t="s">
        <v>854</v>
      </c>
      <c r="V149" s="7" t="s">
        <v>855</v>
      </c>
      <c r="W149" s="7" t="s">
        <v>124</v>
      </c>
      <c r="X149" s="7">
        <v>100</v>
      </c>
      <c r="Y149" s="10">
        <v>0</v>
      </c>
      <c r="Z149" s="10" t="s">
        <v>117</v>
      </c>
      <c r="AA149" s="10" t="s">
        <v>256</v>
      </c>
      <c r="AB149" s="10" t="s">
        <v>65</v>
      </c>
      <c r="AC149" s="11">
        <v>0</v>
      </c>
      <c r="AD149" s="10">
        <v>80</v>
      </c>
      <c r="AE149" s="11">
        <v>80.010000000000005</v>
      </c>
      <c r="AF149" s="10">
        <v>90</v>
      </c>
      <c r="AG149" s="11">
        <v>90.01</v>
      </c>
      <c r="AH149" s="11">
        <v>130</v>
      </c>
      <c r="AI149" s="48">
        <v>8.3332999999999995</v>
      </c>
      <c r="AJ149" s="48">
        <v>8.3332999999999995</v>
      </c>
      <c r="AK149" s="48">
        <v>8.3332999999999995</v>
      </c>
      <c r="AL149" s="48">
        <v>8.3332999999999995</v>
      </c>
      <c r="AM149" s="48">
        <v>8.3332999999999995</v>
      </c>
      <c r="AN149" s="48">
        <v>8.3332999999999995</v>
      </c>
      <c r="AO149" s="48">
        <v>8.3332999999999995</v>
      </c>
      <c r="AP149" s="48">
        <v>8.3332999999999995</v>
      </c>
      <c r="AQ149" s="48">
        <v>8.3332999999999995</v>
      </c>
      <c r="AR149" s="48">
        <v>8.3332999999999995</v>
      </c>
      <c r="AS149" s="48">
        <v>8.3332999999999995</v>
      </c>
      <c r="AT149" s="48">
        <v>8.3332999999999995</v>
      </c>
      <c r="AU149" s="52">
        <f t="shared" si="4"/>
        <v>99.999599999999973</v>
      </c>
      <c r="AV149" s="70"/>
      <c r="AW149" s="79">
        <v>8.33</v>
      </c>
      <c r="AX149" s="79">
        <v>8.3332999999999995</v>
      </c>
      <c r="AY149" s="79">
        <v>8.3332999999999995</v>
      </c>
      <c r="AZ149" s="79">
        <v>8.3332999999999995</v>
      </c>
      <c r="BA149" s="79">
        <v>8.3332999999999995</v>
      </c>
      <c r="BB149" s="79">
        <v>8.3332999999999995</v>
      </c>
      <c r="BC149" s="79">
        <v>8.3332999999999995</v>
      </c>
      <c r="BD149" s="79">
        <v>8.3332999999999995</v>
      </c>
      <c r="BI149">
        <f t="shared" si="5"/>
        <v>66.6631</v>
      </c>
    </row>
    <row r="150" spans="1:61" x14ac:dyDescent="0.25">
      <c r="A150" s="1" t="s">
        <v>48</v>
      </c>
      <c r="B150" s="2">
        <v>6860</v>
      </c>
      <c r="C150" s="3">
        <v>2</v>
      </c>
      <c r="D150" s="2" t="s">
        <v>49</v>
      </c>
      <c r="E150" s="4">
        <v>0</v>
      </c>
      <c r="F150" s="4" t="s">
        <v>49</v>
      </c>
      <c r="G150" s="5">
        <v>6</v>
      </c>
      <c r="H150" s="2" t="s">
        <v>97</v>
      </c>
      <c r="I150" s="4">
        <v>24</v>
      </c>
      <c r="J150" s="2" t="s">
        <v>856</v>
      </c>
      <c r="K150" s="6" t="s">
        <v>52</v>
      </c>
      <c r="L150" s="7" t="s">
        <v>52</v>
      </c>
      <c r="M150" s="7" t="s">
        <v>53</v>
      </c>
      <c r="N150" s="7" t="s">
        <v>857</v>
      </c>
      <c r="O150" s="7" t="s">
        <v>858</v>
      </c>
      <c r="P150" s="7" t="s">
        <v>859</v>
      </c>
      <c r="Q150" s="7" t="s">
        <v>860</v>
      </c>
      <c r="R150" s="7" t="s">
        <v>58</v>
      </c>
      <c r="S150" s="8">
        <v>8464</v>
      </c>
      <c r="T150" s="7" t="s">
        <v>861</v>
      </c>
      <c r="U150" s="9" t="s">
        <v>857</v>
      </c>
      <c r="V150" s="7" t="s">
        <v>862</v>
      </c>
      <c r="W150" s="7" t="s">
        <v>124</v>
      </c>
      <c r="X150" s="7">
        <v>100</v>
      </c>
      <c r="Y150" s="10">
        <v>0</v>
      </c>
      <c r="Z150" s="10" t="s">
        <v>117</v>
      </c>
      <c r="AA150" s="10" t="s">
        <v>256</v>
      </c>
      <c r="AB150" s="10" t="s">
        <v>65</v>
      </c>
      <c r="AC150" s="11">
        <v>0</v>
      </c>
      <c r="AD150" s="10">
        <v>1</v>
      </c>
      <c r="AE150" s="11">
        <v>1.01</v>
      </c>
      <c r="AF150" s="10">
        <v>99</v>
      </c>
      <c r="AG150" s="11">
        <v>99.01</v>
      </c>
      <c r="AH150" s="11">
        <v>130</v>
      </c>
      <c r="AI150" s="41">
        <v>8.5</v>
      </c>
      <c r="AJ150" s="41">
        <v>8.5</v>
      </c>
      <c r="AK150" s="41">
        <v>8.3000000000000007</v>
      </c>
      <c r="AL150" s="41">
        <v>8.3000000000000007</v>
      </c>
      <c r="AM150" s="41">
        <v>8.3000000000000007</v>
      </c>
      <c r="AN150" s="41">
        <v>8.3000000000000007</v>
      </c>
      <c r="AO150" s="41">
        <v>8.3000000000000007</v>
      </c>
      <c r="AP150" s="41">
        <v>8.3000000000000007</v>
      </c>
      <c r="AQ150" s="41">
        <v>8.3000000000000007</v>
      </c>
      <c r="AR150" s="41">
        <v>8.3000000000000007</v>
      </c>
      <c r="AS150" s="41">
        <v>8.3000000000000007</v>
      </c>
      <c r="AT150" s="41">
        <v>8.3000000000000007</v>
      </c>
      <c r="AU150" s="52">
        <f t="shared" si="4"/>
        <v>99.999999999999986</v>
      </c>
      <c r="AV150" s="70"/>
      <c r="AW150" s="77">
        <v>9.5</v>
      </c>
      <c r="AX150" s="77">
        <v>9.5</v>
      </c>
      <c r="AY150" s="77">
        <v>6</v>
      </c>
      <c r="AZ150" s="77">
        <v>8</v>
      </c>
      <c r="BA150" s="77">
        <v>8</v>
      </c>
      <c r="BB150" s="77">
        <v>8.5</v>
      </c>
      <c r="BC150" s="77">
        <v>8.5</v>
      </c>
      <c r="BD150" s="75">
        <v>7.5</v>
      </c>
      <c r="BI150">
        <f t="shared" si="5"/>
        <v>65.5</v>
      </c>
    </row>
    <row r="151" spans="1:61" x14ac:dyDescent="0.25">
      <c r="A151" s="1" t="s">
        <v>48</v>
      </c>
      <c r="B151" s="2">
        <v>6862</v>
      </c>
      <c r="C151" s="3">
        <v>2</v>
      </c>
      <c r="D151" s="2" t="s">
        <v>49</v>
      </c>
      <c r="E151" s="4">
        <v>0</v>
      </c>
      <c r="F151" s="4" t="s">
        <v>49</v>
      </c>
      <c r="G151" s="5">
        <v>6</v>
      </c>
      <c r="H151" s="2" t="s">
        <v>97</v>
      </c>
      <c r="I151" s="4">
        <v>24</v>
      </c>
      <c r="J151" s="2" t="s">
        <v>856</v>
      </c>
      <c r="K151" s="6" t="s">
        <v>52</v>
      </c>
      <c r="L151" s="7" t="s">
        <v>52</v>
      </c>
      <c r="M151" s="7" t="s">
        <v>67</v>
      </c>
      <c r="N151" s="7" t="s">
        <v>863</v>
      </c>
      <c r="O151" s="7" t="s">
        <v>864</v>
      </c>
      <c r="P151" s="7" t="s">
        <v>865</v>
      </c>
      <c r="Q151" s="7" t="s">
        <v>860</v>
      </c>
      <c r="R151" s="7" t="s">
        <v>58</v>
      </c>
      <c r="S151" s="8">
        <v>8467</v>
      </c>
      <c r="T151" s="7" t="s">
        <v>866</v>
      </c>
      <c r="U151" s="9" t="s">
        <v>863</v>
      </c>
      <c r="V151" s="7" t="s">
        <v>867</v>
      </c>
      <c r="W151" s="7" t="s">
        <v>124</v>
      </c>
      <c r="X151" s="7">
        <v>100</v>
      </c>
      <c r="Y151" s="10">
        <v>0</v>
      </c>
      <c r="Z151" s="10" t="s">
        <v>117</v>
      </c>
      <c r="AA151" s="10" t="s">
        <v>256</v>
      </c>
      <c r="AB151" s="10" t="s">
        <v>65</v>
      </c>
      <c r="AC151" s="11">
        <v>0</v>
      </c>
      <c r="AD151" s="10">
        <v>1</v>
      </c>
      <c r="AE151" s="11">
        <v>1.01</v>
      </c>
      <c r="AF151" s="10">
        <v>99</v>
      </c>
      <c r="AG151" s="11">
        <v>99.01</v>
      </c>
      <c r="AH151" s="11">
        <v>130</v>
      </c>
      <c r="AI151" s="41">
        <v>8.5</v>
      </c>
      <c r="AJ151" s="41">
        <v>8.5</v>
      </c>
      <c r="AK151" s="41">
        <v>8.3000000000000007</v>
      </c>
      <c r="AL151" s="41">
        <v>8.3000000000000007</v>
      </c>
      <c r="AM151" s="41">
        <v>8.3000000000000007</v>
      </c>
      <c r="AN151" s="41">
        <v>8.3000000000000007</v>
      </c>
      <c r="AO151" s="41">
        <v>8.3000000000000007</v>
      </c>
      <c r="AP151" s="41">
        <v>8.3000000000000007</v>
      </c>
      <c r="AQ151" s="41">
        <v>8.3000000000000007</v>
      </c>
      <c r="AR151" s="41">
        <v>8.3000000000000007</v>
      </c>
      <c r="AS151" s="41">
        <v>8.3000000000000007</v>
      </c>
      <c r="AT151" s="41">
        <v>8.3000000000000007</v>
      </c>
      <c r="AU151" s="52">
        <f t="shared" si="4"/>
        <v>99.999999999999986</v>
      </c>
      <c r="AV151" s="70"/>
      <c r="AW151" s="77">
        <v>9.5</v>
      </c>
      <c r="AX151" s="77">
        <v>9.5</v>
      </c>
      <c r="AY151" s="77">
        <v>6</v>
      </c>
      <c r="AZ151" s="77">
        <v>8</v>
      </c>
      <c r="BA151" s="77">
        <v>8</v>
      </c>
      <c r="BB151" s="77">
        <v>8.5</v>
      </c>
      <c r="BC151" s="77">
        <v>8.5</v>
      </c>
      <c r="BD151" s="75">
        <v>7.5</v>
      </c>
      <c r="BI151">
        <f t="shared" si="5"/>
        <v>65.5</v>
      </c>
    </row>
    <row r="152" spans="1:61" x14ac:dyDescent="0.25">
      <c r="A152" s="1" t="s">
        <v>48</v>
      </c>
      <c r="B152" s="2">
        <v>6863</v>
      </c>
      <c r="C152" s="3">
        <v>2</v>
      </c>
      <c r="D152" s="2" t="s">
        <v>49</v>
      </c>
      <c r="E152" s="4">
        <v>0</v>
      </c>
      <c r="F152" s="4" t="s">
        <v>49</v>
      </c>
      <c r="G152" s="5">
        <v>6</v>
      </c>
      <c r="H152" s="2" t="s">
        <v>97</v>
      </c>
      <c r="I152" s="4">
        <v>24</v>
      </c>
      <c r="J152" s="2" t="s">
        <v>856</v>
      </c>
      <c r="K152" s="6">
        <v>1</v>
      </c>
      <c r="L152" s="7" t="s">
        <v>868</v>
      </c>
      <c r="M152" s="7" t="s">
        <v>75</v>
      </c>
      <c r="N152" s="7" t="s">
        <v>868</v>
      </c>
      <c r="O152" s="7" t="s">
        <v>864</v>
      </c>
      <c r="P152" s="7" t="s">
        <v>869</v>
      </c>
      <c r="Q152" s="7" t="s">
        <v>860</v>
      </c>
      <c r="R152" s="7" t="s">
        <v>58</v>
      </c>
      <c r="S152" s="8">
        <v>8469</v>
      </c>
      <c r="T152" s="7" t="s">
        <v>870</v>
      </c>
      <c r="U152" s="9" t="s">
        <v>871</v>
      </c>
      <c r="V152" s="7" t="s">
        <v>872</v>
      </c>
      <c r="W152" s="7" t="s">
        <v>124</v>
      </c>
      <c r="X152" s="7">
        <v>100</v>
      </c>
      <c r="Y152" s="10">
        <v>0</v>
      </c>
      <c r="Z152" s="10" t="s">
        <v>117</v>
      </c>
      <c r="AA152" s="10" t="s">
        <v>256</v>
      </c>
      <c r="AB152" s="10" t="s">
        <v>65</v>
      </c>
      <c r="AC152" s="11">
        <v>0</v>
      </c>
      <c r="AD152" s="10">
        <v>1</v>
      </c>
      <c r="AE152" s="11">
        <v>1.01</v>
      </c>
      <c r="AF152" s="10">
        <v>99</v>
      </c>
      <c r="AG152" s="11">
        <v>99.01</v>
      </c>
      <c r="AH152" s="11">
        <v>130</v>
      </c>
      <c r="AI152" s="41">
        <v>8.5</v>
      </c>
      <c r="AJ152" s="41">
        <v>8.5</v>
      </c>
      <c r="AK152" s="41">
        <v>8.3000000000000007</v>
      </c>
      <c r="AL152" s="41">
        <v>8.3000000000000007</v>
      </c>
      <c r="AM152" s="41">
        <v>8.3000000000000007</v>
      </c>
      <c r="AN152" s="41">
        <v>8.3000000000000007</v>
      </c>
      <c r="AO152" s="41">
        <v>8.3000000000000007</v>
      </c>
      <c r="AP152" s="41">
        <v>8.3000000000000007</v>
      </c>
      <c r="AQ152" s="41">
        <v>8.3000000000000007</v>
      </c>
      <c r="AR152" s="41">
        <v>8.3000000000000007</v>
      </c>
      <c r="AS152" s="41">
        <v>8.3000000000000007</v>
      </c>
      <c r="AT152" s="41">
        <v>8.3000000000000007</v>
      </c>
      <c r="AU152" s="52">
        <f t="shared" si="4"/>
        <v>99.999999999999986</v>
      </c>
      <c r="AV152" s="70"/>
      <c r="AW152" s="77">
        <v>9.5</v>
      </c>
      <c r="AX152" s="77">
        <v>9.5</v>
      </c>
      <c r="AY152" s="77">
        <v>6</v>
      </c>
      <c r="AZ152" s="77">
        <v>8</v>
      </c>
      <c r="BA152" s="77">
        <v>8</v>
      </c>
      <c r="BB152" s="77">
        <v>8.5</v>
      </c>
      <c r="BC152" s="77">
        <v>8.5</v>
      </c>
      <c r="BD152" s="77">
        <v>7.5</v>
      </c>
      <c r="BI152">
        <f t="shared" si="5"/>
        <v>65.5</v>
      </c>
    </row>
    <row r="153" spans="1:61" x14ac:dyDescent="0.25">
      <c r="A153" s="1" t="s">
        <v>48</v>
      </c>
      <c r="B153" s="2">
        <v>6864</v>
      </c>
      <c r="C153" s="3">
        <v>2</v>
      </c>
      <c r="D153" s="2" t="s">
        <v>49</v>
      </c>
      <c r="E153" s="4">
        <v>0</v>
      </c>
      <c r="F153" s="4" t="s">
        <v>49</v>
      </c>
      <c r="G153" s="5">
        <v>6</v>
      </c>
      <c r="H153" s="2" t="s">
        <v>97</v>
      </c>
      <c r="I153" s="4">
        <v>24</v>
      </c>
      <c r="J153" s="2" t="s">
        <v>856</v>
      </c>
      <c r="K153" s="6">
        <v>2</v>
      </c>
      <c r="L153" s="7" t="s">
        <v>873</v>
      </c>
      <c r="M153" s="7" t="s">
        <v>75</v>
      </c>
      <c r="N153" s="7" t="s">
        <v>874</v>
      </c>
      <c r="O153" s="7" t="s">
        <v>875</v>
      </c>
      <c r="P153" s="7" t="s">
        <v>876</v>
      </c>
      <c r="Q153" s="7" t="s">
        <v>860</v>
      </c>
      <c r="R153" s="7" t="s">
        <v>58</v>
      </c>
      <c r="S153" s="8">
        <v>8478</v>
      </c>
      <c r="T153" s="7" t="s">
        <v>877</v>
      </c>
      <c r="U153" s="9" t="s">
        <v>878</v>
      </c>
      <c r="V153" s="7" t="s">
        <v>879</v>
      </c>
      <c r="W153" s="7" t="s">
        <v>124</v>
      </c>
      <c r="X153" s="7">
        <v>100</v>
      </c>
      <c r="Y153" s="10">
        <v>0</v>
      </c>
      <c r="Z153" s="10" t="s">
        <v>117</v>
      </c>
      <c r="AA153" s="10" t="s">
        <v>256</v>
      </c>
      <c r="AB153" s="10" t="s">
        <v>65</v>
      </c>
      <c r="AC153" s="11">
        <v>0</v>
      </c>
      <c r="AD153" s="10">
        <v>1</v>
      </c>
      <c r="AE153" s="11">
        <v>1.01</v>
      </c>
      <c r="AF153" s="10">
        <v>99</v>
      </c>
      <c r="AG153" s="11">
        <v>99.01</v>
      </c>
      <c r="AH153" s="11">
        <v>130</v>
      </c>
      <c r="AI153" s="41">
        <v>8.5</v>
      </c>
      <c r="AJ153" s="41">
        <v>8.5</v>
      </c>
      <c r="AK153" s="41">
        <v>8.3000000000000007</v>
      </c>
      <c r="AL153" s="41">
        <v>8.3000000000000007</v>
      </c>
      <c r="AM153" s="41">
        <v>8.3000000000000007</v>
      </c>
      <c r="AN153" s="41">
        <v>8.3000000000000007</v>
      </c>
      <c r="AO153" s="41">
        <v>8.3000000000000007</v>
      </c>
      <c r="AP153" s="41">
        <v>8.3000000000000007</v>
      </c>
      <c r="AQ153" s="41">
        <v>8.3000000000000007</v>
      </c>
      <c r="AR153" s="41">
        <v>8.3000000000000007</v>
      </c>
      <c r="AS153" s="41">
        <v>8.3000000000000007</v>
      </c>
      <c r="AT153" s="41">
        <v>8.3000000000000007</v>
      </c>
      <c r="AU153" s="52">
        <f t="shared" si="4"/>
        <v>99.999999999999986</v>
      </c>
      <c r="AV153" s="70"/>
      <c r="AW153" s="77">
        <v>12.1</v>
      </c>
      <c r="AX153" s="77">
        <v>7</v>
      </c>
      <c r="AY153" s="77">
        <v>7</v>
      </c>
      <c r="AZ153" s="77">
        <v>4.9000000000000004</v>
      </c>
      <c r="BA153" s="77">
        <v>7.4</v>
      </c>
      <c r="BB153" s="77">
        <v>6.6</v>
      </c>
      <c r="BC153" s="77">
        <v>7.2</v>
      </c>
      <c r="BD153" s="77">
        <v>4.3</v>
      </c>
      <c r="BI153">
        <f t="shared" si="5"/>
        <v>56.5</v>
      </c>
    </row>
    <row r="154" spans="1:61" x14ac:dyDescent="0.25">
      <c r="A154" s="1" t="s">
        <v>48</v>
      </c>
      <c r="B154" s="2">
        <v>6865</v>
      </c>
      <c r="C154" s="3">
        <v>2</v>
      </c>
      <c r="D154" s="2" t="s">
        <v>49</v>
      </c>
      <c r="E154" s="4">
        <v>0</v>
      </c>
      <c r="F154" s="4" t="s">
        <v>49</v>
      </c>
      <c r="G154" s="5">
        <v>6</v>
      </c>
      <c r="H154" s="2" t="s">
        <v>97</v>
      </c>
      <c r="I154" s="4">
        <v>24</v>
      </c>
      <c r="J154" s="2" t="s">
        <v>856</v>
      </c>
      <c r="K154" s="6">
        <v>1</v>
      </c>
      <c r="L154" s="7" t="s">
        <v>868</v>
      </c>
      <c r="M154" s="7" t="s">
        <v>85</v>
      </c>
      <c r="N154" s="7" t="s">
        <v>880</v>
      </c>
      <c r="O154" s="7" t="s">
        <v>864</v>
      </c>
      <c r="P154" s="7" t="s">
        <v>881</v>
      </c>
      <c r="Q154" s="7" t="s">
        <v>860</v>
      </c>
      <c r="R154" s="7" t="s">
        <v>58</v>
      </c>
      <c r="S154" s="8">
        <v>8472</v>
      </c>
      <c r="T154" s="7" t="s">
        <v>882</v>
      </c>
      <c r="U154" s="9" t="s">
        <v>880</v>
      </c>
      <c r="V154" s="7" t="s">
        <v>883</v>
      </c>
      <c r="W154" s="7" t="s">
        <v>124</v>
      </c>
      <c r="X154" s="7">
        <v>100</v>
      </c>
      <c r="Y154" s="10">
        <v>0</v>
      </c>
      <c r="Z154" s="10" t="s">
        <v>117</v>
      </c>
      <c r="AA154" s="10" t="s">
        <v>256</v>
      </c>
      <c r="AB154" s="10" t="s">
        <v>65</v>
      </c>
      <c r="AC154" s="11">
        <v>0</v>
      </c>
      <c r="AD154" s="10">
        <v>1</v>
      </c>
      <c r="AE154" s="11">
        <v>1.01</v>
      </c>
      <c r="AF154" s="10">
        <v>99</v>
      </c>
      <c r="AG154" s="11">
        <v>99.01</v>
      </c>
      <c r="AH154" s="11">
        <v>130</v>
      </c>
      <c r="AI154" s="41">
        <v>8.5</v>
      </c>
      <c r="AJ154" s="41">
        <v>8.5</v>
      </c>
      <c r="AK154" s="41">
        <v>8.3000000000000007</v>
      </c>
      <c r="AL154" s="41">
        <v>8.3000000000000007</v>
      </c>
      <c r="AM154" s="41">
        <v>8.3000000000000007</v>
      </c>
      <c r="AN154" s="41">
        <v>8.3000000000000007</v>
      </c>
      <c r="AO154" s="41">
        <v>8.3000000000000007</v>
      </c>
      <c r="AP154" s="41">
        <v>8.3000000000000007</v>
      </c>
      <c r="AQ154" s="41">
        <v>8.3000000000000007</v>
      </c>
      <c r="AR154" s="41">
        <v>8.3000000000000007</v>
      </c>
      <c r="AS154" s="41">
        <v>8.3000000000000007</v>
      </c>
      <c r="AT154" s="41">
        <v>8.3000000000000007</v>
      </c>
      <c r="AU154" s="52">
        <f t="shared" si="4"/>
        <v>99.999999999999986</v>
      </c>
      <c r="AV154" s="70"/>
      <c r="AW154" s="77">
        <v>9.5</v>
      </c>
      <c r="AX154" s="77">
        <v>9.5</v>
      </c>
      <c r="AY154" s="77">
        <v>6</v>
      </c>
      <c r="AZ154" s="77">
        <v>8</v>
      </c>
      <c r="BA154" s="77">
        <v>8</v>
      </c>
      <c r="BB154" s="77">
        <v>8.5</v>
      </c>
      <c r="BC154" s="77">
        <v>8.5</v>
      </c>
      <c r="BD154" s="75">
        <v>7.5</v>
      </c>
      <c r="BI154">
        <f t="shared" si="5"/>
        <v>65.5</v>
      </c>
    </row>
    <row r="155" spans="1:61" x14ac:dyDescent="0.25">
      <c r="A155" s="1" t="s">
        <v>48</v>
      </c>
      <c r="B155" s="2">
        <v>6872</v>
      </c>
      <c r="C155" s="3">
        <v>2</v>
      </c>
      <c r="D155" s="2" t="s">
        <v>49</v>
      </c>
      <c r="E155" s="4">
        <v>0</v>
      </c>
      <c r="F155" s="4" t="s">
        <v>49</v>
      </c>
      <c r="G155" s="5">
        <v>6</v>
      </c>
      <c r="H155" s="2" t="s">
        <v>97</v>
      </c>
      <c r="I155" s="4">
        <v>24</v>
      </c>
      <c r="J155" s="2" t="s">
        <v>856</v>
      </c>
      <c r="K155" s="6">
        <v>2</v>
      </c>
      <c r="L155" s="7" t="s">
        <v>873</v>
      </c>
      <c r="M155" s="7" t="s">
        <v>85</v>
      </c>
      <c r="N155" s="7" t="s">
        <v>884</v>
      </c>
      <c r="O155" s="7" t="s">
        <v>885</v>
      </c>
      <c r="P155" s="7" t="s">
        <v>886</v>
      </c>
      <c r="Q155" s="7" t="s">
        <v>860</v>
      </c>
      <c r="R155" s="7" t="s">
        <v>58</v>
      </c>
      <c r="S155" s="8">
        <v>8479</v>
      </c>
      <c r="T155" s="7" t="s">
        <v>887</v>
      </c>
      <c r="U155" s="9" t="s">
        <v>888</v>
      </c>
      <c r="V155" s="7" t="s">
        <v>889</v>
      </c>
      <c r="W155" s="7" t="s">
        <v>124</v>
      </c>
      <c r="X155" s="7">
        <v>100</v>
      </c>
      <c r="Y155" s="10">
        <v>0</v>
      </c>
      <c r="Z155" s="10" t="s">
        <v>117</v>
      </c>
      <c r="AA155" s="10" t="s">
        <v>256</v>
      </c>
      <c r="AB155" s="10" t="s">
        <v>65</v>
      </c>
      <c r="AC155" s="11">
        <v>0</v>
      </c>
      <c r="AD155" s="10">
        <v>1</v>
      </c>
      <c r="AE155" s="11">
        <v>1.01</v>
      </c>
      <c r="AF155" s="10">
        <v>99</v>
      </c>
      <c r="AG155" s="11">
        <v>99.01</v>
      </c>
      <c r="AH155" s="11">
        <v>130</v>
      </c>
      <c r="AI155" s="41">
        <v>8.5</v>
      </c>
      <c r="AJ155" s="41">
        <v>8.5</v>
      </c>
      <c r="AK155" s="41">
        <v>8.3000000000000007</v>
      </c>
      <c r="AL155" s="41">
        <v>8.3000000000000007</v>
      </c>
      <c r="AM155" s="41">
        <v>8.3000000000000007</v>
      </c>
      <c r="AN155" s="41">
        <v>8.3000000000000007</v>
      </c>
      <c r="AO155" s="41">
        <v>8.3000000000000007</v>
      </c>
      <c r="AP155" s="41">
        <v>8.3000000000000007</v>
      </c>
      <c r="AQ155" s="41">
        <v>8.3000000000000007</v>
      </c>
      <c r="AR155" s="41">
        <v>8.3000000000000007</v>
      </c>
      <c r="AS155" s="41">
        <v>8.3000000000000007</v>
      </c>
      <c r="AT155" s="41">
        <v>8.3000000000000007</v>
      </c>
      <c r="AU155" s="52">
        <f t="shared" si="4"/>
        <v>99.999999999999986</v>
      </c>
      <c r="AV155" s="70"/>
      <c r="AW155" s="77">
        <v>9.5</v>
      </c>
      <c r="AX155" s="77">
        <v>9.5</v>
      </c>
      <c r="AY155" s="77">
        <v>6</v>
      </c>
      <c r="AZ155" s="77">
        <v>8</v>
      </c>
      <c r="BA155" s="77">
        <v>8</v>
      </c>
      <c r="BB155" s="77">
        <v>8.5</v>
      </c>
      <c r="BC155" s="77">
        <v>8.5</v>
      </c>
      <c r="BD155" s="77">
        <v>7.5</v>
      </c>
      <c r="BI155">
        <f t="shared" si="5"/>
        <v>65.5</v>
      </c>
    </row>
    <row r="156" spans="1:61" x14ac:dyDescent="0.25">
      <c r="A156" s="1" t="s">
        <v>48</v>
      </c>
      <c r="B156" s="2">
        <v>5587</v>
      </c>
      <c r="C156" s="3">
        <v>2</v>
      </c>
      <c r="D156" s="2" t="s">
        <v>49</v>
      </c>
      <c r="E156" s="4">
        <v>0</v>
      </c>
      <c r="F156" s="4" t="s">
        <v>49</v>
      </c>
      <c r="G156" s="5">
        <v>5</v>
      </c>
      <c r="H156" s="2" t="s">
        <v>890</v>
      </c>
      <c r="I156" s="4">
        <v>26</v>
      </c>
      <c r="J156" s="2" t="s">
        <v>891</v>
      </c>
      <c r="K156" s="6" t="s">
        <v>52</v>
      </c>
      <c r="L156" s="7" t="s">
        <v>52</v>
      </c>
      <c r="M156" s="7" t="s">
        <v>53</v>
      </c>
      <c r="N156" s="7" t="s">
        <v>892</v>
      </c>
      <c r="O156" s="7" t="s">
        <v>893</v>
      </c>
      <c r="P156" s="7" t="s">
        <v>894</v>
      </c>
      <c r="Q156" s="7" t="s">
        <v>895</v>
      </c>
      <c r="R156" s="7" t="s">
        <v>58</v>
      </c>
      <c r="S156" s="8">
        <v>6977</v>
      </c>
      <c r="T156" s="7" t="s">
        <v>896</v>
      </c>
      <c r="U156" s="9" t="s">
        <v>897</v>
      </c>
      <c r="V156" s="7" t="s">
        <v>898</v>
      </c>
      <c r="W156" s="7" t="s">
        <v>124</v>
      </c>
      <c r="X156" s="7">
        <v>100</v>
      </c>
      <c r="Y156" s="10">
        <v>0</v>
      </c>
      <c r="Z156" s="10" t="s">
        <v>117</v>
      </c>
      <c r="AA156" s="10" t="s">
        <v>389</v>
      </c>
      <c r="AB156" s="10" t="s">
        <v>65</v>
      </c>
      <c r="AC156" s="11">
        <v>0</v>
      </c>
      <c r="AD156" s="10">
        <v>99</v>
      </c>
      <c r="AE156" s="11">
        <v>99.01</v>
      </c>
      <c r="AF156" s="10">
        <v>99.99</v>
      </c>
      <c r="AG156" s="11">
        <v>100</v>
      </c>
      <c r="AH156" s="11">
        <v>130</v>
      </c>
      <c r="AI156" s="40">
        <v>8.33</v>
      </c>
      <c r="AJ156" s="40">
        <v>8.33</v>
      </c>
      <c r="AK156" s="40">
        <v>8.33</v>
      </c>
      <c r="AL156" s="40">
        <v>8.33</v>
      </c>
      <c r="AM156" s="40">
        <v>8.33</v>
      </c>
      <c r="AN156" s="40">
        <v>8.33</v>
      </c>
      <c r="AO156" s="40">
        <v>8.33</v>
      </c>
      <c r="AP156" s="40">
        <v>8.33</v>
      </c>
      <c r="AQ156" s="40">
        <v>8.33</v>
      </c>
      <c r="AR156" s="40">
        <v>8.33</v>
      </c>
      <c r="AS156" s="40">
        <v>8.33</v>
      </c>
      <c r="AT156" s="40">
        <v>8.3699999999999992</v>
      </c>
      <c r="AU156" s="52">
        <f t="shared" si="4"/>
        <v>100</v>
      </c>
      <c r="AV156" s="70"/>
      <c r="AW156" s="77">
        <v>8.33</v>
      </c>
      <c r="AX156" s="77">
        <v>8.33</v>
      </c>
      <c r="AY156" s="77">
        <v>8.33</v>
      </c>
      <c r="AZ156" s="77">
        <v>8.33</v>
      </c>
      <c r="BA156" s="77">
        <v>8.33</v>
      </c>
      <c r="BB156" s="77">
        <v>8.33</v>
      </c>
      <c r="BC156" s="77">
        <v>8.33</v>
      </c>
      <c r="BD156" s="77">
        <v>8.33</v>
      </c>
      <c r="BI156">
        <f t="shared" si="5"/>
        <v>66.64</v>
      </c>
    </row>
    <row r="157" spans="1:61" x14ac:dyDescent="0.25">
      <c r="A157" s="1" t="s">
        <v>48</v>
      </c>
      <c r="B157" s="2">
        <v>5588</v>
      </c>
      <c r="C157" s="3">
        <v>2</v>
      </c>
      <c r="D157" s="2" t="s">
        <v>49</v>
      </c>
      <c r="E157" s="4">
        <v>0</v>
      </c>
      <c r="F157" s="4" t="s">
        <v>49</v>
      </c>
      <c r="G157" s="5">
        <v>5</v>
      </c>
      <c r="H157" s="2" t="s">
        <v>890</v>
      </c>
      <c r="I157" s="4">
        <v>26</v>
      </c>
      <c r="J157" s="2" t="s">
        <v>891</v>
      </c>
      <c r="K157" s="6" t="s">
        <v>52</v>
      </c>
      <c r="L157" s="7" t="s">
        <v>52</v>
      </c>
      <c r="M157" s="7" t="s">
        <v>67</v>
      </c>
      <c r="N157" s="7" t="s">
        <v>899</v>
      </c>
      <c r="O157" s="7" t="s">
        <v>900</v>
      </c>
      <c r="P157" s="7" t="s">
        <v>901</v>
      </c>
      <c r="Q157" s="7" t="s">
        <v>895</v>
      </c>
      <c r="R157" s="7" t="s">
        <v>58</v>
      </c>
      <c r="S157" s="8">
        <v>6990</v>
      </c>
      <c r="T157" s="7" t="s">
        <v>902</v>
      </c>
      <c r="U157" s="9" t="s">
        <v>897</v>
      </c>
      <c r="V157" s="7" t="s">
        <v>903</v>
      </c>
      <c r="W157" s="7" t="s">
        <v>124</v>
      </c>
      <c r="X157" s="7">
        <v>100</v>
      </c>
      <c r="Y157" s="10">
        <v>0</v>
      </c>
      <c r="Z157" s="10" t="s">
        <v>117</v>
      </c>
      <c r="AA157" s="10" t="s">
        <v>389</v>
      </c>
      <c r="AB157" s="10" t="s">
        <v>65</v>
      </c>
      <c r="AC157" s="11">
        <v>0</v>
      </c>
      <c r="AD157" s="10">
        <v>99</v>
      </c>
      <c r="AE157" s="11">
        <v>99.01</v>
      </c>
      <c r="AF157" s="10">
        <v>99.99</v>
      </c>
      <c r="AG157" s="11">
        <v>100</v>
      </c>
      <c r="AH157" s="11">
        <v>130</v>
      </c>
      <c r="AI157" s="40">
        <v>8.33</v>
      </c>
      <c r="AJ157" s="40">
        <v>8.33</v>
      </c>
      <c r="AK157" s="40">
        <v>8.33</v>
      </c>
      <c r="AL157" s="40">
        <v>8.33</v>
      </c>
      <c r="AM157" s="40">
        <v>8.33</v>
      </c>
      <c r="AN157" s="40">
        <v>8.33</v>
      </c>
      <c r="AO157" s="40">
        <v>8.33</v>
      </c>
      <c r="AP157" s="40">
        <v>8.33</v>
      </c>
      <c r="AQ157" s="40">
        <v>8.33</v>
      </c>
      <c r="AR157" s="40">
        <v>8.33</v>
      </c>
      <c r="AS157" s="40">
        <v>8.33</v>
      </c>
      <c r="AT157" s="40">
        <v>8.3699999999999992</v>
      </c>
      <c r="AU157" s="52">
        <f t="shared" si="4"/>
        <v>100</v>
      </c>
      <c r="AV157" s="70"/>
      <c r="AW157" s="77">
        <v>8.33</v>
      </c>
      <c r="AX157" s="77">
        <v>8.33</v>
      </c>
      <c r="AY157" s="77">
        <v>8.33</v>
      </c>
      <c r="AZ157" s="77">
        <v>8.33</v>
      </c>
      <c r="BA157" s="77">
        <v>8.33</v>
      </c>
      <c r="BB157" s="77">
        <v>8.33</v>
      </c>
      <c r="BC157" s="77">
        <v>8.33</v>
      </c>
      <c r="BD157" s="77">
        <v>8.33</v>
      </c>
      <c r="BI157">
        <f t="shared" si="5"/>
        <v>66.64</v>
      </c>
    </row>
    <row r="158" spans="1:61" x14ac:dyDescent="0.25">
      <c r="A158" s="1" t="s">
        <v>48</v>
      </c>
      <c r="B158" s="2">
        <v>5589</v>
      </c>
      <c r="C158" s="3">
        <v>2</v>
      </c>
      <c r="D158" s="2" t="s">
        <v>49</v>
      </c>
      <c r="E158" s="4">
        <v>0</v>
      </c>
      <c r="F158" s="4" t="s">
        <v>49</v>
      </c>
      <c r="G158" s="5">
        <v>5</v>
      </c>
      <c r="H158" s="2" t="s">
        <v>890</v>
      </c>
      <c r="I158" s="4">
        <v>26</v>
      </c>
      <c r="J158" s="2" t="s">
        <v>891</v>
      </c>
      <c r="K158" s="6">
        <v>1</v>
      </c>
      <c r="L158" s="7" t="s">
        <v>904</v>
      </c>
      <c r="M158" s="7" t="s">
        <v>75</v>
      </c>
      <c r="N158" s="7" t="s">
        <v>905</v>
      </c>
      <c r="O158" s="7" t="s">
        <v>900</v>
      </c>
      <c r="P158" s="7" t="s">
        <v>906</v>
      </c>
      <c r="Q158" s="7" t="s">
        <v>895</v>
      </c>
      <c r="R158" s="7" t="s">
        <v>58</v>
      </c>
      <c r="S158" s="8">
        <v>6998</v>
      </c>
      <c r="T158" s="7" t="s">
        <v>907</v>
      </c>
      <c r="U158" s="9" t="s">
        <v>897</v>
      </c>
      <c r="V158" s="7" t="s">
        <v>908</v>
      </c>
      <c r="W158" s="7" t="s">
        <v>124</v>
      </c>
      <c r="X158" s="7">
        <v>100</v>
      </c>
      <c r="Y158" s="10">
        <v>0</v>
      </c>
      <c r="Z158" s="10" t="s">
        <v>117</v>
      </c>
      <c r="AA158" s="10" t="s">
        <v>389</v>
      </c>
      <c r="AB158" s="10" t="s">
        <v>65</v>
      </c>
      <c r="AC158" s="11">
        <v>0</v>
      </c>
      <c r="AD158" s="10">
        <v>99</v>
      </c>
      <c r="AE158" s="11">
        <v>99.01</v>
      </c>
      <c r="AF158" s="10">
        <v>99.99</v>
      </c>
      <c r="AG158" s="11">
        <v>100</v>
      </c>
      <c r="AH158" s="11">
        <v>130</v>
      </c>
      <c r="AI158" s="40">
        <v>8.33</v>
      </c>
      <c r="AJ158" s="40">
        <v>8.33</v>
      </c>
      <c r="AK158" s="40">
        <v>8.33</v>
      </c>
      <c r="AL158" s="40">
        <v>8.33</v>
      </c>
      <c r="AM158" s="40">
        <v>8.33</v>
      </c>
      <c r="AN158" s="40">
        <v>8.33</v>
      </c>
      <c r="AO158" s="40">
        <v>8.33</v>
      </c>
      <c r="AP158" s="40">
        <v>8.33</v>
      </c>
      <c r="AQ158" s="40">
        <v>8.33</v>
      </c>
      <c r="AR158" s="40">
        <v>8.33</v>
      </c>
      <c r="AS158" s="40">
        <v>8.33</v>
      </c>
      <c r="AT158" s="40">
        <v>8.3699999999999992</v>
      </c>
      <c r="AU158" s="52">
        <f t="shared" si="4"/>
        <v>100</v>
      </c>
      <c r="AV158" s="70"/>
      <c r="AW158" s="77">
        <v>8.33</v>
      </c>
      <c r="AX158" s="77">
        <v>8.33</v>
      </c>
      <c r="AY158" s="77">
        <v>8.33</v>
      </c>
      <c r="AZ158" s="77">
        <v>8.33</v>
      </c>
      <c r="BA158" s="77">
        <v>8.33</v>
      </c>
      <c r="BB158" s="77">
        <v>8.33</v>
      </c>
      <c r="BC158" s="77">
        <v>8.33</v>
      </c>
      <c r="BD158" s="77">
        <v>8.33</v>
      </c>
      <c r="BI158">
        <f t="shared" si="5"/>
        <v>66.64</v>
      </c>
    </row>
    <row r="159" spans="1:61" x14ac:dyDescent="0.25">
      <c r="A159" s="1" t="s">
        <v>48</v>
      </c>
      <c r="B159" s="2">
        <v>5590</v>
      </c>
      <c r="C159" s="3">
        <v>2</v>
      </c>
      <c r="D159" s="2" t="s">
        <v>49</v>
      </c>
      <c r="E159" s="4">
        <v>0</v>
      </c>
      <c r="F159" s="4" t="s">
        <v>49</v>
      </c>
      <c r="G159" s="5">
        <v>5</v>
      </c>
      <c r="H159" s="2" t="s">
        <v>890</v>
      </c>
      <c r="I159" s="4">
        <v>26</v>
      </c>
      <c r="J159" s="2" t="s">
        <v>891</v>
      </c>
      <c r="K159" s="6">
        <v>1</v>
      </c>
      <c r="L159" s="7" t="s">
        <v>904</v>
      </c>
      <c r="M159" s="7" t="s">
        <v>85</v>
      </c>
      <c r="N159" s="7" t="s">
        <v>909</v>
      </c>
      <c r="O159" s="7" t="s">
        <v>910</v>
      </c>
      <c r="P159" s="7" t="s">
        <v>911</v>
      </c>
      <c r="Q159" s="7" t="s">
        <v>895</v>
      </c>
      <c r="R159" s="7" t="s">
        <v>58</v>
      </c>
      <c r="S159" s="8">
        <v>6998</v>
      </c>
      <c r="T159" s="7" t="s">
        <v>907</v>
      </c>
      <c r="U159" s="9" t="s">
        <v>897</v>
      </c>
      <c r="V159" s="7" t="s">
        <v>908</v>
      </c>
      <c r="W159" s="7" t="s">
        <v>124</v>
      </c>
      <c r="X159" s="7">
        <v>100</v>
      </c>
      <c r="Y159" s="10">
        <v>0</v>
      </c>
      <c r="Z159" s="10" t="s">
        <v>117</v>
      </c>
      <c r="AA159" s="10" t="s">
        <v>389</v>
      </c>
      <c r="AB159" s="10" t="s">
        <v>65</v>
      </c>
      <c r="AC159" s="11">
        <v>0</v>
      </c>
      <c r="AD159" s="10">
        <v>99</v>
      </c>
      <c r="AE159" s="11">
        <v>99.01</v>
      </c>
      <c r="AF159" s="10">
        <v>99.99</v>
      </c>
      <c r="AG159" s="11">
        <v>100</v>
      </c>
      <c r="AH159" s="11">
        <v>130</v>
      </c>
      <c r="AI159" s="40">
        <v>8.33</v>
      </c>
      <c r="AJ159" s="40">
        <v>8.33</v>
      </c>
      <c r="AK159" s="40">
        <v>8.33</v>
      </c>
      <c r="AL159" s="40">
        <v>8.33</v>
      </c>
      <c r="AM159" s="40">
        <v>8.33</v>
      </c>
      <c r="AN159" s="40">
        <v>8.33</v>
      </c>
      <c r="AO159" s="40">
        <v>8.33</v>
      </c>
      <c r="AP159" s="40">
        <v>8.33</v>
      </c>
      <c r="AQ159" s="40">
        <v>8.33</v>
      </c>
      <c r="AR159" s="40">
        <v>8.33</v>
      </c>
      <c r="AS159" s="40">
        <v>8.33</v>
      </c>
      <c r="AT159" s="40">
        <v>8.3699999999999992</v>
      </c>
      <c r="AU159" s="52">
        <f t="shared" si="4"/>
        <v>100</v>
      </c>
      <c r="AV159" s="70"/>
      <c r="AW159" s="77">
        <v>8.33</v>
      </c>
      <c r="AX159" s="77">
        <v>8.33</v>
      </c>
      <c r="AY159" s="77">
        <v>8.33</v>
      </c>
      <c r="AZ159" s="77">
        <v>8.33</v>
      </c>
      <c r="BA159" s="77">
        <v>8.33</v>
      </c>
      <c r="BB159" s="77">
        <v>8.33</v>
      </c>
      <c r="BC159" s="77">
        <v>8.33</v>
      </c>
      <c r="BD159" s="77">
        <v>8.33</v>
      </c>
      <c r="BI159">
        <f t="shared" si="5"/>
        <v>66.64</v>
      </c>
    </row>
    <row r="160" spans="1:61" x14ac:dyDescent="0.25">
      <c r="A160" s="1" t="s">
        <v>48</v>
      </c>
      <c r="B160" s="2">
        <v>5591</v>
      </c>
      <c r="C160" s="3">
        <v>2</v>
      </c>
      <c r="D160" s="2" t="s">
        <v>49</v>
      </c>
      <c r="E160" s="4">
        <v>0</v>
      </c>
      <c r="F160" s="4" t="s">
        <v>49</v>
      </c>
      <c r="G160" s="5">
        <v>5</v>
      </c>
      <c r="H160" s="2" t="s">
        <v>890</v>
      </c>
      <c r="I160" s="4">
        <v>26</v>
      </c>
      <c r="J160" s="2" t="s">
        <v>891</v>
      </c>
      <c r="K160" s="6">
        <v>3</v>
      </c>
      <c r="L160" s="7" t="s">
        <v>912</v>
      </c>
      <c r="M160" s="7" t="s">
        <v>75</v>
      </c>
      <c r="N160" s="7" t="s">
        <v>912</v>
      </c>
      <c r="O160" s="7" t="s">
        <v>913</v>
      </c>
      <c r="P160" s="7" t="s">
        <v>914</v>
      </c>
      <c r="Q160" s="7" t="s">
        <v>915</v>
      </c>
      <c r="R160" s="7" t="s">
        <v>58</v>
      </c>
      <c r="S160" s="8">
        <v>6999</v>
      </c>
      <c r="T160" s="7" t="s">
        <v>916</v>
      </c>
      <c r="U160" s="9" t="s">
        <v>897</v>
      </c>
      <c r="V160" s="7" t="s">
        <v>917</v>
      </c>
      <c r="W160" s="7" t="s">
        <v>124</v>
      </c>
      <c r="X160" s="7">
        <v>100</v>
      </c>
      <c r="Y160" s="10">
        <v>0</v>
      </c>
      <c r="Z160" s="10" t="s">
        <v>117</v>
      </c>
      <c r="AA160" s="10" t="s">
        <v>389</v>
      </c>
      <c r="AB160" s="10" t="s">
        <v>65</v>
      </c>
      <c r="AC160" s="11">
        <v>0</v>
      </c>
      <c r="AD160" s="10">
        <v>99</v>
      </c>
      <c r="AE160" s="11">
        <v>99.01</v>
      </c>
      <c r="AF160" s="10">
        <v>99.99</v>
      </c>
      <c r="AG160" s="11">
        <v>100</v>
      </c>
      <c r="AH160" s="11">
        <v>130</v>
      </c>
      <c r="AI160" s="40">
        <v>8.33</v>
      </c>
      <c r="AJ160" s="40">
        <v>8.33</v>
      </c>
      <c r="AK160" s="40">
        <v>8.33</v>
      </c>
      <c r="AL160" s="40">
        <v>8.33</v>
      </c>
      <c r="AM160" s="40">
        <v>8.33</v>
      </c>
      <c r="AN160" s="40">
        <v>8.33</v>
      </c>
      <c r="AO160" s="40">
        <v>8.33</v>
      </c>
      <c r="AP160" s="40">
        <v>8.33</v>
      </c>
      <c r="AQ160" s="40">
        <v>8.33</v>
      </c>
      <c r="AR160" s="40">
        <v>8.33</v>
      </c>
      <c r="AS160" s="40">
        <v>8.33</v>
      </c>
      <c r="AT160" s="40">
        <v>8.3699999999999992</v>
      </c>
      <c r="AU160" s="52">
        <f t="shared" si="4"/>
        <v>100</v>
      </c>
      <c r="AV160" s="70"/>
      <c r="AW160" s="77">
        <v>8.33</v>
      </c>
      <c r="AX160" s="77">
        <v>8.33</v>
      </c>
      <c r="AY160" s="77">
        <v>8.33</v>
      </c>
      <c r="AZ160" s="77">
        <v>8.33</v>
      </c>
      <c r="BA160" s="77">
        <v>8.33</v>
      </c>
      <c r="BB160" s="77">
        <v>8.33</v>
      </c>
      <c r="BC160" s="77">
        <v>8.33</v>
      </c>
      <c r="BD160" s="77">
        <v>8.33</v>
      </c>
      <c r="BI160">
        <f t="shared" si="5"/>
        <v>66.64</v>
      </c>
    </row>
    <row r="161" spans="1:61" x14ac:dyDescent="0.25">
      <c r="A161" s="1" t="s">
        <v>48</v>
      </c>
      <c r="B161" s="2">
        <v>5814</v>
      </c>
      <c r="C161" s="3">
        <v>2</v>
      </c>
      <c r="D161" s="2" t="s">
        <v>49</v>
      </c>
      <c r="E161" s="4">
        <v>0</v>
      </c>
      <c r="F161" s="4" t="s">
        <v>49</v>
      </c>
      <c r="G161" s="5">
        <v>3</v>
      </c>
      <c r="H161" s="2" t="s">
        <v>918</v>
      </c>
      <c r="I161" s="4">
        <v>39</v>
      </c>
      <c r="J161" s="2" t="s">
        <v>919</v>
      </c>
      <c r="K161" s="6" t="s">
        <v>52</v>
      </c>
      <c r="L161" s="7" t="s">
        <v>52</v>
      </c>
      <c r="M161" s="7" t="s">
        <v>53</v>
      </c>
      <c r="N161" s="7" t="s">
        <v>920</v>
      </c>
      <c r="O161" s="7" t="s">
        <v>921</v>
      </c>
      <c r="P161" s="7" t="s">
        <v>922</v>
      </c>
      <c r="Q161" s="7" t="s">
        <v>923</v>
      </c>
      <c r="R161" s="7" t="s">
        <v>58</v>
      </c>
      <c r="S161" s="8">
        <v>7309</v>
      </c>
      <c r="T161" s="7" t="s">
        <v>924</v>
      </c>
      <c r="U161" s="9" t="s">
        <v>925</v>
      </c>
      <c r="V161" s="7" t="s">
        <v>926</v>
      </c>
      <c r="W161" s="7" t="s">
        <v>927</v>
      </c>
      <c r="X161" s="7">
        <v>890</v>
      </c>
      <c r="Y161" s="10">
        <v>0</v>
      </c>
      <c r="Z161" s="10" t="s">
        <v>63</v>
      </c>
      <c r="AA161" s="10" t="s">
        <v>256</v>
      </c>
      <c r="AB161" s="10" t="s">
        <v>65</v>
      </c>
      <c r="AC161" s="11">
        <v>0</v>
      </c>
      <c r="AD161" s="10">
        <v>30</v>
      </c>
      <c r="AE161" s="11">
        <v>30.01</v>
      </c>
      <c r="AF161" s="10">
        <v>60</v>
      </c>
      <c r="AG161" s="11">
        <v>60.01</v>
      </c>
      <c r="AH161" s="11">
        <v>130</v>
      </c>
      <c r="AI161" s="40">
        <v>38</v>
      </c>
      <c r="AJ161" s="40">
        <v>52</v>
      </c>
      <c r="AK161" s="40">
        <v>35</v>
      </c>
      <c r="AL161" s="40">
        <v>35</v>
      </c>
      <c r="AM161" s="40">
        <v>55</v>
      </c>
      <c r="AN161" s="40">
        <v>65</v>
      </c>
      <c r="AO161" s="40">
        <v>90</v>
      </c>
      <c r="AP161" s="40">
        <v>120</v>
      </c>
      <c r="AQ161" s="40">
        <v>80</v>
      </c>
      <c r="AR161" s="40">
        <v>140</v>
      </c>
      <c r="AS161" s="40">
        <v>100</v>
      </c>
      <c r="AT161" s="40">
        <v>80</v>
      </c>
      <c r="AU161" s="52">
        <f t="shared" si="4"/>
        <v>890</v>
      </c>
      <c r="AV161" s="70"/>
      <c r="AW161" s="75">
        <v>15</v>
      </c>
      <c r="AX161" s="75">
        <v>80</v>
      </c>
      <c r="AY161" s="75">
        <v>35</v>
      </c>
      <c r="AZ161" s="75">
        <v>37</v>
      </c>
      <c r="BA161" s="75">
        <v>122</v>
      </c>
      <c r="BB161" s="75">
        <v>102</v>
      </c>
      <c r="BC161" s="75">
        <v>59</v>
      </c>
      <c r="BD161" s="75">
        <v>111</v>
      </c>
      <c r="BI161">
        <f t="shared" si="5"/>
        <v>561</v>
      </c>
    </row>
    <row r="162" spans="1:61" x14ac:dyDescent="0.25">
      <c r="A162" s="1" t="s">
        <v>48</v>
      </c>
      <c r="B162" s="2">
        <v>5817</v>
      </c>
      <c r="C162" s="3">
        <v>2</v>
      </c>
      <c r="D162" s="2" t="s">
        <v>49</v>
      </c>
      <c r="E162" s="4">
        <v>0</v>
      </c>
      <c r="F162" s="4" t="s">
        <v>49</v>
      </c>
      <c r="G162" s="5">
        <v>3</v>
      </c>
      <c r="H162" s="2" t="s">
        <v>918</v>
      </c>
      <c r="I162" s="4">
        <v>39</v>
      </c>
      <c r="J162" s="2" t="s">
        <v>919</v>
      </c>
      <c r="K162" s="6" t="s">
        <v>52</v>
      </c>
      <c r="L162" s="7" t="s">
        <v>52</v>
      </c>
      <c r="M162" s="7" t="s">
        <v>67</v>
      </c>
      <c r="N162" s="7" t="s">
        <v>928</v>
      </c>
      <c r="O162" s="7" t="s">
        <v>929</v>
      </c>
      <c r="P162" s="7" t="s">
        <v>930</v>
      </c>
      <c r="Q162" s="7" t="s">
        <v>923</v>
      </c>
      <c r="R162" s="7" t="s">
        <v>58</v>
      </c>
      <c r="S162" s="8">
        <v>7301</v>
      </c>
      <c r="T162" s="7" t="s">
        <v>931</v>
      </c>
      <c r="U162" s="9" t="s">
        <v>932</v>
      </c>
      <c r="V162" s="7" t="s">
        <v>933</v>
      </c>
      <c r="W162" s="7" t="s">
        <v>934</v>
      </c>
      <c r="X162" s="7">
        <v>100</v>
      </c>
      <c r="Y162" s="10">
        <v>0</v>
      </c>
      <c r="Z162" s="10" t="s">
        <v>117</v>
      </c>
      <c r="AA162" s="10" t="s">
        <v>256</v>
      </c>
      <c r="AB162" s="10" t="s">
        <v>65</v>
      </c>
      <c r="AC162" s="11">
        <v>0</v>
      </c>
      <c r="AD162" s="10">
        <v>30</v>
      </c>
      <c r="AE162" s="11">
        <v>30.01</v>
      </c>
      <c r="AF162" s="10">
        <v>60</v>
      </c>
      <c r="AG162" s="11">
        <v>60.01</v>
      </c>
      <c r="AH162" s="11">
        <v>130</v>
      </c>
      <c r="AI162" s="41">
        <v>8.5</v>
      </c>
      <c r="AJ162" s="41">
        <v>8.5</v>
      </c>
      <c r="AK162" s="41">
        <v>8.3000000000000007</v>
      </c>
      <c r="AL162" s="41">
        <v>8.3000000000000007</v>
      </c>
      <c r="AM162" s="41">
        <v>8.3000000000000007</v>
      </c>
      <c r="AN162" s="41">
        <v>8.3000000000000007</v>
      </c>
      <c r="AO162" s="41">
        <v>8.3000000000000007</v>
      </c>
      <c r="AP162" s="41">
        <v>8.3000000000000007</v>
      </c>
      <c r="AQ162" s="41">
        <v>8.3000000000000007</v>
      </c>
      <c r="AR162" s="41">
        <v>8.3000000000000007</v>
      </c>
      <c r="AS162" s="41">
        <v>8.3000000000000007</v>
      </c>
      <c r="AT162" s="41">
        <v>8.3000000000000007</v>
      </c>
      <c r="AU162" s="52">
        <f t="shared" si="4"/>
        <v>99.999999999999986</v>
      </c>
      <c r="AV162" s="70"/>
      <c r="AW162" s="75">
        <v>15</v>
      </c>
      <c r="AX162" s="75">
        <v>80</v>
      </c>
      <c r="AY162" s="75">
        <v>35</v>
      </c>
      <c r="AZ162" s="75">
        <v>37</v>
      </c>
      <c r="BA162" s="75">
        <v>122</v>
      </c>
      <c r="BB162" s="75">
        <v>102</v>
      </c>
      <c r="BC162" s="75">
        <v>59</v>
      </c>
      <c r="BD162" s="75">
        <v>111</v>
      </c>
      <c r="BI162">
        <f t="shared" si="5"/>
        <v>561</v>
      </c>
    </row>
    <row r="163" spans="1:61" x14ac:dyDescent="0.25">
      <c r="A163" s="1" t="s">
        <v>48</v>
      </c>
      <c r="B163" s="2">
        <v>5828</v>
      </c>
      <c r="C163" s="3">
        <v>2</v>
      </c>
      <c r="D163" s="2" t="s">
        <v>49</v>
      </c>
      <c r="E163" s="4">
        <v>0</v>
      </c>
      <c r="F163" s="4" t="s">
        <v>49</v>
      </c>
      <c r="G163" s="5">
        <v>3</v>
      </c>
      <c r="H163" s="2" t="s">
        <v>918</v>
      </c>
      <c r="I163" s="4">
        <v>39</v>
      </c>
      <c r="J163" s="2" t="s">
        <v>919</v>
      </c>
      <c r="K163" s="6">
        <v>1</v>
      </c>
      <c r="L163" s="7" t="s">
        <v>935</v>
      </c>
      <c r="M163" s="7" t="s">
        <v>75</v>
      </c>
      <c r="N163" s="7" t="s">
        <v>935</v>
      </c>
      <c r="O163" s="7" t="s">
        <v>936</v>
      </c>
      <c r="P163" s="7" t="s">
        <v>937</v>
      </c>
      <c r="Q163" s="7" t="s">
        <v>923</v>
      </c>
      <c r="R163" s="7" t="s">
        <v>58</v>
      </c>
      <c r="S163" s="8">
        <v>7289</v>
      </c>
      <c r="T163" s="7" t="s">
        <v>938</v>
      </c>
      <c r="U163" s="9" t="s">
        <v>939</v>
      </c>
      <c r="V163" s="7" t="s">
        <v>940</v>
      </c>
      <c r="W163" s="7" t="s">
        <v>941</v>
      </c>
      <c r="X163" s="7">
        <v>100</v>
      </c>
      <c r="Y163" s="10">
        <v>0</v>
      </c>
      <c r="Z163" s="10" t="s">
        <v>117</v>
      </c>
      <c r="AA163" s="10" t="s">
        <v>256</v>
      </c>
      <c r="AB163" s="10" t="s">
        <v>65</v>
      </c>
      <c r="AC163" s="11">
        <v>0</v>
      </c>
      <c r="AD163" s="10">
        <v>30</v>
      </c>
      <c r="AE163" s="11">
        <v>30.01</v>
      </c>
      <c r="AF163" s="10">
        <v>60</v>
      </c>
      <c r="AG163" s="11">
        <v>60.01</v>
      </c>
      <c r="AH163" s="11">
        <v>130</v>
      </c>
      <c r="AI163" s="41">
        <v>8.5</v>
      </c>
      <c r="AJ163" s="41">
        <v>8.5</v>
      </c>
      <c r="AK163" s="41">
        <v>8.3000000000000007</v>
      </c>
      <c r="AL163" s="41">
        <v>8.3000000000000007</v>
      </c>
      <c r="AM163" s="41">
        <v>8.3000000000000007</v>
      </c>
      <c r="AN163" s="41">
        <v>8.3000000000000007</v>
      </c>
      <c r="AO163" s="41">
        <v>8.3000000000000007</v>
      </c>
      <c r="AP163" s="41">
        <v>8.3000000000000007</v>
      </c>
      <c r="AQ163" s="41">
        <v>8.3000000000000007</v>
      </c>
      <c r="AR163" s="41">
        <v>8.3000000000000007</v>
      </c>
      <c r="AS163" s="41">
        <v>8.3000000000000007</v>
      </c>
      <c r="AT163" s="41">
        <v>8.3000000000000007</v>
      </c>
      <c r="AU163" s="52">
        <f t="shared" si="4"/>
        <v>99.999999999999986</v>
      </c>
      <c r="AV163" s="70"/>
      <c r="AW163" s="75">
        <v>0</v>
      </c>
      <c r="AX163" s="75">
        <v>0</v>
      </c>
      <c r="AY163" s="75">
        <v>0</v>
      </c>
      <c r="AZ163" s="75">
        <v>0</v>
      </c>
      <c r="BA163" s="75">
        <v>0</v>
      </c>
      <c r="BB163" s="75">
        <v>1</v>
      </c>
      <c r="BC163" s="75">
        <v>0</v>
      </c>
      <c r="BD163" s="75">
        <v>0</v>
      </c>
      <c r="BI163">
        <f t="shared" si="5"/>
        <v>1</v>
      </c>
    </row>
    <row r="164" spans="1:61" x14ac:dyDescent="0.25">
      <c r="A164" s="1" t="s">
        <v>48</v>
      </c>
      <c r="B164" s="2">
        <v>5839</v>
      </c>
      <c r="C164" s="3">
        <v>2</v>
      </c>
      <c r="D164" s="2" t="s">
        <v>49</v>
      </c>
      <c r="E164" s="4">
        <v>0</v>
      </c>
      <c r="F164" s="4" t="s">
        <v>49</v>
      </c>
      <c r="G164" s="5">
        <v>3</v>
      </c>
      <c r="H164" s="2" t="s">
        <v>918</v>
      </c>
      <c r="I164" s="4">
        <v>39</v>
      </c>
      <c r="J164" s="2" t="s">
        <v>919</v>
      </c>
      <c r="K164" s="6">
        <v>1</v>
      </c>
      <c r="L164" s="7" t="s">
        <v>935</v>
      </c>
      <c r="M164" s="7" t="s">
        <v>85</v>
      </c>
      <c r="N164" s="7" t="s">
        <v>942</v>
      </c>
      <c r="O164" s="7" t="s">
        <v>943</v>
      </c>
      <c r="P164" s="7" t="s">
        <v>944</v>
      </c>
      <c r="Q164" s="7" t="s">
        <v>923</v>
      </c>
      <c r="R164" s="7" t="s">
        <v>58</v>
      </c>
      <c r="S164" s="8">
        <v>7309</v>
      </c>
      <c r="T164" s="7" t="s">
        <v>924</v>
      </c>
      <c r="U164" s="9" t="s">
        <v>925</v>
      </c>
      <c r="V164" s="7" t="s">
        <v>926</v>
      </c>
      <c r="W164" s="7" t="s">
        <v>927</v>
      </c>
      <c r="X164" s="7">
        <v>600</v>
      </c>
      <c r="Y164" s="10">
        <v>0</v>
      </c>
      <c r="Z164" s="10" t="s">
        <v>63</v>
      </c>
      <c r="AA164" s="10" t="s">
        <v>256</v>
      </c>
      <c r="AB164" s="10" t="s">
        <v>65</v>
      </c>
      <c r="AC164" s="11">
        <v>0</v>
      </c>
      <c r="AD164" s="10">
        <v>30</v>
      </c>
      <c r="AE164" s="11">
        <v>30.01</v>
      </c>
      <c r="AF164" s="10">
        <v>60</v>
      </c>
      <c r="AG164" s="11">
        <v>60.01</v>
      </c>
      <c r="AH164" s="11">
        <v>130</v>
      </c>
      <c r="AI164" s="40">
        <v>38</v>
      </c>
      <c r="AJ164" s="40">
        <v>52</v>
      </c>
      <c r="AK164" s="40">
        <v>35</v>
      </c>
      <c r="AL164" s="40">
        <v>35</v>
      </c>
      <c r="AM164" s="40">
        <v>55</v>
      </c>
      <c r="AN164" s="40">
        <v>65</v>
      </c>
      <c r="AO164" s="40">
        <v>60</v>
      </c>
      <c r="AP164" s="40">
        <v>60</v>
      </c>
      <c r="AQ164" s="40">
        <v>50</v>
      </c>
      <c r="AR164" s="40">
        <v>60</v>
      </c>
      <c r="AS164" s="40">
        <v>50</v>
      </c>
      <c r="AT164" s="40">
        <v>40</v>
      </c>
      <c r="AU164" s="52">
        <f t="shared" si="4"/>
        <v>600</v>
      </c>
      <c r="AV164" s="70"/>
      <c r="AW164" s="75">
        <v>15</v>
      </c>
      <c r="AX164" s="75">
        <v>80</v>
      </c>
      <c r="AY164" s="75">
        <v>35</v>
      </c>
      <c r="AZ164" s="75">
        <v>37</v>
      </c>
      <c r="BA164" s="75">
        <v>122</v>
      </c>
      <c r="BB164" s="75">
        <v>101</v>
      </c>
      <c r="BC164" s="75">
        <v>59</v>
      </c>
      <c r="BD164" s="75">
        <v>111</v>
      </c>
      <c r="BI164">
        <f t="shared" si="5"/>
        <v>560</v>
      </c>
    </row>
    <row r="165" spans="1:61" x14ac:dyDescent="0.25">
      <c r="A165" s="1" t="s">
        <v>48</v>
      </c>
      <c r="B165" s="2">
        <v>6517</v>
      </c>
      <c r="C165" s="3">
        <v>2</v>
      </c>
      <c r="D165" s="2" t="s">
        <v>49</v>
      </c>
      <c r="E165" s="4">
        <v>0</v>
      </c>
      <c r="F165" s="4" t="s">
        <v>49</v>
      </c>
      <c r="G165" s="5">
        <v>3</v>
      </c>
      <c r="H165" s="2" t="s">
        <v>918</v>
      </c>
      <c r="I165" s="4">
        <v>39</v>
      </c>
      <c r="J165" s="2" t="s">
        <v>919</v>
      </c>
      <c r="K165" s="6">
        <v>3</v>
      </c>
      <c r="L165" s="7" t="s">
        <v>945</v>
      </c>
      <c r="M165" s="7" t="s">
        <v>75</v>
      </c>
      <c r="N165" s="7" t="s">
        <v>945</v>
      </c>
      <c r="O165" s="7" t="s">
        <v>946</v>
      </c>
      <c r="P165" s="7" t="s">
        <v>947</v>
      </c>
      <c r="Q165" s="7" t="s">
        <v>923</v>
      </c>
      <c r="R165" s="7" t="s">
        <v>58</v>
      </c>
      <c r="S165" s="8">
        <v>7280</v>
      </c>
      <c r="T165" s="7" t="s">
        <v>948</v>
      </c>
      <c r="U165" s="9" t="s">
        <v>949</v>
      </c>
      <c r="V165" s="7" t="s">
        <v>950</v>
      </c>
      <c r="W165" s="7" t="s">
        <v>124</v>
      </c>
      <c r="X165" s="7">
        <v>100</v>
      </c>
      <c r="Y165" s="10">
        <v>0</v>
      </c>
      <c r="Z165" s="10" t="s">
        <v>117</v>
      </c>
      <c r="AA165" s="10" t="s">
        <v>256</v>
      </c>
      <c r="AB165" s="10" t="s">
        <v>65</v>
      </c>
      <c r="AC165" s="11">
        <v>0</v>
      </c>
      <c r="AD165" s="10">
        <v>30</v>
      </c>
      <c r="AE165" s="11">
        <v>30.01</v>
      </c>
      <c r="AF165" s="10">
        <v>60</v>
      </c>
      <c r="AG165" s="11">
        <v>60.01</v>
      </c>
      <c r="AH165" s="11">
        <v>130</v>
      </c>
      <c r="AI165" s="40">
        <v>8.33</v>
      </c>
      <c r="AJ165" s="40">
        <v>8.33</v>
      </c>
      <c r="AK165" s="40">
        <v>8.33</v>
      </c>
      <c r="AL165" s="40">
        <v>8.33</v>
      </c>
      <c r="AM165" s="40">
        <v>8.33</v>
      </c>
      <c r="AN165" s="40">
        <v>8.33</v>
      </c>
      <c r="AO165" s="40">
        <v>8.33</v>
      </c>
      <c r="AP165" s="40">
        <v>8.33</v>
      </c>
      <c r="AQ165" s="40">
        <v>8.33</v>
      </c>
      <c r="AR165" s="40">
        <v>8.33</v>
      </c>
      <c r="AS165" s="40">
        <v>8.33</v>
      </c>
      <c r="AT165" s="40">
        <v>8.3699999999999992</v>
      </c>
      <c r="AU165" s="52">
        <f t="shared" si="4"/>
        <v>100</v>
      </c>
      <c r="AV165" s="70"/>
      <c r="AW165" s="75">
        <v>15</v>
      </c>
      <c r="AX165" s="75">
        <v>80</v>
      </c>
      <c r="AY165" s="75">
        <v>35</v>
      </c>
      <c r="AZ165" s="75">
        <v>37</v>
      </c>
      <c r="BA165" s="75">
        <v>122</v>
      </c>
      <c r="BB165" s="75">
        <v>101</v>
      </c>
      <c r="BC165" s="75">
        <v>59</v>
      </c>
      <c r="BD165" s="75">
        <v>111</v>
      </c>
      <c r="BI165">
        <f t="shared" si="5"/>
        <v>560</v>
      </c>
    </row>
    <row r="166" spans="1:61" x14ac:dyDescent="0.25">
      <c r="A166" s="1" t="s">
        <v>48</v>
      </c>
      <c r="B166" s="2">
        <v>5592</v>
      </c>
      <c r="C166" s="3">
        <v>2</v>
      </c>
      <c r="D166" s="2" t="s">
        <v>49</v>
      </c>
      <c r="E166" s="4">
        <v>0</v>
      </c>
      <c r="F166" s="4" t="s">
        <v>49</v>
      </c>
      <c r="G166" s="5">
        <v>7</v>
      </c>
      <c r="H166" s="2" t="s">
        <v>951</v>
      </c>
      <c r="I166" s="4">
        <v>41</v>
      </c>
      <c r="J166" s="2" t="s">
        <v>952</v>
      </c>
      <c r="K166" s="6">
        <v>1</v>
      </c>
      <c r="L166" s="7" t="s">
        <v>953</v>
      </c>
      <c r="M166" s="7" t="s">
        <v>85</v>
      </c>
      <c r="N166" s="7" t="s">
        <v>954</v>
      </c>
      <c r="O166" s="7" t="s">
        <v>955</v>
      </c>
      <c r="P166" s="7" t="s">
        <v>956</v>
      </c>
      <c r="Q166" s="7" t="s">
        <v>957</v>
      </c>
      <c r="R166" s="7" t="s">
        <v>58</v>
      </c>
      <c r="S166" s="8">
        <v>6859</v>
      </c>
      <c r="T166" s="7" t="s">
        <v>958</v>
      </c>
      <c r="U166" s="9" t="s">
        <v>959</v>
      </c>
      <c r="V166" s="7" t="s">
        <v>960</v>
      </c>
      <c r="W166" s="7" t="s">
        <v>961</v>
      </c>
      <c r="X166" s="7">
        <v>20000</v>
      </c>
      <c r="Y166" s="10">
        <v>0</v>
      </c>
      <c r="Z166" s="10" t="s">
        <v>63</v>
      </c>
      <c r="AA166" s="10" t="s">
        <v>64</v>
      </c>
      <c r="AB166" s="10" t="s">
        <v>65</v>
      </c>
      <c r="AC166" s="11">
        <v>0</v>
      </c>
      <c r="AD166" s="10">
        <v>50</v>
      </c>
      <c r="AE166" s="11">
        <v>50.01</v>
      </c>
      <c r="AF166" s="10">
        <v>90</v>
      </c>
      <c r="AG166" s="11">
        <v>90.01</v>
      </c>
      <c r="AH166" s="11">
        <v>130</v>
      </c>
      <c r="AI166" s="40">
        <v>1650</v>
      </c>
      <c r="AJ166" s="40">
        <v>1650</v>
      </c>
      <c r="AK166" s="40">
        <v>1650</v>
      </c>
      <c r="AL166" s="40">
        <v>1650</v>
      </c>
      <c r="AM166" s="40">
        <v>1650</v>
      </c>
      <c r="AN166" s="40">
        <v>1650</v>
      </c>
      <c r="AO166" s="40">
        <v>1650</v>
      </c>
      <c r="AP166" s="40">
        <v>1650</v>
      </c>
      <c r="AQ166" s="40">
        <v>1850</v>
      </c>
      <c r="AR166" s="40">
        <v>1650</v>
      </c>
      <c r="AS166" s="40">
        <v>1650</v>
      </c>
      <c r="AT166" s="40">
        <v>1650</v>
      </c>
      <c r="AU166" s="52">
        <f t="shared" si="4"/>
        <v>20000</v>
      </c>
      <c r="AV166" s="70"/>
      <c r="AW166" s="77">
        <v>3997</v>
      </c>
      <c r="AX166" s="77">
        <v>4013</v>
      </c>
      <c r="AY166" s="77">
        <v>2334</v>
      </c>
      <c r="AZ166" s="77">
        <v>3859</v>
      </c>
      <c r="BA166" s="77">
        <v>2827</v>
      </c>
      <c r="BB166" s="77">
        <v>1290</v>
      </c>
      <c r="BC166" s="77">
        <v>2130</v>
      </c>
      <c r="BD166" s="77">
        <v>3023</v>
      </c>
      <c r="BI166">
        <f t="shared" si="5"/>
        <v>23473</v>
      </c>
    </row>
    <row r="167" spans="1:61" x14ac:dyDescent="0.25">
      <c r="A167" s="1" t="s">
        <v>48</v>
      </c>
      <c r="B167" s="2">
        <v>5593</v>
      </c>
      <c r="C167" s="3">
        <v>2</v>
      </c>
      <c r="D167" s="2" t="s">
        <v>49</v>
      </c>
      <c r="E167" s="4">
        <v>0</v>
      </c>
      <c r="F167" s="4" t="s">
        <v>49</v>
      </c>
      <c r="G167" s="5">
        <v>7</v>
      </c>
      <c r="H167" s="2" t="s">
        <v>951</v>
      </c>
      <c r="I167" s="4">
        <v>41</v>
      </c>
      <c r="J167" s="2" t="s">
        <v>952</v>
      </c>
      <c r="K167" s="6">
        <v>1</v>
      </c>
      <c r="L167" s="7" t="s">
        <v>953</v>
      </c>
      <c r="M167" s="7" t="s">
        <v>75</v>
      </c>
      <c r="N167" s="7" t="s">
        <v>953</v>
      </c>
      <c r="O167" s="7" t="s">
        <v>962</v>
      </c>
      <c r="P167" s="7" t="s">
        <v>963</v>
      </c>
      <c r="Q167" s="7" t="s">
        <v>957</v>
      </c>
      <c r="R167" s="7" t="s">
        <v>58</v>
      </c>
      <c r="S167" s="8">
        <v>6860</v>
      </c>
      <c r="T167" s="7" t="s">
        <v>964</v>
      </c>
      <c r="U167" s="9" t="s">
        <v>965</v>
      </c>
      <c r="V167" s="7" t="s">
        <v>966</v>
      </c>
      <c r="W167" s="7" t="s">
        <v>124</v>
      </c>
      <c r="X167" s="7">
        <v>100</v>
      </c>
      <c r="Y167" s="10">
        <v>0</v>
      </c>
      <c r="Z167" s="10" t="s">
        <v>117</v>
      </c>
      <c r="AA167" s="10" t="s">
        <v>64</v>
      </c>
      <c r="AB167" s="10" t="s">
        <v>65</v>
      </c>
      <c r="AC167" s="11">
        <v>0</v>
      </c>
      <c r="AD167" s="10">
        <v>50</v>
      </c>
      <c r="AE167" s="11">
        <v>50.01</v>
      </c>
      <c r="AF167" s="10">
        <v>90</v>
      </c>
      <c r="AG167" s="11">
        <v>90.01</v>
      </c>
      <c r="AH167" s="11">
        <v>130</v>
      </c>
      <c r="AI167" s="40">
        <v>8.33</v>
      </c>
      <c r="AJ167" s="40">
        <v>8.33</v>
      </c>
      <c r="AK167" s="40">
        <v>8.33</v>
      </c>
      <c r="AL167" s="40">
        <v>8.33</v>
      </c>
      <c r="AM167" s="40">
        <v>8.33</v>
      </c>
      <c r="AN167" s="40">
        <v>8.33</v>
      </c>
      <c r="AO167" s="40">
        <v>8.33</v>
      </c>
      <c r="AP167" s="40">
        <v>8.33</v>
      </c>
      <c r="AQ167" s="40">
        <v>8.33</v>
      </c>
      <c r="AR167" s="40">
        <v>8.33</v>
      </c>
      <c r="AS167" s="40">
        <v>8.33</v>
      </c>
      <c r="AT167" s="40">
        <v>8.3699999999999992</v>
      </c>
      <c r="AU167" s="52">
        <f t="shared" si="4"/>
        <v>100</v>
      </c>
      <c r="AV167" s="70"/>
      <c r="AW167" s="77">
        <v>3997</v>
      </c>
      <c r="AX167" s="77">
        <v>4013</v>
      </c>
      <c r="AY167" s="77">
        <v>2334</v>
      </c>
      <c r="AZ167" s="77">
        <v>3859</v>
      </c>
      <c r="BA167" s="77">
        <v>2827</v>
      </c>
      <c r="BB167" s="77">
        <v>1290</v>
      </c>
      <c r="BC167" s="77">
        <v>2130</v>
      </c>
      <c r="BD167" s="77">
        <v>3023</v>
      </c>
      <c r="BI167">
        <f t="shared" si="5"/>
        <v>23473</v>
      </c>
    </row>
    <row r="168" spans="1:61" x14ac:dyDescent="0.25">
      <c r="A168" s="1" t="s">
        <v>48</v>
      </c>
      <c r="B168" s="2">
        <v>5661</v>
      </c>
      <c r="C168" s="3">
        <v>2</v>
      </c>
      <c r="D168" s="2" t="s">
        <v>49</v>
      </c>
      <c r="E168" s="4">
        <v>0</v>
      </c>
      <c r="F168" s="4" t="s">
        <v>49</v>
      </c>
      <c r="G168" s="5">
        <v>7</v>
      </c>
      <c r="H168" s="2" t="s">
        <v>951</v>
      </c>
      <c r="I168" s="4">
        <v>41</v>
      </c>
      <c r="J168" s="2" t="s">
        <v>952</v>
      </c>
      <c r="K168" s="6" t="s">
        <v>52</v>
      </c>
      <c r="L168" s="7" t="s">
        <v>52</v>
      </c>
      <c r="M168" s="7" t="s">
        <v>53</v>
      </c>
      <c r="N168" s="7" t="s">
        <v>967</v>
      </c>
      <c r="O168" s="7" t="s">
        <v>968</v>
      </c>
      <c r="P168" s="7" t="s">
        <v>969</v>
      </c>
      <c r="Q168" s="7" t="s">
        <v>957</v>
      </c>
      <c r="R168" s="7" t="s">
        <v>58</v>
      </c>
      <c r="S168" s="8">
        <v>7000</v>
      </c>
      <c r="T168" s="7" t="s">
        <v>970</v>
      </c>
      <c r="U168" s="9" t="s">
        <v>971</v>
      </c>
      <c r="V168" s="7" t="s">
        <v>960</v>
      </c>
      <c r="W168" s="7" t="s">
        <v>972</v>
      </c>
      <c r="X168" s="7">
        <v>20000</v>
      </c>
      <c r="Y168" s="10">
        <v>0</v>
      </c>
      <c r="Z168" s="10" t="s">
        <v>63</v>
      </c>
      <c r="AA168" s="10" t="s">
        <v>64</v>
      </c>
      <c r="AB168" s="10" t="s">
        <v>65</v>
      </c>
      <c r="AC168" s="11">
        <v>0</v>
      </c>
      <c r="AD168" s="10">
        <v>70</v>
      </c>
      <c r="AE168" s="11">
        <v>70.010000000000005</v>
      </c>
      <c r="AF168" s="10">
        <v>85</v>
      </c>
      <c r="AG168" s="11">
        <v>85.01</v>
      </c>
      <c r="AH168" s="11">
        <v>130</v>
      </c>
      <c r="AI168" s="40">
        <v>1650</v>
      </c>
      <c r="AJ168" s="40">
        <v>1650</v>
      </c>
      <c r="AK168" s="40">
        <v>1650</v>
      </c>
      <c r="AL168" s="40">
        <v>1650</v>
      </c>
      <c r="AM168" s="40">
        <v>1650</v>
      </c>
      <c r="AN168" s="40">
        <v>1650</v>
      </c>
      <c r="AO168" s="40">
        <v>1650</v>
      </c>
      <c r="AP168" s="40">
        <v>1650</v>
      </c>
      <c r="AQ168" s="40">
        <v>1850</v>
      </c>
      <c r="AR168" s="40">
        <v>1650</v>
      </c>
      <c r="AS168" s="40">
        <v>1650</v>
      </c>
      <c r="AT168" s="40">
        <v>1650</v>
      </c>
      <c r="AU168" s="52">
        <f t="shared" si="4"/>
        <v>20000</v>
      </c>
      <c r="AV168" s="70"/>
      <c r="AW168" s="77">
        <v>3997</v>
      </c>
      <c r="AX168" s="77">
        <v>4013</v>
      </c>
      <c r="AY168" s="77">
        <v>2334</v>
      </c>
      <c r="AZ168" s="77">
        <v>3859</v>
      </c>
      <c r="BA168" s="77">
        <v>2827</v>
      </c>
      <c r="BB168" s="77">
        <v>1290</v>
      </c>
      <c r="BC168" s="77">
        <v>2130</v>
      </c>
      <c r="BD168" s="77">
        <v>3023</v>
      </c>
      <c r="BI168">
        <f t="shared" si="5"/>
        <v>23473</v>
      </c>
    </row>
    <row r="169" spans="1:61" x14ac:dyDescent="0.25">
      <c r="A169" s="1" t="s">
        <v>48</v>
      </c>
      <c r="B169" s="2">
        <v>5665</v>
      </c>
      <c r="C169" s="3">
        <v>2</v>
      </c>
      <c r="D169" s="2" t="s">
        <v>49</v>
      </c>
      <c r="E169" s="4">
        <v>0</v>
      </c>
      <c r="F169" s="4" t="s">
        <v>49</v>
      </c>
      <c r="G169" s="5">
        <v>7</v>
      </c>
      <c r="H169" s="2" t="s">
        <v>951</v>
      </c>
      <c r="I169" s="4">
        <v>41</v>
      </c>
      <c r="J169" s="2" t="s">
        <v>952</v>
      </c>
      <c r="K169" s="6" t="s">
        <v>52</v>
      </c>
      <c r="L169" s="7" t="s">
        <v>52</v>
      </c>
      <c r="M169" s="7" t="s">
        <v>67</v>
      </c>
      <c r="N169" s="7" t="s">
        <v>973</v>
      </c>
      <c r="O169" s="7" t="s">
        <v>974</v>
      </c>
      <c r="P169" s="7" t="s">
        <v>975</v>
      </c>
      <c r="Q169" s="7" t="s">
        <v>957</v>
      </c>
      <c r="R169" s="7" t="s">
        <v>58</v>
      </c>
      <c r="S169" s="8">
        <v>7047</v>
      </c>
      <c r="T169" s="7" t="s">
        <v>976</v>
      </c>
      <c r="U169" s="9" t="s">
        <v>977</v>
      </c>
      <c r="V169" s="7" t="s">
        <v>960</v>
      </c>
      <c r="W169" s="7" t="s">
        <v>972</v>
      </c>
      <c r="X169" s="7">
        <v>20000</v>
      </c>
      <c r="Y169" s="10">
        <v>0</v>
      </c>
      <c r="Z169" s="10" t="s">
        <v>63</v>
      </c>
      <c r="AA169" s="10" t="s">
        <v>64</v>
      </c>
      <c r="AB169" s="10" t="s">
        <v>65</v>
      </c>
      <c r="AC169" s="11">
        <v>0</v>
      </c>
      <c r="AD169" s="10">
        <v>50</v>
      </c>
      <c r="AE169" s="11">
        <v>50.01</v>
      </c>
      <c r="AF169" s="10">
        <v>90</v>
      </c>
      <c r="AG169" s="11">
        <v>90.01</v>
      </c>
      <c r="AH169" s="11">
        <v>130</v>
      </c>
      <c r="AI169" s="40">
        <v>1650</v>
      </c>
      <c r="AJ169" s="40">
        <v>1650</v>
      </c>
      <c r="AK169" s="40">
        <v>1650</v>
      </c>
      <c r="AL169" s="40">
        <v>1650</v>
      </c>
      <c r="AM169" s="40">
        <v>1650</v>
      </c>
      <c r="AN169" s="40">
        <v>1650</v>
      </c>
      <c r="AO169" s="40">
        <v>1650</v>
      </c>
      <c r="AP169" s="40">
        <v>1650</v>
      </c>
      <c r="AQ169" s="40">
        <v>1850</v>
      </c>
      <c r="AR169" s="40">
        <v>1650</v>
      </c>
      <c r="AS169" s="40">
        <v>1650</v>
      </c>
      <c r="AT169" s="40">
        <v>1650</v>
      </c>
      <c r="AU169" s="52">
        <f t="shared" si="4"/>
        <v>20000</v>
      </c>
      <c r="AV169" s="70"/>
      <c r="AW169" s="77">
        <v>3997</v>
      </c>
      <c r="AX169" s="77">
        <v>4013</v>
      </c>
      <c r="AY169" s="77">
        <v>2334</v>
      </c>
      <c r="AZ169" s="77">
        <v>3859</v>
      </c>
      <c r="BA169" s="77">
        <v>2827</v>
      </c>
      <c r="BB169" s="77">
        <v>1290</v>
      </c>
      <c r="BC169" s="77">
        <v>2130</v>
      </c>
      <c r="BD169" s="77">
        <v>3023</v>
      </c>
      <c r="BI169">
        <f t="shared" si="5"/>
        <v>23473</v>
      </c>
    </row>
    <row r="170" spans="1:61" x14ac:dyDescent="0.25">
      <c r="A170" s="1" t="s">
        <v>48</v>
      </c>
      <c r="B170" s="2">
        <v>5823</v>
      </c>
      <c r="C170" s="3">
        <v>2</v>
      </c>
      <c r="D170" s="2" t="s">
        <v>49</v>
      </c>
      <c r="E170" s="4">
        <v>0</v>
      </c>
      <c r="F170" s="4" t="s">
        <v>49</v>
      </c>
      <c r="G170" s="5">
        <v>9</v>
      </c>
      <c r="H170" s="2" t="s">
        <v>978</v>
      </c>
      <c r="I170" s="4">
        <v>45</v>
      </c>
      <c r="J170" s="2" t="s">
        <v>979</v>
      </c>
      <c r="K170" s="6" t="s">
        <v>52</v>
      </c>
      <c r="L170" s="7" t="s">
        <v>52</v>
      </c>
      <c r="M170" s="7" t="s">
        <v>53</v>
      </c>
      <c r="N170" s="7" t="s">
        <v>980</v>
      </c>
      <c r="O170" s="7" t="s">
        <v>981</v>
      </c>
      <c r="P170" s="7" t="s">
        <v>982</v>
      </c>
      <c r="Q170" s="7" t="s">
        <v>983</v>
      </c>
      <c r="R170" s="7" t="s">
        <v>58</v>
      </c>
      <c r="S170" s="8">
        <v>7368</v>
      </c>
      <c r="T170" s="7" t="s">
        <v>984</v>
      </c>
      <c r="U170" s="9" t="s">
        <v>985</v>
      </c>
      <c r="V170" s="7" t="s">
        <v>986</v>
      </c>
      <c r="W170" s="7" t="s">
        <v>124</v>
      </c>
      <c r="X170" s="7">
        <v>100</v>
      </c>
      <c r="Y170" s="10">
        <v>0</v>
      </c>
      <c r="Z170" s="10" t="s">
        <v>117</v>
      </c>
      <c r="AA170" s="10" t="s">
        <v>64</v>
      </c>
      <c r="AB170" s="10" t="s">
        <v>65</v>
      </c>
      <c r="AC170" s="11">
        <v>0</v>
      </c>
      <c r="AD170" s="10">
        <v>75</v>
      </c>
      <c r="AE170" s="11">
        <v>75.010000000000005</v>
      </c>
      <c r="AF170" s="10">
        <v>85</v>
      </c>
      <c r="AG170" s="11">
        <v>85.01</v>
      </c>
      <c r="AH170" s="11">
        <v>130</v>
      </c>
      <c r="AI170" s="41">
        <v>8.33</v>
      </c>
      <c r="AJ170" s="41">
        <v>8.35</v>
      </c>
      <c r="AK170" s="41">
        <v>6</v>
      </c>
      <c r="AL170" s="41">
        <f>8.33+2.33</f>
        <v>10.66</v>
      </c>
      <c r="AM170" s="41">
        <v>8.33</v>
      </c>
      <c r="AN170" s="41">
        <v>8.33</v>
      </c>
      <c r="AO170" s="41">
        <v>8.33</v>
      </c>
      <c r="AP170" s="41">
        <v>8.33</v>
      </c>
      <c r="AQ170" s="41">
        <v>8.33</v>
      </c>
      <c r="AR170" s="41">
        <v>8.35</v>
      </c>
      <c r="AS170" s="41">
        <v>10.66</v>
      </c>
      <c r="AT170" s="41">
        <v>6</v>
      </c>
      <c r="AU170" s="52">
        <f t="shared" si="4"/>
        <v>99.999999999999986</v>
      </c>
      <c r="AV170" s="70"/>
      <c r="AW170" s="73">
        <f>AI170*0.85</f>
        <v>7.0804999999999998</v>
      </c>
      <c r="AX170" s="73">
        <f>AJ170*0.845</f>
        <v>7.0557499999999997</v>
      </c>
      <c r="AY170" s="73">
        <f>AK170*0.906</f>
        <v>5.4359999999999999</v>
      </c>
      <c r="AZ170" s="73">
        <f>AL170*0.826</f>
        <v>8.805159999999999</v>
      </c>
      <c r="BA170" s="73">
        <f>AM170*0.881</f>
        <v>7.33873</v>
      </c>
      <c r="BB170" s="73">
        <f>AN170*0.927</f>
        <v>7.7219100000000003</v>
      </c>
      <c r="BC170" s="73">
        <f>AO170*0.962</f>
        <v>8.0134600000000002</v>
      </c>
      <c r="BD170" s="73">
        <f>AP170*0.904</f>
        <v>7.5303200000000006</v>
      </c>
      <c r="BI170">
        <f t="shared" si="5"/>
        <v>58.981830000000002</v>
      </c>
    </row>
    <row r="171" spans="1:61" x14ac:dyDescent="0.25">
      <c r="A171" s="1" t="s">
        <v>48</v>
      </c>
      <c r="B171" s="2">
        <v>5871</v>
      </c>
      <c r="C171" s="3">
        <v>2</v>
      </c>
      <c r="D171" s="2" t="s">
        <v>49</v>
      </c>
      <c r="E171" s="4">
        <v>0</v>
      </c>
      <c r="F171" s="4" t="s">
        <v>49</v>
      </c>
      <c r="G171" s="5">
        <v>9</v>
      </c>
      <c r="H171" s="2" t="s">
        <v>978</v>
      </c>
      <c r="I171" s="4">
        <v>45</v>
      </c>
      <c r="J171" s="2" t="s">
        <v>979</v>
      </c>
      <c r="K171" s="6" t="s">
        <v>52</v>
      </c>
      <c r="L171" s="7" t="s">
        <v>52</v>
      </c>
      <c r="M171" s="7" t="s">
        <v>67</v>
      </c>
      <c r="N171" s="7" t="s">
        <v>987</v>
      </c>
      <c r="O171" s="7" t="s">
        <v>988</v>
      </c>
      <c r="P171" s="7" t="s">
        <v>982</v>
      </c>
      <c r="Q171" s="7" t="s">
        <v>983</v>
      </c>
      <c r="R171" s="7" t="s">
        <v>58</v>
      </c>
      <c r="S171" s="8">
        <v>7447</v>
      </c>
      <c r="T171" s="7" t="s">
        <v>989</v>
      </c>
      <c r="U171" s="9" t="s">
        <v>990</v>
      </c>
      <c r="V171" s="7" t="s">
        <v>991</v>
      </c>
      <c r="W171" s="7" t="s">
        <v>984</v>
      </c>
      <c r="X171" s="7">
        <v>618109</v>
      </c>
      <c r="Y171" s="10">
        <v>0</v>
      </c>
      <c r="Z171" s="10" t="s">
        <v>117</v>
      </c>
      <c r="AA171" s="10" t="s">
        <v>64</v>
      </c>
      <c r="AB171" s="10" t="s">
        <v>65</v>
      </c>
      <c r="AC171" s="11">
        <v>0</v>
      </c>
      <c r="AD171" s="10">
        <v>75</v>
      </c>
      <c r="AE171" s="11">
        <v>75.010000000000005</v>
      </c>
      <c r="AF171" s="10">
        <v>85</v>
      </c>
      <c r="AG171" s="11">
        <v>85.01</v>
      </c>
      <c r="AH171" s="11">
        <v>130</v>
      </c>
      <c r="AI171" s="41">
        <v>57079</v>
      </c>
      <c r="AJ171" s="41">
        <v>52421</v>
      </c>
      <c r="AK171" s="41">
        <v>34634</v>
      </c>
      <c r="AL171" s="41">
        <v>48508</v>
      </c>
      <c r="AM171" s="41">
        <v>61739</v>
      </c>
      <c r="AN171" s="41">
        <v>55651</v>
      </c>
      <c r="AO171" s="41">
        <v>54391</v>
      </c>
      <c r="AP171" s="41">
        <v>57057</v>
      </c>
      <c r="AQ171" s="41">
        <v>46714</v>
      </c>
      <c r="AR171" s="41">
        <v>57466</v>
      </c>
      <c r="AS171" s="41">
        <v>53699</v>
      </c>
      <c r="AT171" s="41">
        <v>38750</v>
      </c>
      <c r="AU171" s="52">
        <f t="shared" si="4"/>
        <v>618109</v>
      </c>
      <c r="AV171" s="70"/>
      <c r="AW171" s="73">
        <f t="shared" ref="AW171:AW174" si="6">AI171*0.85</f>
        <v>48517.15</v>
      </c>
      <c r="AX171" s="73">
        <f t="shared" ref="AX171:AX174" si="7">AJ171*0.845</f>
        <v>44295.744999999995</v>
      </c>
      <c r="AY171" s="73">
        <f t="shared" ref="AY171:AY174" si="8">AK171*0.906</f>
        <v>31378.404000000002</v>
      </c>
      <c r="AZ171" s="73">
        <f t="shared" ref="AZ171:AZ174" si="9">AL171*0.826</f>
        <v>40067.608</v>
      </c>
      <c r="BA171" s="73">
        <f t="shared" ref="BA171:BA174" si="10">AM171*0.881</f>
        <v>54392.059000000001</v>
      </c>
      <c r="BB171" s="73">
        <f t="shared" ref="BB171:BB174" si="11">AN171*0.927</f>
        <v>51588.476999999999</v>
      </c>
      <c r="BC171" s="73">
        <f t="shared" ref="BC171:BC174" si="12">AO171*0.962</f>
        <v>52324.142</v>
      </c>
      <c r="BD171" s="73">
        <f t="shared" ref="BD171:BD174" si="13">AP171*0.904</f>
        <v>51579.527999999998</v>
      </c>
      <c r="BI171">
        <f t="shared" si="5"/>
        <v>374143.11300000001</v>
      </c>
    </row>
    <row r="172" spans="1:61" x14ac:dyDescent="0.25">
      <c r="A172" s="1" t="s">
        <v>48</v>
      </c>
      <c r="B172" s="2">
        <v>6047</v>
      </c>
      <c r="C172" s="3">
        <v>2</v>
      </c>
      <c r="D172" s="2" t="s">
        <v>49</v>
      </c>
      <c r="E172" s="4">
        <v>0</v>
      </c>
      <c r="F172" s="4" t="s">
        <v>49</v>
      </c>
      <c r="G172" s="5">
        <v>9</v>
      </c>
      <c r="H172" s="2" t="s">
        <v>978</v>
      </c>
      <c r="I172" s="4">
        <v>45</v>
      </c>
      <c r="J172" s="2" t="s">
        <v>979</v>
      </c>
      <c r="K172" s="6">
        <v>2</v>
      </c>
      <c r="L172" s="7" t="s">
        <v>992</v>
      </c>
      <c r="M172" s="7" t="s">
        <v>75</v>
      </c>
      <c r="N172" s="7" t="s">
        <v>993</v>
      </c>
      <c r="O172" s="7" t="s">
        <v>994</v>
      </c>
      <c r="P172" s="7" t="s">
        <v>995</v>
      </c>
      <c r="Q172" s="7" t="s">
        <v>996</v>
      </c>
      <c r="R172" s="7" t="s">
        <v>58</v>
      </c>
      <c r="S172" s="8">
        <v>7584</v>
      </c>
      <c r="T172" s="7" t="s">
        <v>997</v>
      </c>
      <c r="U172" s="9" t="s">
        <v>990</v>
      </c>
      <c r="V172" s="7" t="s">
        <v>986</v>
      </c>
      <c r="W172" s="7" t="s">
        <v>124</v>
      </c>
      <c r="X172" s="7">
        <v>100</v>
      </c>
      <c r="Y172" s="10">
        <v>0</v>
      </c>
      <c r="Z172" s="10" t="s">
        <v>117</v>
      </c>
      <c r="AA172" s="10" t="s">
        <v>64</v>
      </c>
      <c r="AB172" s="10" t="s">
        <v>65</v>
      </c>
      <c r="AC172" s="11">
        <v>0</v>
      </c>
      <c r="AD172" s="10">
        <v>75</v>
      </c>
      <c r="AE172" s="11">
        <v>75.010000000000005</v>
      </c>
      <c r="AF172" s="10">
        <v>85</v>
      </c>
      <c r="AG172" s="11">
        <v>85.01</v>
      </c>
      <c r="AH172" s="11">
        <v>130</v>
      </c>
      <c r="AI172" s="41">
        <v>8.33</v>
      </c>
      <c r="AJ172" s="41">
        <v>8.35</v>
      </c>
      <c r="AK172" s="41">
        <v>6</v>
      </c>
      <c r="AL172" s="41">
        <f>8.33+2.33</f>
        <v>10.66</v>
      </c>
      <c r="AM172" s="41">
        <v>8.33</v>
      </c>
      <c r="AN172" s="41">
        <v>8.33</v>
      </c>
      <c r="AO172" s="41">
        <v>8.33</v>
      </c>
      <c r="AP172" s="41">
        <v>8.33</v>
      </c>
      <c r="AQ172" s="41">
        <v>8.33</v>
      </c>
      <c r="AR172" s="41">
        <v>8.35</v>
      </c>
      <c r="AS172" s="41">
        <v>10.66</v>
      </c>
      <c r="AT172" s="41">
        <v>6</v>
      </c>
      <c r="AU172" s="52">
        <f t="shared" si="4"/>
        <v>99.999999999999986</v>
      </c>
      <c r="AV172" s="70"/>
      <c r="AW172" s="73">
        <f t="shared" si="6"/>
        <v>7.0804999999999998</v>
      </c>
      <c r="AX172" s="73">
        <f t="shared" si="7"/>
        <v>7.0557499999999997</v>
      </c>
      <c r="AY172" s="73">
        <f t="shared" si="8"/>
        <v>5.4359999999999999</v>
      </c>
      <c r="AZ172" s="73">
        <f t="shared" si="9"/>
        <v>8.805159999999999</v>
      </c>
      <c r="BA172" s="73">
        <f t="shared" si="10"/>
        <v>7.33873</v>
      </c>
      <c r="BB172" s="73">
        <f t="shared" si="11"/>
        <v>7.7219100000000003</v>
      </c>
      <c r="BC172" s="73">
        <f t="shared" si="12"/>
        <v>8.0134600000000002</v>
      </c>
      <c r="BD172" s="73">
        <f t="shared" si="13"/>
        <v>7.5303200000000006</v>
      </c>
      <c r="BI172">
        <f t="shared" si="5"/>
        <v>58.981830000000002</v>
      </c>
    </row>
    <row r="173" spans="1:61" x14ac:dyDescent="0.25">
      <c r="A173" s="1" t="s">
        <v>48</v>
      </c>
      <c r="B173" s="2">
        <v>6057</v>
      </c>
      <c r="C173" s="3">
        <v>2</v>
      </c>
      <c r="D173" s="2" t="s">
        <v>49</v>
      </c>
      <c r="E173" s="4">
        <v>0</v>
      </c>
      <c r="F173" s="4" t="s">
        <v>49</v>
      </c>
      <c r="G173" s="5">
        <v>9</v>
      </c>
      <c r="H173" s="2" t="s">
        <v>978</v>
      </c>
      <c r="I173" s="4">
        <v>45</v>
      </c>
      <c r="J173" s="2" t="s">
        <v>979</v>
      </c>
      <c r="K173" s="6">
        <v>2</v>
      </c>
      <c r="L173" s="7" t="s">
        <v>992</v>
      </c>
      <c r="M173" s="7" t="s">
        <v>85</v>
      </c>
      <c r="N173" s="7" t="s">
        <v>998</v>
      </c>
      <c r="O173" s="7" t="s">
        <v>999</v>
      </c>
      <c r="P173" s="7" t="s">
        <v>1000</v>
      </c>
      <c r="Q173" s="7" t="s">
        <v>1001</v>
      </c>
      <c r="R173" s="7" t="s">
        <v>58</v>
      </c>
      <c r="S173" s="8">
        <v>7589</v>
      </c>
      <c r="T173" s="7" t="s">
        <v>1002</v>
      </c>
      <c r="U173" s="9" t="s">
        <v>990</v>
      </c>
      <c r="V173" s="7" t="s">
        <v>1003</v>
      </c>
      <c r="W173" s="7" t="s">
        <v>124</v>
      </c>
      <c r="X173" s="7">
        <v>100</v>
      </c>
      <c r="Y173" s="10">
        <v>0</v>
      </c>
      <c r="Z173" s="10" t="s">
        <v>117</v>
      </c>
      <c r="AA173" s="10" t="s">
        <v>64</v>
      </c>
      <c r="AB173" s="10" t="s">
        <v>65</v>
      </c>
      <c r="AC173" s="11">
        <v>0</v>
      </c>
      <c r="AD173" s="10">
        <v>75</v>
      </c>
      <c r="AE173" s="11">
        <v>75.010000000000005</v>
      </c>
      <c r="AF173" s="10">
        <v>85</v>
      </c>
      <c r="AG173" s="11">
        <v>85.01</v>
      </c>
      <c r="AH173" s="11">
        <v>130</v>
      </c>
      <c r="AI173" s="41">
        <v>8.33</v>
      </c>
      <c r="AJ173" s="41">
        <v>8.35</v>
      </c>
      <c r="AK173" s="41">
        <v>6</v>
      </c>
      <c r="AL173" s="41">
        <f>8.33+2.33</f>
        <v>10.66</v>
      </c>
      <c r="AM173" s="41">
        <v>8.33</v>
      </c>
      <c r="AN173" s="41">
        <v>8.33</v>
      </c>
      <c r="AO173" s="41">
        <v>8.33</v>
      </c>
      <c r="AP173" s="41">
        <v>8.33</v>
      </c>
      <c r="AQ173" s="41">
        <v>8.33</v>
      </c>
      <c r="AR173" s="41">
        <v>8.35</v>
      </c>
      <c r="AS173" s="41">
        <v>10.66</v>
      </c>
      <c r="AT173" s="41">
        <v>6</v>
      </c>
      <c r="AU173" s="52">
        <f t="shared" si="4"/>
        <v>99.999999999999986</v>
      </c>
      <c r="AV173" s="70"/>
      <c r="AW173" s="73">
        <f t="shared" si="6"/>
        <v>7.0804999999999998</v>
      </c>
      <c r="AX173" s="73">
        <f t="shared" si="7"/>
        <v>7.0557499999999997</v>
      </c>
      <c r="AY173" s="73">
        <f t="shared" si="8"/>
        <v>5.4359999999999999</v>
      </c>
      <c r="AZ173" s="73">
        <f t="shared" si="9"/>
        <v>8.805159999999999</v>
      </c>
      <c r="BA173" s="73">
        <f t="shared" si="10"/>
        <v>7.33873</v>
      </c>
      <c r="BB173" s="73">
        <f t="shared" si="11"/>
        <v>7.7219100000000003</v>
      </c>
      <c r="BC173" s="73">
        <f t="shared" si="12"/>
        <v>8.0134600000000002</v>
      </c>
      <c r="BD173" s="73">
        <f t="shared" si="13"/>
        <v>7.5303200000000006</v>
      </c>
      <c r="BI173">
        <f t="shared" si="5"/>
        <v>58.981830000000002</v>
      </c>
    </row>
    <row r="174" spans="1:61" x14ac:dyDescent="0.25">
      <c r="A174" s="1" t="s">
        <v>48</v>
      </c>
      <c r="B174" s="2">
        <v>6071</v>
      </c>
      <c r="C174" s="3">
        <v>2</v>
      </c>
      <c r="D174" s="2" t="s">
        <v>49</v>
      </c>
      <c r="E174" s="4">
        <v>0</v>
      </c>
      <c r="F174" s="4" t="s">
        <v>49</v>
      </c>
      <c r="G174" s="5">
        <v>9</v>
      </c>
      <c r="H174" s="2" t="s">
        <v>978</v>
      </c>
      <c r="I174" s="4">
        <v>45</v>
      </c>
      <c r="J174" s="2" t="s">
        <v>979</v>
      </c>
      <c r="K174" s="6">
        <v>1</v>
      </c>
      <c r="L174" s="7" t="s">
        <v>1004</v>
      </c>
      <c r="M174" s="7" t="s">
        <v>75</v>
      </c>
      <c r="N174" s="7" t="s">
        <v>1005</v>
      </c>
      <c r="O174" s="7" t="s">
        <v>1006</v>
      </c>
      <c r="P174" s="7" t="s">
        <v>1007</v>
      </c>
      <c r="Q174" s="7" t="s">
        <v>1008</v>
      </c>
      <c r="R174" s="7" t="s">
        <v>58</v>
      </c>
      <c r="S174" s="8">
        <v>7593</v>
      </c>
      <c r="T174" s="7" t="s">
        <v>1009</v>
      </c>
      <c r="U174" s="9" t="s">
        <v>990</v>
      </c>
      <c r="V174" s="7" t="s">
        <v>1010</v>
      </c>
      <c r="W174" s="7" t="s">
        <v>124</v>
      </c>
      <c r="X174" s="7">
        <v>100</v>
      </c>
      <c r="Y174" s="10">
        <v>0</v>
      </c>
      <c r="Z174" s="10" t="s">
        <v>117</v>
      </c>
      <c r="AA174" s="10" t="s">
        <v>64</v>
      </c>
      <c r="AB174" s="10" t="s">
        <v>65</v>
      </c>
      <c r="AC174" s="11">
        <v>0</v>
      </c>
      <c r="AD174" s="10">
        <v>75</v>
      </c>
      <c r="AE174" s="11">
        <v>75.010000000000005</v>
      </c>
      <c r="AF174" s="10">
        <v>85</v>
      </c>
      <c r="AG174" s="11">
        <v>85.01</v>
      </c>
      <c r="AH174" s="11">
        <v>130</v>
      </c>
      <c r="AI174" s="41">
        <v>8.33</v>
      </c>
      <c r="AJ174" s="41">
        <v>8.35</v>
      </c>
      <c r="AK174" s="41">
        <v>6</v>
      </c>
      <c r="AL174" s="41">
        <f>8.33+2.33</f>
        <v>10.66</v>
      </c>
      <c r="AM174" s="41">
        <v>8.33</v>
      </c>
      <c r="AN174" s="41">
        <v>8.33</v>
      </c>
      <c r="AO174" s="41">
        <v>8.33</v>
      </c>
      <c r="AP174" s="41">
        <v>8.33</v>
      </c>
      <c r="AQ174" s="41">
        <v>8.33</v>
      </c>
      <c r="AR174" s="41">
        <v>8.35</v>
      </c>
      <c r="AS174" s="41">
        <v>10.66</v>
      </c>
      <c r="AT174" s="41">
        <v>6</v>
      </c>
      <c r="AU174" s="52">
        <f t="shared" si="4"/>
        <v>99.999999999999986</v>
      </c>
      <c r="AV174" s="70"/>
      <c r="AW174" s="73">
        <f t="shared" si="6"/>
        <v>7.0804999999999998</v>
      </c>
      <c r="AX174" s="73">
        <f t="shared" si="7"/>
        <v>7.0557499999999997</v>
      </c>
      <c r="AY174" s="73">
        <f t="shared" si="8"/>
        <v>5.4359999999999999</v>
      </c>
      <c r="AZ174" s="73">
        <f t="shared" si="9"/>
        <v>8.805159999999999</v>
      </c>
      <c r="BA174" s="73">
        <f t="shared" si="10"/>
        <v>7.33873</v>
      </c>
      <c r="BB174" s="73">
        <f t="shared" si="11"/>
        <v>7.7219100000000003</v>
      </c>
      <c r="BC174" s="73">
        <f t="shared" si="12"/>
        <v>8.0134600000000002</v>
      </c>
      <c r="BD174" s="73">
        <f t="shared" si="13"/>
        <v>7.5303200000000006</v>
      </c>
      <c r="BI174">
        <f t="shared" si="5"/>
        <v>58.981830000000002</v>
      </c>
    </row>
    <row r="175" spans="1:61" x14ac:dyDescent="0.25">
      <c r="A175" s="1" t="s">
        <v>48</v>
      </c>
      <c r="B175" s="2">
        <v>6866</v>
      </c>
      <c r="C175" s="3">
        <v>2</v>
      </c>
      <c r="D175" s="2" t="s">
        <v>49</v>
      </c>
      <c r="E175" s="4">
        <v>0</v>
      </c>
      <c r="F175" s="4" t="s">
        <v>49</v>
      </c>
      <c r="G175" s="5">
        <v>6</v>
      </c>
      <c r="H175" s="2" t="s">
        <v>97</v>
      </c>
      <c r="I175" s="4">
        <v>48</v>
      </c>
      <c r="J175" s="2" t="s">
        <v>1011</v>
      </c>
      <c r="K175" s="6" t="s">
        <v>52</v>
      </c>
      <c r="L175" s="7" t="s">
        <v>52</v>
      </c>
      <c r="M175" s="7" t="s">
        <v>53</v>
      </c>
      <c r="N175" s="7" t="s">
        <v>1012</v>
      </c>
      <c r="O175" s="7" t="s">
        <v>1013</v>
      </c>
      <c r="P175" s="7" t="s">
        <v>1014</v>
      </c>
      <c r="Q175" s="7" t="s">
        <v>860</v>
      </c>
      <c r="R175" s="7" t="s">
        <v>58</v>
      </c>
      <c r="S175" s="8">
        <v>8495</v>
      </c>
      <c r="T175" s="7" t="s">
        <v>1015</v>
      </c>
      <c r="U175" s="9" t="s">
        <v>1012</v>
      </c>
      <c r="V175" s="7" t="s">
        <v>1016</v>
      </c>
      <c r="W175" s="7" t="s">
        <v>124</v>
      </c>
      <c r="X175" s="7">
        <v>100</v>
      </c>
      <c r="Y175" s="10">
        <v>0</v>
      </c>
      <c r="Z175" s="10" t="s">
        <v>117</v>
      </c>
      <c r="AA175" s="10" t="s">
        <v>256</v>
      </c>
      <c r="AB175" s="10" t="s">
        <v>65</v>
      </c>
      <c r="AC175" s="11">
        <v>0</v>
      </c>
      <c r="AD175" s="10">
        <v>1</v>
      </c>
      <c r="AE175" s="11">
        <v>1.01</v>
      </c>
      <c r="AF175" s="10">
        <v>99</v>
      </c>
      <c r="AG175" s="11">
        <v>99.01</v>
      </c>
      <c r="AH175" s="11">
        <v>130</v>
      </c>
      <c r="AI175" s="41">
        <v>8.5</v>
      </c>
      <c r="AJ175" s="41">
        <v>8.5</v>
      </c>
      <c r="AK175" s="41">
        <v>8.3000000000000007</v>
      </c>
      <c r="AL175" s="41">
        <v>8.3000000000000007</v>
      </c>
      <c r="AM175" s="41">
        <v>8.3000000000000007</v>
      </c>
      <c r="AN175" s="41">
        <v>8.3000000000000007</v>
      </c>
      <c r="AO175" s="41">
        <v>8.3000000000000007</v>
      </c>
      <c r="AP175" s="41">
        <v>8.3000000000000007</v>
      </c>
      <c r="AQ175" s="41">
        <v>8.3000000000000007</v>
      </c>
      <c r="AR175" s="41">
        <v>8.3000000000000007</v>
      </c>
      <c r="AS175" s="41">
        <v>8.3000000000000007</v>
      </c>
      <c r="AT175" s="41">
        <v>8.3000000000000007</v>
      </c>
      <c r="AU175" s="52">
        <f t="shared" si="4"/>
        <v>99.999999999999986</v>
      </c>
      <c r="AV175" s="70"/>
      <c r="AW175" s="77">
        <v>8.5</v>
      </c>
      <c r="AX175" s="77">
        <v>8.5</v>
      </c>
      <c r="AY175" s="77">
        <v>8.3000000000000007</v>
      </c>
      <c r="AZ175" s="77">
        <v>8.3000000000000007</v>
      </c>
      <c r="BA175" s="77">
        <v>8.3000000000000007</v>
      </c>
      <c r="BB175" s="77">
        <v>8.3000000000000007</v>
      </c>
      <c r="BC175" s="77">
        <v>8.3000000000000007</v>
      </c>
      <c r="BD175" s="77">
        <v>8.3000000000000007</v>
      </c>
      <c r="BI175">
        <f t="shared" si="5"/>
        <v>66.8</v>
      </c>
    </row>
    <row r="176" spans="1:61" x14ac:dyDescent="0.25">
      <c r="A176" s="1" t="s">
        <v>48</v>
      </c>
      <c r="B176" s="2">
        <v>6867</v>
      </c>
      <c r="C176" s="3">
        <v>2</v>
      </c>
      <c r="D176" s="2" t="s">
        <v>49</v>
      </c>
      <c r="E176" s="4">
        <v>0</v>
      </c>
      <c r="F176" s="4" t="s">
        <v>49</v>
      </c>
      <c r="G176" s="5">
        <v>6</v>
      </c>
      <c r="H176" s="2" t="s">
        <v>97</v>
      </c>
      <c r="I176" s="4">
        <v>48</v>
      </c>
      <c r="J176" s="2" t="s">
        <v>1011</v>
      </c>
      <c r="K176" s="6" t="s">
        <v>52</v>
      </c>
      <c r="L176" s="7" t="s">
        <v>52</v>
      </c>
      <c r="M176" s="7" t="s">
        <v>67</v>
      </c>
      <c r="N176" s="7" t="s">
        <v>1017</v>
      </c>
      <c r="O176" s="7" t="s">
        <v>1018</v>
      </c>
      <c r="P176" s="7" t="s">
        <v>1019</v>
      </c>
      <c r="Q176" s="7" t="s">
        <v>860</v>
      </c>
      <c r="R176" s="7" t="s">
        <v>58</v>
      </c>
      <c r="S176" s="8">
        <v>8496</v>
      </c>
      <c r="T176" s="7" t="s">
        <v>1020</v>
      </c>
      <c r="U176" s="9" t="s">
        <v>1017</v>
      </c>
      <c r="V176" s="7" t="s">
        <v>1021</v>
      </c>
      <c r="W176" s="7" t="s">
        <v>124</v>
      </c>
      <c r="X176" s="7">
        <v>100</v>
      </c>
      <c r="Y176" s="10">
        <v>0</v>
      </c>
      <c r="Z176" s="10" t="s">
        <v>117</v>
      </c>
      <c r="AA176" s="10" t="s">
        <v>256</v>
      </c>
      <c r="AB176" s="10" t="s">
        <v>65</v>
      </c>
      <c r="AC176" s="11">
        <v>0</v>
      </c>
      <c r="AD176" s="10">
        <v>1</v>
      </c>
      <c r="AE176" s="11">
        <v>1.01</v>
      </c>
      <c r="AF176" s="10">
        <v>99</v>
      </c>
      <c r="AG176" s="11">
        <v>99.01</v>
      </c>
      <c r="AH176" s="11">
        <v>130</v>
      </c>
      <c r="AI176" s="41">
        <v>8.5</v>
      </c>
      <c r="AJ176" s="41">
        <v>8.5</v>
      </c>
      <c r="AK176" s="41">
        <v>8.3000000000000007</v>
      </c>
      <c r="AL176" s="41">
        <v>8.3000000000000007</v>
      </c>
      <c r="AM176" s="41">
        <v>8.3000000000000007</v>
      </c>
      <c r="AN176" s="41">
        <v>8.3000000000000007</v>
      </c>
      <c r="AO176" s="41">
        <v>8.3000000000000007</v>
      </c>
      <c r="AP176" s="41">
        <v>8.3000000000000007</v>
      </c>
      <c r="AQ176" s="41">
        <v>8.3000000000000007</v>
      </c>
      <c r="AR176" s="41">
        <v>8.3000000000000007</v>
      </c>
      <c r="AS176" s="41">
        <v>8.3000000000000007</v>
      </c>
      <c r="AT176" s="41">
        <v>8.3000000000000007</v>
      </c>
      <c r="AU176" s="52">
        <f t="shared" si="4"/>
        <v>99.999999999999986</v>
      </c>
      <c r="AV176" s="70"/>
      <c r="AW176" s="77">
        <v>9.5</v>
      </c>
      <c r="AX176" s="77">
        <v>9.5</v>
      </c>
      <c r="AY176" s="77">
        <v>6</v>
      </c>
      <c r="AZ176" s="77">
        <v>8</v>
      </c>
      <c r="BA176" s="77">
        <v>8</v>
      </c>
      <c r="BB176" s="77">
        <v>8.5</v>
      </c>
      <c r="BC176" s="77">
        <v>8.5</v>
      </c>
      <c r="BD176" s="75">
        <v>7.5</v>
      </c>
      <c r="BI176">
        <f t="shared" si="5"/>
        <v>65.5</v>
      </c>
    </row>
    <row r="177" spans="1:61" x14ac:dyDescent="0.25">
      <c r="A177" s="1" t="s">
        <v>48</v>
      </c>
      <c r="B177" s="2">
        <v>6868</v>
      </c>
      <c r="C177" s="3">
        <v>2</v>
      </c>
      <c r="D177" s="2" t="s">
        <v>49</v>
      </c>
      <c r="E177" s="4">
        <v>0</v>
      </c>
      <c r="F177" s="4" t="s">
        <v>49</v>
      </c>
      <c r="G177" s="5">
        <v>6</v>
      </c>
      <c r="H177" s="2" t="s">
        <v>97</v>
      </c>
      <c r="I177" s="4">
        <v>48</v>
      </c>
      <c r="J177" s="2" t="s">
        <v>1011</v>
      </c>
      <c r="K177" s="6">
        <v>1</v>
      </c>
      <c r="L177" s="7" t="s">
        <v>1022</v>
      </c>
      <c r="M177" s="7" t="s">
        <v>75</v>
      </c>
      <c r="N177" s="7" t="s">
        <v>1023</v>
      </c>
      <c r="O177" s="7" t="s">
        <v>1018</v>
      </c>
      <c r="P177" s="7" t="s">
        <v>1024</v>
      </c>
      <c r="Q177" s="7" t="s">
        <v>860</v>
      </c>
      <c r="R177" s="7" t="s">
        <v>58</v>
      </c>
      <c r="S177" s="8">
        <v>8498</v>
      </c>
      <c r="T177" s="7" t="s">
        <v>1025</v>
      </c>
      <c r="U177" s="9" t="s">
        <v>1026</v>
      </c>
      <c r="V177" s="7" t="s">
        <v>1027</v>
      </c>
      <c r="W177" s="7" t="s">
        <v>124</v>
      </c>
      <c r="X177" s="7">
        <v>100</v>
      </c>
      <c r="Y177" s="10">
        <v>0</v>
      </c>
      <c r="Z177" s="10" t="s">
        <v>117</v>
      </c>
      <c r="AA177" s="10" t="s">
        <v>256</v>
      </c>
      <c r="AB177" s="10" t="s">
        <v>65</v>
      </c>
      <c r="AC177" s="11">
        <v>0</v>
      </c>
      <c r="AD177" s="10">
        <v>1</v>
      </c>
      <c r="AE177" s="11">
        <v>1.01</v>
      </c>
      <c r="AF177" s="10">
        <v>99</v>
      </c>
      <c r="AG177" s="11">
        <v>99.01</v>
      </c>
      <c r="AH177" s="11">
        <v>130</v>
      </c>
      <c r="AI177" s="41">
        <v>8.5</v>
      </c>
      <c r="AJ177" s="41">
        <v>8.5</v>
      </c>
      <c r="AK177" s="41">
        <v>8.3000000000000007</v>
      </c>
      <c r="AL177" s="41">
        <v>8.3000000000000007</v>
      </c>
      <c r="AM177" s="41">
        <v>8.3000000000000007</v>
      </c>
      <c r="AN177" s="41">
        <v>8.3000000000000007</v>
      </c>
      <c r="AO177" s="41">
        <v>8.3000000000000007</v>
      </c>
      <c r="AP177" s="41">
        <v>8.3000000000000007</v>
      </c>
      <c r="AQ177" s="41">
        <v>8.3000000000000007</v>
      </c>
      <c r="AR177" s="41">
        <v>8.3000000000000007</v>
      </c>
      <c r="AS177" s="41">
        <v>8.3000000000000007</v>
      </c>
      <c r="AT177" s="41">
        <v>8.3000000000000007</v>
      </c>
      <c r="AU177" s="52">
        <f t="shared" si="4"/>
        <v>99.999999999999986</v>
      </c>
      <c r="AV177" s="70"/>
      <c r="AW177" s="77">
        <v>8.5</v>
      </c>
      <c r="AX177" s="77">
        <v>8.5</v>
      </c>
      <c r="AY177" s="77">
        <v>8.3000000000000007</v>
      </c>
      <c r="AZ177" s="77">
        <v>8.3000000000000007</v>
      </c>
      <c r="BA177" s="77">
        <v>8.3000000000000007</v>
      </c>
      <c r="BB177" s="77">
        <v>8.3000000000000007</v>
      </c>
      <c r="BC177" s="77">
        <v>8.3000000000000007</v>
      </c>
      <c r="BD177" s="77">
        <v>8.3000000000000007</v>
      </c>
      <c r="BI177">
        <f t="shared" si="5"/>
        <v>66.8</v>
      </c>
    </row>
    <row r="178" spans="1:61" x14ac:dyDescent="0.25">
      <c r="A178" s="1" t="s">
        <v>48</v>
      </c>
      <c r="B178" s="2">
        <v>6869</v>
      </c>
      <c r="C178" s="3">
        <v>2</v>
      </c>
      <c r="D178" s="2" t="s">
        <v>49</v>
      </c>
      <c r="E178" s="4">
        <v>0</v>
      </c>
      <c r="F178" s="4" t="s">
        <v>49</v>
      </c>
      <c r="G178" s="5">
        <v>6</v>
      </c>
      <c r="H178" s="2" t="s">
        <v>97</v>
      </c>
      <c r="I178" s="4">
        <v>48</v>
      </c>
      <c r="J178" s="2" t="s">
        <v>1011</v>
      </c>
      <c r="K178" s="6">
        <v>2</v>
      </c>
      <c r="L178" s="7" t="s">
        <v>1028</v>
      </c>
      <c r="M178" s="7" t="s">
        <v>75</v>
      </c>
      <c r="N178" s="7" t="s">
        <v>1029</v>
      </c>
      <c r="O178" s="7" t="s">
        <v>1030</v>
      </c>
      <c r="P178" s="7" t="s">
        <v>1031</v>
      </c>
      <c r="Q178" s="7" t="s">
        <v>860</v>
      </c>
      <c r="R178" s="7" t="s">
        <v>58</v>
      </c>
      <c r="S178" s="8">
        <v>8503</v>
      </c>
      <c r="T178" s="7" t="s">
        <v>1032</v>
      </c>
      <c r="U178" s="9" t="s">
        <v>1026</v>
      </c>
      <c r="V178" s="7" t="s">
        <v>1033</v>
      </c>
      <c r="W178" s="7" t="s">
        <v>124</v>
      </c>
      <c r="X178" s="7">
        <v>100</v>
      </c>
      <c r="Y178" s="10">
        <v>0</v>
      </c>
      <c r="Z178" s="10" t="s">
        <v>117</v>
      </c>
      <c r="AA178" s="10" t="s">
        <v>256</v>
      </c>
      <c r="AB178" s="10" t="s">
        <v>65</v>
      </c>
      <c r="AC178" s="11">
        <v>0</v>
      </c>
      <c r="AD178" s="10">
        <v>1</v>
      </c>
      <c r="AE178" s="11">
        <v>1.01</v>
      </c>
      <c r="AF178" s="10">
        <v>99</v>
      </c>
      <c r="AG178" s="11">
        <v>99.01</v>
      </c>
      <c r="AH178" s="11">
        <v>130</v>
      </c>
      <c r="AI178" s="41">
        <v>8.5</v>
      </c>
      <c r="AJ178" s="41">
        <v>8.5</v>
      </c>
      <c r="AK178" s="41">
        <v>8.3000000000000007</v>
      </c>
      <c r="AL178" s="41">
        <v>8.3000000000000007</v>
      </c>
      <c r="AM178" s="41">
        <v>8.3000000000000007</v>
      </c>
      <c r="AN178" s="41">
        <v>8.3000000000000007</v>
      </c>
      <c r="AO178" s="41">
        <v>8.3000000000000007</v>
      </c>
      <c r="AP178" s="41">
        <v>8.3000000000000007</v>
      </c>
      <c r="AQ178" s="41">
        <v>8.3000000000000007</v>
      </c>
      <c r="AR178" s="41">
        <v>8.3000000000000007</v>
      </c>
      <c r="AS178" s="41">
        <v>8.3000000000000007</v>
      </c>
      <c r="AT178" s="41">
        <v>8.3000000000000007</v>
      </c>
      <c r="AU178" s="52">
        <f t="shared" si="4"/>
        <v>99.999999999999986</v>
      </c>
      <c r="AV178" s="70"/>
      <c r="AW178" s="77">
        <v>9.5</v>
      </c>
      <c r="AX178" s="77">
        <v>9.5</v>
      </c>
      <c r="AY178" s="77">
        <v>6</v>
      </c>
      <c r="AZ178" s="77">
        <v>8</v>
      </c>
      <c r="BA178" s="77">
        <v>8</v>
      </c>
      <c r="BB178" s="77">
        <v>8.5</v>
      </c>
      <c r="BC178" s="77">
        <v>8.5</v>
      </c>
      <c r="BD178" s="75">
        <v>7.5</v>
      </c>
      <c r="BI178">
        <f t="shared" si="5"/>
        <v>65.5</v>
      </c>
    </row>
    <row r="179" spans="1:61" x14ac:dyDescent="0.25">
      <c r="A179" s="1" t="s">
        <v>48</v>
      </c>
      <c r="B179" s="2">
        <v>6870</v>
      </c>
      <c r="C179" s="3">
        <v>2</v>
      </c>
      <c r="D179" s="2" t="s">
        <v>49</v>
      </c>
      <c r="E179" s="4">
        <v>0</v>
      </c>
      <c r="F179" s="4" t="s">
        <v>49</v>
      </c>
      <c r="G179" s="5">
        <v>6</v>
      </c>
      <c r="H179" s="2" t="s">
        <v>97</v>
      </c>
      <c r="I179" s="4">
        <v>48</v>
      </c>
      <c r="J179" s="2" t="s">
        <v>1011</v>
      </c>
      <c r="K179" s="6">
        <v>1</v>
      </c>
      <c r="L179" s="7" t="s">
        <v>1022</v>
      </c>
      <c r="M179" s="7" t="s">
        <v>85</v>
      </c>
      <c r="N179" s="7" t="s">
        <v>1034</v>
      </c>
      <c r="O179" s="7" t="s">
        <v>1018</v>
      </c>
      <c r="P179" s="7" t="s">
        <v>1035</v>
      </c>
      <c r="Q179" s="7" t="s">
        <v>860</v>
      </c>
      <c r="R179" s="7" t="s">
        <v>58</v>
      </c>
      <c r="S179" s="8">
        <v>8499</v>
      </c>
      <c r="T179" s="7" t="s">
        <v>1036</v>
      </c>
      <c r="U179" s="9" t="s">
        <v>1037</v>
      </c>
      <c r="V179" s="7" t="s">
        <v>1038</v>
      </c>
      <c r="W179" s="7" t="s">
        <v>124</v>
      </c>
      <c r="X179" s="7">
        <v>100</v>
      </c>
      <c r="Y179" s="10">
        <v>0</v>
      </c>
      <c r="Z179" s="10" t="s">
        <v>117</v>
      </c>
      <c r="AA179" s="10" t="s">
        <v>256</v>
      </c>
      <c r="AB179" s="10" t="s">
        <v>65</v>
      </c>
      <c r="AC179" s="11">
        <v>0</v>
      </c>
      <c r="AD179" s="10">
        <v>1</v>
      </c>
      <c r="AE179" s="11">
        <v>1.01</v>
      </c>
      <c r="AF179" s="10">
        <v>99</v>
      </c>
      <c r="AG179" s="11">
        <v>99.01</v>
      </c>
      <c r="AH179" s="11">
        <v>130</v>
      </c>
      <c r="AI179" s="41">
        <v>8.5</v>
      </c>
      <c r="AJ179" s="41">
        <v>8.5</v>
      </c>
      <c r="AK179" s="41">
        <v>8.3000000000000007</v>
      </c>
      <c r="AL179" s="41">
        <v>8.3000000000000007</v>
      </c>
      <c r="AM179" s="41">
        <v>8.3000000000000007</v>
      </c>
      <c r="AN179" s="41">
        <v>8.3000000000000007</v>
      </c>
      <c r="AO179" s="41">
        <v>8.3000000000000007</v>
      </c>
      <c r="AP179" s="41">
        <v>8.3000000000000007</v>
      </c>
      <c r="AQ179" s="41">
        <v>8.3000000000000007</v>
      </c>
      <c r="AR179" s="41">
        <v>8.3000000000000007</v>
      </c>
      <c r="AS179" s="41">
        <v>8.3000000000000007</v>
      </c>
      <c r="AT179" s="41">
        <v>8.3000000000000007</v>
      </c>
      <c r="AU179" s="52">
        <f t="shared" si="4"/>
        <v>99.999999999999986</v>
      </c>
      <c r="AV179" s="70"/>
      <c r="AW179" s="77">
        <v>8.5</v>
      </c>
      <c r="AX179" s="77">
        <v>8.5</v>
      </c>
      <c r="AY179" s="77">
        <v>8.3000000000000007</v>
      </c>
      <c r="AZ179" s="77">
        <v>8.3000000000000007</v>
      </c>
      <c r="BA179" s="77">
        <v>8.3000000000000007</v>
      </c>
      <c r="BB179" s="77">
        <v>8.3000000000000007</v>
      </c>
      <c r="BC179" s="77">
        <v>8.3000000000000007</v>
      </c>
      <c r="BD179" s="77">
        <v>8.3000000000000007</v>
      </c>
      <c r="BI179">
        <f t="shared" si="5"/>
        <v>66.8</v>
      </c>
    </row>
    <row r="180" spans="1:61" x14ac:dyDescent="0.25">
      <c r="A180" s="1" t="s">
        <v>48</v>
      </c>
      <c r="B180" s="2">
        <v>6871</v>
      </c>
      <c r="C180" s="3">
        <v>2</v>
      </c>
      <c r="D180" s="2" t="s">
        <v>49</v>
      </c>
      <c r="E180" s="4">
        <v>0</v>
      </c>
      <c r="F180" s="4" t="s">
        <v>49</v>
      </c>
      <c r="G180" s="5">
        <v>6</v>
      </c>
      <c r="H180" s="2" t="s">
        <v>97</v>
      </c>
      <c r="I180" s="4">
        <v>48</v>
      </c>
      <c r="J180" s="2" t="s">
        <v>1011</v>
      </c>
      <c r="K180" s="6">
        <v>2</v>
      </c>
      <c r="L180" s="7" t="s">
        <v>1028</v>
      </c>
      <c r="M180" s="7" t="s">
        <v>85</v>
      </c>
      <c r="N180" s="7" t="s">
        <v>1039</v>
      </c>
      <c r="O180" s="7" t="s">
        <v>1030</v>
      </c>
      <c r="P180" s="7" t="s">
        <v>1040</v>
      </c>
      <c r="Q180" s="7" t="s">
        <v>860</v>
      </c>
      <c r="R180" s="7" t="s">
        <v>58</v>
      </c>
      <c r="S180" s="8">
        <v>8505</v>
      </c>
      <c r="T180" s="7" t="s">
        <v>1041</v>
      </c>
      <c r="U180" s="9" t="s">
        <v>1042</v>
      </c>
      <c r="V180" s="7" t="s">
        <v>1043</v>
      </c>
      <c r="W180" s="7" t="s">
        <v>124</v>
      </c>
      <c r="X180" s="7">
        <v>100</v>
      </c>
      <c r="Y180" s="10">
        <v>0</v>
      </c>
      <c r="Z180" s="10" t="s">
        <v>117</v>
      </c>
      <c r="AA180" s="10" t="s">
        <v>256</v>
      </c>
      <c r="AB180" s="10" t="s">
        <v>65</v>
      </c>
      <c r="AC180" s="11">
        <v>0</v>
      </c>
      <c r="AD180" s="10">
        <v>1</v>
      </c>
      <c r="AE180" s="11">
        <v>1.01</v>
      </c>
      <c r="AF180" s="10">
        <v>99</v>
      </c>
      <c r="AG180" s="11">
        <v>99.01</v>
      </c>
      <c r="AH180" s="11">
        <v>130</v>
      </c>
      <c r="AI180" s="41">
        <v>8.5</v>
      </c>
      <c r="AJ180" s="41">
        <v>8.5</v>
      </c>
      <c r="AK180" s="41">
        <v>8.3000000000000007</v>
      </c>
      <c r="AL180" s="41">
        <v>8.3000000000000007</v>
      </c>
      <c r="AM180" s="41">
        <v>8.3000000000000007</v>
      </c>
      <c r="AN180" s="41">
        <v>8.3000000000000007</v>
      </c>
      <c r="AO180" s="41">
        <v>8.3000000000000007</v>
      </c>
      <c r="AP180" s="41">
        <v>8.3000000000000007</v>
      </c>
      <c r="AQ180" s="41">
        <v>8.3000000000000007</v>
      </c>
      <c r="AR180" s="41">
        <v>8.3000000000000007</v>
      </c>
      <c r="AS180" s="41">
        <v>8.3000000000000007</v>
      </c>
      <c r="AT180" s="41">
        <v>8.3000000000000007</v>
      </c>
      <c r="AU180" s="52">
        <f t="shared" si="4"/>
        <v>99.999999999999986</v>
      </c>
      <c r="AV180" s="70"/>
      <c r="AW180" s="77">
        <v>9.5</v>
      </c>
      <c r="AX180" s="77">
        <v>9.5</v>
      </c>
      <c r="AY180" s="77">
        <v>6</v>
      </c>
      <c r="AZ180" s="77">
        <v>8</v>
      </c>
      <c r="BA180" s="77">
        <v>8</v>
      </c>
      <c r="BB180" s="77">
        <v>8.5</v>
      </c>
      <c r="BC180" s="77">
        <v>8.5</v>
      </c>
      <c r="BD180" s="75">
        <v>7.5</v>
      </c>
      <c r="BI180">
        <f t="shared" si="5"/>
        <v>65.5</v>
      </c>
    </row>
    <row r="181" spans="1:61" x14ac:dyDescent="0.25">
      <c r="A181" s="1" t="s">
        <v>48</v>
      </c>
      <c r="B181" s="2">
        <v>6210</v>
      </c>
      <c r="C181" s="3">
        <v>2</v>
      </c>
      <c r="D181" s="2" t="s">
        <v>49</v>
      </c>
      <c r="E181" s="4">
        <v>2</v>
      </c>
      <c r="F181" s="4" t="s">
        <v>701</v>
      </c>
      <c r="G181" s="5">
        <v>18</v>
      </c>
      <c r="H181" s="2" t="s">
        <v>701</v>
      </c>
      <c r="I181" s="4">
        <v>676</v>
      </c>
      <c r="J181" s="2" t="s">
        <v>1044</v>
      </c>
      <c r="K181" s="6">
        <v>1</v>
      </c>
      <c r="L181" s="7" t="s">
        <v>1045</v>
      </c>
      <c r="M181" s="7" t="s">
        <v>75</v>
      </c>
      <c r="N181" s="7" t="s">
        <v>1045</v>
      </c>
      <c r="O181" s="7" t="s">
        <v>1046</v>
      </c>
      <c r="P181" s="7" t="s">
        <v>1047</v>
      </c>
      <c r="Q181" s="7" t="s">
        <v>1048</v>
      </c>
      <c r="R181" s="7" t="s">
        <v>58</v>
      </c>
      <c r="S181" s="8">
        <v>7827</v>
      </c>
      <c r="T181" s="7" t="s">
        <v>1049</v>
      </c>
      <c r="U181" s="9" t="s">
        <v>1050</v>
      </c>
      <c r="V181" s="7" t="s">
        <v>1051</v>
      </c>
      <c r="W181" s="7" t="s">
        <v>1052</v>
      </c>
      <c r="X181" s="7">
        <v>2500</v>
      </c>
      <c r="Y181" s="10">
        <v>0</v>
      </c>
      <c r="Z181" s="10" t="s">
        <v>63</v>
      </c>
      <c r="AA181" s="10" t="s">
        <v>64</v>
      </c>
      <c r="AB181" s="10" t="s">
        <v>65</v>
      </c>
      <c r="AC181" s="11">
        <v>0</v>
      </c>
      <c r="AD181" s="10">
        <v>40</v>
      </c>
      <c r="AE181" s="11">
        <v>40.01</v>
      </c>
      <c r="AF181" s="10">
        <v>70</v>
      </c>
      <c r="AG181" s="11">
        <v>70.010000000000005</v>
      </c>
      <c r="AH181" s="11">
        <v>130</v>
      </c>
      <c r="AI181" s="40">
        <v>50</v>
      </c>
      <c r="AJ181" s="40">
        <v>200</v>
      </c>
      <c r="AK181" s="40">
        <v>150</v>
      </c>
      <c r="AL181" s="40">
        <v>250</v>
      </c>
      <c r="AM181" s="40">
        <v>300</v>
      </c>
      <c r="AN181" s="40">
        <v>300</v>
      </c>
      <c r="AO181" s="40">
        <v>300</v>
      </c>
      <c r="AP181" s="40">
        <v>225</v>
      </c>
      <c r="AQ181" s="40">
        <v>225</v>
      </c>
      <c r="AR181" s="40">
        <v>200</v>
      </c>
      <c r="AS181" s="40">
        <v>200</v>
      </c>
      <c r="AT181" s="40">
        <v>100</v>
      </c>
      <c r="AU181" s="52">
        <f t="shared" si="4"/>
        <v>2500</v>
      </c>
      <c r="AV181" s="70"/>
      <c r="AW181" s="77">
        <v>0</v>
      </c>
      <c r="AX181" s="77">
        <v>58</v>
      </c>
      <c r="AY181" s="77">
        <v>18</v>
      </c>
      <c r="AZ181" s="77">
        <v>31</v>
      </c>
      <c r="BA181" s="77">
        <v>95</v>
      </c>
      <c r="BB181" s="77">
        <v>28</v>
      </c>
      <c r="BC181" s="77">
        <v>83</v>
      </c>
      <c r="BD181" s="77">
        <v>45</v>
      </c>
      <c r="BI181">
        <f t="shared" si="5"/>
        <v>358</v>
      </c>
    </row>
    <row r="182" spans="1:61" x14ac:dyDescent="0.25">
      <c r="A182" s="1" t="s">
        <v>48</v>
      </c>
      <c r="B182" s="2">
        <v>6248</v>
      </c>
      <c r="C182" s="3">
        <v>2</v>
      </c>
      <c r="D182" s="2" t="s">
        <v>49</v>
      </c>
      <c r="E182" s="4">
        <v>2</v>
      </c>
      <c r="F182" s="4" t="s">
        <v>701</v>
      </c>
      <c r="G182" s="5">
        <v>18</v>
      </c>
      <c r="H182" s="2" t="s">
        <v>701</v>
      </c>
      <c r="I182" s="4">
        <v>676</v>
      </c>
      <c r="J182" s="2" t="s">
        <v>1044</v>
      </c>
      <c r="K182" s="6" t="s">
        <v>52</v>
      </c>
      <c r="L182" s="7" t="s">
        <v>52</v>
      </c>
      <c r="M182" s="7" t="s">
        <v>67</v>
      </c>
      <c r="N182" s="7" t="s">
        <v>1053</v>
      </c>
      <c r="O182" s="7" t="s">
        <v>1054</v>
      </c>
      <c r="P182" s="7" t="s">
        <v>1055</v>
      </c>
      <c r="Q182" s="7" t="s">
        <v>1056</v>
      </c>
      <c r="R182" s="7" t="s">
        <v>58</v>
      </c>
      <c r="S182" s="8">
        <v>7891</v>
      </c>
      <c r="T182" s="7" t="s">
        <v>1057</v>
      </c>
      <c r="U182" s="9" t="s">
        <v>1058</v>
      </c>
      <c r="V182" s="7" t="s">
        <v>1059</v>
      </c>
      <c r="W182" s="7" t="s">
        <v>1060</v>
      </c>
      <c r="X182" s="7">
        <v>60</v>
      </c>
      <c r="Y182" s="10">
        <v>0</v>
      </c>
      <c r="Z182" s="10" t="s">
        <v>63</v>
      </c>
      <c r="AA182" s="10" t="s">
        <v>64</v>
      </c>
      <c r="AB182" s="10" t="s">
        <v>65</v>
      </c>
      <c r="AC182" s="11">
        <v>0</v>
      </c>
      <c r="AD182" s="10">
        <v>50</v>
      </c>
      <c r="AE182" s="11">
        <v>50.01</v>
      </c>
      <c r="AF182" s="10">
        <v>80</v>
      </c>
      <c r="AG182" s="11">
        <v>80.010000000000005</v>
      </c>
      <c r="AH182" s="11">
        <v>130</v>
      </c>
      <c r="AI182" s="40">
        <v>5</v>
      </c>
      <c r="AJ182" s="40">
        <v>5</v>
      </c>
      <c r="AK182" s="40">
        <v>5</v>
      </c>
      <c r="AL182" s="40">
        <v>5</v>
      </c>
      <c r="AM182" s="40">
        <v>5</v>
      </c>
      <c r="AN182" s="40">
        <v>5</v>
      </c>
      <c r="AO182" s="40">
        <v>5</v>
      </c>
      <c r="AP182" s="40">
        <v>5</v>
      </c>
      <c r="AQ182" s="40">
        <v>5</v>
      </c>
      <c r="AR182" s="40">
        <v>5</v>
      </c>
      <c r="AS182" s="40">
        <v>5</v>
      </c>
      <c r="AT182" s="40">
        <v>5</v>
      </c>
      <c r="AU182" s="52">
        <f t="shared" si="4"/>
        <v>60</v>
      </c>
      <c r="AV182" s="70"/>
      <c r="AW182" s="77">
        <v>0</v>
      </c>
      <c r="AX182" s="77">
        <v>0</v>
      </c>
      <c r="AY182" s="77">
        <v>6</v>
      </c>
      <c r="AZ182" s="77">
        <v>6</v>
      </c>
      <c r="BA182" s="77">
        <v>6</v>
      </c>
      <c r="BB182" s="77">
        <v>3</v>
      </c>
      <c r="BC182" s="77">
        <v>5</v>
      </c>
      <c r="BD182" s="77">
        <v>7</v>
      </c>
      <c r="BI182">
        <f t="shared" si="5"/>
        <v>33</v>
      </c>
    </row>
    <row r="183" spans="1:61" x14ac:dyDescent="0.25">
      <c r="A183" s="1" t="s">
        <v>48</v>
      </c>
      <c r="B183" s="2">
        <v>6263</v>
      </c>
      <c r="C183" s="3">
        <v>2</v>
      </c>
      <c r="D183" s="2" t="s">
        <v>49</v>
      </c>
      <c r="E183" s="4">
        <v>2</v>
      </c>
      <c r="F183" s="4" t="s">
        <v>701</v>
      </c>
      <c r="G183" s="5">
        <v>18</v>
      </c>
      <c r="H183" s="2" t="s">
        <v>701</v>
      </c>
      <c r="I183" s="4">
        <v>676</v>
      </c>
      <c r="J183" s="2" t="s">
        <v>1044</v>
      </c>
      <c r="K183" s="6">
        <v>1</v>
      </c>
      <c r="L183" s="7" t="s">
        <v>1045</v>
      </c>
      <c r="M183" s="7" t="s">
        <v>85</v>
      </c>
      <c r="N183" s="7" t="s">
        <v>1061</v>
      </c>
      <c r="O183" s="7" t="s">
        <v>1046</v>
      </c>
      <c r="P183" s="7" t="s">
        <v>1062</v>
      </c>
      <c r="Q183" s="7" t="s">
        <v>1046</v>
      </c>
      <c r="R183" s="7" t="s">
        <v>58</v>
      </c>
      <c r="S183" s="8">
        <v>7912</v>
      </c>
      <c r="T183" s="7" t="s">
        <v>1063</v>
      </c>
      <c r="U183" s="9" t="s">
        <v>1064</v>
      </c>
      <c r="V183" s="7" t="s">
        <v>1065</v>
      </c>
      <c r="W183" s="7" t="s">
        <v>1060</v>
      </c>
      <c r="X183" s="7">
        <v>2</v>
      </c>
      <c r="Y183" s="10">
        <v>0</v>
      </c>
      <c r="Z183" s="10" t="s">
        <v>63</v>
      </c>
      <c r="AA183" s="10" t="s">
        <v>389</v>
      </c>
      <c r="AB183" s="10" t="s">
        <v>65</v>
      </c>
      <c r="AC183" s="11">
        <v>0</v>
      </c>
      <c r="AD183" s="10">
        <v>50</v>
      </c>
      <c r="AE183" s="11">
        <v>50.01</v>
      </c>
      <c r="AF183" s="10">
        <v>80</v>
      </c>
      <c r="AG183" s="11">
        <v>80.010000000000005</v>
      </c>
      <c r="AH183" s="11">
        <v>130</v>
      </c>
      <c r="AI183" s="40">
        <v>0</v>
      </c>
      <c r="AJ183" s="40">
        <v>0</v>
      </c>
      <c r="AK183" s="40">
        <v>0</v>
      </c>
      <c r="AL183" s="40">
        <v>0</v>
      </c>
      <c r="AM183" s="40">
        <v>0</v>
      </c>
      <c r="AN183" s="40">
        <v>0</v>
      </c>
      <c r="AO183" s="40">
        <v>0</v>
      </c>
      <c r="AP183" s="40">
        <v>0</v>
      </c>
      <c r="AQ183" s="40">
        <v>0</v>
      </c>
      <c r="AR183" s="40">
        <v>0</v>
      </c>
      <c r="AS183" s="40">
        <v>2</v>
      </c>
      <c r="AT183" s="40">
        <v>0</v>
      </c>
      <c r="AU183" s="52">
        <f t="shared" si="4"/>
        <v>2</v>
      </c>
      <c r="AV183" s="70"/>
      <c r="AW183" s="77">
        <v>0</v>
      </c>
      <c r="AX183" s="77">
        <v>0</v>
      </c>
      <c r="AY183" s="77">
        <v>0</v>
      </c>
      <c r="AZ183" s="77">
        <v>0</v>
      </c>
      <c r="BA183" s="77">
        <v>0</v>
      </c>
      <c r="BB183" s="77">
        <v>0</v>
      </c>
      <c r="BC183" s="77">
        <v>0</v>
      </c>
      <c r="BD183" s="77">
        <v>0</v>
      </c>
      <c r="BI183">
        <f t="shared" si="5"/>
        <v>0</v>
      </c>
    </row>
    <row r="184" spans="1:61" x14ac:dyDescent="0.25">
      <c r="A184" s="1" t="s">
        <v>48</v>
      </c>
      <c r="B184" s="2">
        <v>6371</v>
      </c>
      <c r="C184" s="3">
        <v>2</v>
      </c>
      <c r="D184" s="2" t="s">
        <v>49</v>
      </c>
      <c r="E184" s="4">
        <v>2</v>
      </c>
      <c r="F184" s="4" t="s">
        <v>701</v>
      </c>
      <c r="G184" s="5">
        <v>18</v>
      </c>
      <c r="H184" s="2" t="s">
        <v>701</v>
      </c>
      <c r="I184" s="4">
        <v>676</v>
      </c>
      <c r="J184" s="2" t="s">
        <v>1044</v>
      </c>
      <c r="K184" s="6">
        <v>3</v>
      </c>
      <c r="L184" s="7" t="s">
        <v>1066</v>
      </c>
      <c r="M184" s="7" t="s">
        <v>75</v>
      </c>
      <c r="N184" s="7" t="s">
        <v>1067</v>
      </c>
      <c r="O184" s="7" t="s">
        <v>1068</v>
      </c>
      <c r="P184" s="7" t="s">
        <v>1069</v>
      </c>
      <c r="Q184" s="7" t="s">
        <v>1070</v>
      </c>
      <c r="R184" s="7" t="s">
        <v>58</v>
      </c>
      <c r="S184" s="8">
        <v>7936</v>
      </c>
      <c r="T184" s="7" t="s">
        <v>1071</v>
      </c>
      <c r="U184" s="9" t="s">
        <v>1072</v>
      </c>
      <c r="V184" s="7" t="s">
        <v>1073</v>
      </c>
      <c r="W184" s="7" t="s">
        <v>1074</v>
      </c>
      <c r="X184" s="7">
        <v>8</v>
      </c>
      <c r="Y184" s="10">
        <v>0</v>
      </c>
      <c r="Z184" s="10" t="s">
        <v>63</v>
      </c>
      <c r="AA184" s="10" t="s">
        <v>389</v>
      </c>
      <c r="AB184" s="10" t="s">
        <v>65</v>
      </c>
      <c r="AC184" s="11">
        <v>0</v>
      </c>
      <c r="AD184" s="10">
        <v>10</v>
      </c>
      <c r="AE184" s="11">
        <v>10.01</v>
      </c>
      <c r="AF184" s="10">
        <v>50</v>
      </c>
      <c r="AG184" s="11">
        <v>50.01</v>
      </c>
      <c r="AH184" s="11">
        <v>130</v>
      </c>
      <c r="AI184" s="40">
        <v>0</v>
      </c>
      <c r="AJ184" s="40">
        <v>0</v>
      </c>
      <c r="AK184" s="40">
        <v>3</v>
      </c>
      <c r="AL184" s="40">
        <v>0</v>
      </c>
      <c r="AM184" s="40">
        <v>0</v>
      </c>
      <c r="AN184" s="40">
        <v>0</v>
      </c>
      <c r="AO184" s="40">
        <v>0</v>
      </c>
      <c r="AP184" s="40">
        <v>0</v>
      </c>
      <c r="AQ184" s="40">
        <v>0</v>
      </c>
      <c r="AR184" s="40">
        <v>0</v>
      </c>
      <c r="AS184" s="40">
        <v>3</v>
      </c>
      <c r="AT184" s="40">
        <v>2</v>
      </c>
      <c r="AU184" s="52">
        <f t="shared" si="4"/>
        <v>8</v>
      </c>
      <c r="AV184" s="70"/>
      <c r="AW184" s="77">
        <v>0</v>
      </c>
      <c r="AX184" s="77">
        <v>0</v>
      </c>
      <c r="AY184" s="77">
        <v>3</v>
      </c>
      <c r="AZ184" s="77">
        <v>0</v>
      </c>
      <c r="BA184" s="77">
        <v>0</v>
      </c>
      <c r="BB184" s="77">
        <v>0</v>
      </c>
      <c r="BC184" s="77">
        <v>0</v>
      </c>
      <c r="BD184" s="77">
        <v>0</v>
      </c>
      <c r="BI184">
        <f t="shared" si="5"/>
        <v>3</v>
      </c>
    </row>
    <row r="185" spans="1:61" x14ac:dyDescent="0.25">
      <c r="A185" s="1" t="s">
        <v>48</v>
      </c>
      <c r="B185" s="2">
        <v>6379</v>
      </c>
      <c r="C185" s="3">
        <v>2</v>
      </c>
      <c r="D185" s="2" t="s">
        <v>49</v>
      </c>
      <c r="E185" s="4">
        <v>2</v>
      </c>
      <c r="F185" s="4" t="s">
        <v>701</v>
      </c>
      <c r="G185" s="5">
        <v>18</v>
      </c>
      <c r="H185" s="2" t="s">
        <v>701</v>
      </c>
      <c r="I185" s="4">
        <v>676</v>
      </c>
      <c r="J185" s="2" t="s">
        <v>1044</v>
      </c>
      <c r="K185" s="6">
        <v>3</v>
      </c>
      <c r="L185" s="7" t="s">
        <v>1066</v>
      </c>
      <c r="M185" s="7" t="s">
        <v>85</v>
      </c>
      <c r="N185" s="7" t="s">
        <v>1075</v>
      </c>
      <c r="O185" s="7" t="s">
        <v>1076</v>
      </c>
      <c r="P185" s="7" t="s">
        <v>1077</v>
      </c>
      <c r="Q185" s="7" t="s">
        <v>1070</v>
      </c>
      <c r="R185" s="7" t="s">
        <v>58</v>
      </c>
      <c r="S185" s="8">
        <v>7952</v>
      </c>
      <c r="T185" s="7" t="s">
        <v>1078</v>
      </c>
      <c r="U185" s="9" t="s">
        <v>1079</v>
      </c>
      <c r="V185" s="7" t="s">
        <v>1080</v>
      </c>
      <c r="W185" s="7" t="s">
        <v>1081</v>
      </c>
      <c r="X185" s="7">
        <v>4</v>
      </c>
      <c r="Y185" s="10">
        <v>0</v>
      </c>
      <c r="Z185" s="10" t="s">
        <v>63</v>
      </c>
      <c r="AA185" s="10" t="s">
        <v>389</v>
      </c>
      <c r="AB185" s="10" t="s">
        <v>65</v>
      </c>
      <c r="AC185" s="11">
        <v>0</v>
      </c>
      <c r="AD185" s="10">
        <v>10</v>
      </c>
      <c r="AE185" s="11">
        <v>10.01</v>
      </c>
      <c r="AF185" s="10">
        <v>50</v>
      </c>
      <c r="AG185" s="11">
        <v>50.01</v>
      </c>
      <c r="AH185" s="11">
        <v>130</v>
      </c>
      <c r="AI185" s="40">
        <v>0</v>
      </c>
      <c r="AJ185" s="40">
        <v>0</v>
      </c>
      <c r="AK185" s="40">
        <v>1</v>
      </c>
      <c r="AL185" s="40">
        <v>0</v>
      </c>
      <c r="AM185" s="40">
        <v>0</v>
      </c>
      <c r="AN185" s="40">
        <v>0</v>
      </c>
      <c r="AO185" s="40">
        <v>0</v>
      </c>
      <c r="AP185" s="40">
        <v>0</v>
      </c>
      <c r="AQ185" s="40">
        <v>0</v>
      </c>
      <c r="AR185" s="40">
        <v>0</v>
      </c>
      <c r="AS185" s="40">
        <v>1</v>
      </c>
      <c r="AT185" s="40">
        <v>2</v>
      </c>
      <c r="AU185" s="52">
        <f t="shared" si="4"/>
        <v>4</v>
      </c>
      <c r="AV185" s="70"/>
      <c r="AW185" s="77">
        <v>0</v>
      </c>
      <c r="AX185" s="77">
        <v>1</v>
      </c>
      <c r="AY185" s="77">
        <v>0</v>
      </c>
      <c r="AZ185" s="77">
        <v>0</v>
      </c>
      <c r="BA185" s="77">
        <v>0</v>
      </c>
      <c r="BB185" s="77">
        <v>0</v>
      </c>
      <c r="BC185" s="77">
        <v>0</v>
      </c>
      <c r="BD185" s="77">
        <v>0</v>
      </c>
      <c r="BI185">
        <f t="shared" si="5"/>
        <v>1</v>
      </c>
    </row>
    <row r="186" spans="1:61" x14ac:dyDescent="0.25">
      <c r="A186" s="1" t="s">
        <v>48</v>
      </c>
      <c r="B186" s="2">
        <v>6389</v>
      </c>
      <c r="C186" s="3">
        <v>2</v>
      </c>
      <c r="D186" s="2" t="s">
        <v>49</v>
      </c>
      <c r="E186" s="4">
        <v>2</v>
      </c>
      <c r="F186" s="4" t="s">
        <v>701</v>
      </c>
      <c r="G186" s="5">
        <v>18</v>
      </c>
      <c r="H186" s="2" t="s">
        <v>701</v>
      </c>
      <c r="I186" s="4">
        <v>676</v>
      </c>
      <c r="J186" s="2" t="s">
        <v>1044</v>
      </c>
      <c r="K186" s="6">
        <v>3</v>
      </c>
      <c r="L186" s="7" t="s">
        <v>1066</v>
      </c>
      <c r="M186" s="7" t="s">
        <v>85</v>
      </c>
      <c r="N186" s="7" t="s">
        <v>1082</v>
      </c>
      <c r="O186" s="7" t="s">
        <v>1083</v>
      </c>
      <c r="P186" s="7" t="s">
        <v>1084</v>
      </c>
      <c r="Q186" s="7" t="s">
        <v>1085</v>
      </c>
      <c r="R186" s="7" t="s">
        <v>58</v>
      </c>
      <c r="S186" s="8">
        <v>7960</v>
      </c>
      <c r="T186" s="7" t="s">
        <v>1086</v>
      </c>
      <c r="U186" s="9" t="s">
        <v>1087</v>
      </c>
      <c r="V186" s="7" t="s">
        <v>1088</v>
      </c>
      <c r="W186" s="7" t="s">
        <v>1089</v>
      </c>
      <c r="X186" s="7">
        <v>12</v>
      </c>
      <c r="Y186" s="10">
        <v>0</v>
      </c>
      <c r="Z186" s="10" t="s">
        <v>63</v>
      </c>
      <c r="AA186" s="10" t="s">
        <v>256</v>
      </c>
      <c r="AB186" s="10" t="s">
        <v>65</v>
      </c>
      <c r="AC186" s="11">
        <v>0</v>
      </c>
      <c r="AD186" s="10">
        <v>50</v>
      </c>
      <c r="AE186" s="11">
        <v>50.01</v>
      </c>
      <c r="AF186" s="10">
        <v>80</v>
      </c>
      <c r="AG186" s="11">
        <v>80.010000000000005</v>
      </c>
      <c r="AH186" s="11">
        <v>130</v>
      </c>
      <c r="AI186" s="40">
        <v>0</v>
      </c>
      <c r="AJ186" s="40">
        <v>0</v>
      </c>
      <c r="AK186" s="40">
        <v>0</v>
      </c>
      <c r="AL186" s="40">
        <v>0</v>
      </c>
      <c r="AM186" s="40">
        <v>0</v>
      </c>
      <c r="AN186" s="40">
        <v>0</v>
      </c>
      <c r="AO186" s="40">
        <v>0</v>
      </c>
      <c r="AP186" s="40">
        <v>0</v>
      </c>
      <c r="AQ186" s="40">
        <v>0</v>
      </c>
      <c r="AR186" s="40">
        <v>0</v>
      </c>
      <c r="AS186" s="40">
        <v>12</v>
      </c>
      <c r="AT186" s="40">
        <v>0</v>
      </c>
      <c r="AU186" s="52">
        <f t="shared" si="4"/>
        <v>12</v>
      </c>
      <c r="AV186" s="70"/>
      <c r="AW186" s="77">
        <v>0</v>
      </c>
      <c r="AX186" s="77">
        <v>0</v>
      </c>
      <c r="AY186" s="77">
        <v>0</v>
      </c>
      <c r="AZ186" s="77">
        <v>0</v>
      </c>
      <c r="BA186" s="77">
        <v>0</v>
      </c>
      <c r="BB186" s="77">
        <v>0</v>
      </c>
      <c r="BC186" s="77">
        <v>0</v>
      </c>
      <c r="BD186" s="77">
        <v>0</v>
      </c>
      <c r="BI186">
        <f t="shared" si="5"/>
        <v>0</v>
      </c>
    </row>
    <row r="187" spans="1:61" x14ac:dyDescent="0.25">
      <c r="A187" s="1" t="s">
        <v>48</v>
      </c>
      <c r="B187" s="2">
        <v>6395</v>
      </c>
      <c r="C187" s="3">
        <v>2</v>
      </c>
      <c r="D187" s="2" t="s">
        <v>49</v>
      </c>
      <c r="E187" s="4">
        <v>2</v>
      </c>
      <c r="F187" s="4" t="s">
        <v>701</v>
      </c>
      <c r="G187" s="5">
        <v>18</v>
      </c>
      <c r="H187" s="2" t="s">
        <v>701</v>
      </c>
      <c r="I187" s="4">
        <v>676</v>
      </c>
      <c r="J187" s="2" t="s">
        <v>1044</v>
      </c>
      <c r="K187" s="6">
        <v>4</v>
      </c>
      <c r="L187" s="7" t="s">
        <v>1090</v>
      </c>
      <c r="M187" s="7" t="s">
        <v>75</v>
      </c>
      <c r="N187" s="7" t="s">
        <v>1090</v>
      </c>
      <c r="O187" s="7" t="s">
        <v>1091</v>
      </c>
      <c r="P187" s="7" t="s">
        <v>1092</v>
      </c>
      <c r="Q187" s="7" t="s">
        <v>1093</v>
      </c>
      <c r="R187" s="7" t="s">
        <v>1094</v>
      </c>
      <c r="S187" s="8">
        <v>7970</v>
      </c>
      <c r="T187" s="7" t="s">
        <v>1095</v>
      </c>
      <c r="U187" s="9" t="s">
        <v>1096</v>
      </c>
      <c r="V187" s="7" t="s">
        <v>1097</v>
      </c>
      <c r="W187" s="7" t="s">
        <v>1098</v>
      </c>
      <c r="X187" s="7">
        <v>39</v>
      </c>
      <c r="Y187" s="10">
        <v>0</v>
      </c>
      <c r="Z187" s="10" t="s">
        <v>63</v>
      </c>
      <c r="AA187" s="10" t="s">
        <v>64</v>
      </c>
      <c r="AB187" s="10" t="s">
        <v>65</v>
      </c>
      <c r="AC187" s="11">
        <v>0</v>
      </c>
      <c r="AD187" s="10">
        <v>50</v>
      </c>
      <c r="AE187" s="11">
        <v>50.01</v>
      </c>
      <c r="AF187" s="10">
        <v>80</v>
      </c>
      <c r="AG187" s="11">
        <v>80.010000000000005</v>
      </c>
      <c r="AH187" s="11">
        <v>130</v>
      </c>
      <c r="AI187" s="40">
        <v>1</v>
      </c>
      <c r="AJ187" s="40">
        <v>3</v>
      </c>
      <c r="AK187" s="40">
        <v>4</v>
      </c>
      <c r="AL187" s="40">
        <v>4</v>
      </c>
      <c r="AM187" s="40">
        <v>4</v>
      </c>
      <c r="AN187" s="40">
        <v>6</v>
      </c>
      <c r="AO187" s="40">
        <v>5</v>
      </c>
      <c r="AP187" s="40">
        <v>3</v>
      </c>
      <c r="AQ187" s="40">
        <v>3</v>
      </c>
      <c r="AR187" s="40">
        <v>3</v>
      </c>
      <c r="AS187" s="40">
        <v>2</v>
      </c>
      <c r="AT187" s="40">
        <v>1</v>
      </c>
      <c r="AU187" s="52">
        <f t="shared" si="4"/>
        <v>39</v>
      </c>
      <c r="AV187" s="70"/>
      <c r="AW187" s="77">
        <v>1</v>
      </c>
      <c r="AX187" s="77">
        <v>3</v>
      </c>
      <c r="AY187" s="77">
        <v>4</v>
      </c>
      <c r="AZ187" s="77">
        <v>4</v>
      </c>
      <c r="BA187" s="77">
        <v>4</v>
      </c>
      <c r="BB187" s="77">
        <v>2</v>
      </c>
      <c r="BC187" s="77">
        <v>7</v>
      </c>
      <c r="BD187" s="77">
        <v>2</v>
      </c>
      <c r="BI187">
        <f t="shared" si="5"/>
        <v>27</v>
      </c>
    </row>
    <row r="188" spans="1:61" x14ac:dyDescent="0.25">
      <c r="A188" s="1" t="s">
        <v>48</v>
      </c>
      <c r="B188" s="2">
        <v>6402</v>
      </c>
      <c r="C188" s="3">
        <v>2</v>
      </c>
      <c r="D188" s="2" t="s">
        <v>49</v>
      </c>
      <c r="E188" s="4">
        <v>2</v>
      </c>
      <c r="F188" s="4" t="s">
        <v>701</v>
      </c>
      <c r="G188" s="5">
        <v>18</v>
      </c>
      <c r="H188" s="2" t="s">
        <v>701</v>
      </c>
      <c r="I188" s="4">
        <v>676</v>
      </c>
      <c r="J188" s="2" t="s">
        <v>1044</v>
      </c>
      <c r="K188" s="6">
        <v>4</v>
      </c>
      <c r="L188" s="7" t="s">
        <v>1090</v>
      </c>
      <c r="M188" s="7" t="s">
        <v>85</v>
      </c>
      <c r="N188" s="7" t="s">
        <v>1099</v>
      </c>
      <c r="O188" s="7" t="s">
        <v>1100</v>
      </c>
      <c r="P188" s="7" t="s">
        <v>1101</v>
      </c>
      <c r="Q188" s="7" t="s">
        <v>1102</v>
      </c>
      <c r="R188" s="7" t="s">
        <v>58</v>
      </c>
      <c r="S188" s="8">
        <v>7974</v>
      </c>
      <c r="T188" s="7" t="s">
        <v>1103</v>
      </c>
      <c r="U188" s="9" t="s">
        <v>1104</v>
      </c>
      <c r="V188" s="7" t="s">
        <v>1097</v>
      </c>
      <c r="W188" s="7" t="s">
        <v>1105</v>
      </c>
      <c r="X188" s="7">
        <v>15</v>
      </c>
      <c r="Y188" s="10">
        <v>0</v>
      </c>
      <c r="Z188" s="10" t="s">
        <v>63</v>
      </c>
      <c r="AA188" s="10" t="s">
        <v>64</v>
      </c>
      <c r="AB188" s="10" t="s">
        <v>65</v>
      </c>
      <c r="AC188" s="11">
        <v>0</v>
      </c>
      <c r="AD188" s="10">
        <v>50</v>
      </c>
      <c r="AE188" s="11">
        <v>50.01</v>
      </c>
      <c r="AF188" s="10">
        <v>80</v>
      </c>
      <c r="AG188" s="11">
        <v>80.010000000000005</v>
      </c>
      <c r="AH188" s="11">
        <v>130</v>
      </c>
      <c r="AI188" s="40">
        <v>1</v>
      </c>
      <c r="AJ188" s="40">
        <v>1</v>
      </c>
      <c r="AK188" s="40">
        <v>2</v>
      </c>
      <c r="AL188" s="40">
        <v>1</v>
      </c>
      <c r="AM188" s="40">
        <v>1</v>
      </c>
      <c r="AN188" s="40">
        <v>1</v>
      </c>
      <c r="AO188" s="40">
        <v>1</v>
      </c>
      <c r="AP188" s="40">
        <v>1</v>
      </c>
      <c r="AQ188" s="40">
        <v>1</v>
      </c>
      <c r="AR188" s="40">
        <v>2</v>
      </c>
      <c r="AS188" s="40">
        <v>2</v>
      </c>
      <c r="AT188" s="40">
        <v>1</v>
      </c>
      <c r="AU188" s="52">
        <f t="shared" si="4"/>
        <v>15</v>
      </c>
      <c r="AV188" s="70"/>
      <c r="AW188" s="77">
        <v>1</v>
      </c>
      <c r="AX188" s="77">
        <v>1</v>
      </c>
      <c r="AY188" s="77">
        <v>0</v>
      </c>
      <c r="AZ188" s="77">
        <v>0</v>
      </c>
      <c r="BA188" s="77">
        <v>0</v>
      </c>
      <c r="BB188" s="77">
        <v>0</v>
      </c>
      <c r="BC188" s="77">
        <v>0</v>
      </c>
      <c r="BD188" s="77">
        <v>0</v>
      </c>
      <c r="BI188">
        <f t="shared" si="5"/>
        <v>2</v>
      </c>
    </row>
    <row r="189" spans="1:61" x14ac:dyDescent="0.25">
      <c r="A189" s="1" t="s">
        <v>48</v>
      </c>
      <c r="B189" s="2">
        <v>6407</v>
      </c>
      <c r="C189" s="3">
        <v>2</v>
      </c>
      <c r="D189" s="2" t="s">
        <v>49</v>
      </c>
      <c r="E189" s="4">
        <v>2</v>
      </c>
      <c r="F189" s="4" t="s">
        <v>701</v>
      </c>
      <c r="G189" s="5">
        <v>18</v>
      </c>
      <c r="H189" s="2" t="s">
        <v>701</v>
      </c>
      <c r="I189" s="4">
        <v>676</v>
      </c>
      <c r="J189" s="2" t="s">
        <v>1044</v>
      </c>
      <c r="K189" s="6">
        <v>4</v>
      </c>
      <c r="L189" s="7" t="s">
        <v>1090</v>
      </c>
      <c r="M189" s="7" t="s">
        <v>85</v>
      </c>
      <c r="N189" s="7" t="s">
        <v>1106</v>
      </c>
      <c r="O189" s="7" t="s">
        <v>1107</v>
      </c>
      <c r="P189" s="7" t="s">
        <v>1108</v>
      </c>
      <c r="Q189" s="7" t="s">
        <v>1102</v>
      </c>
      <c r="R189" s="7" t="s">
        <v>58</v>
      </c>
      <c r="S189" s="8">
        <v>7978</v>
      </c>
      <c r="T189" s="7" t="s">
        <v>1109</v>
      </c>
      <c r="U189" s="9" t="s">
        <v>1110</v>
      </c>
      <c r="V189" s="7" t="s">
        <v>1111</v>
      </c>
      <c r="W189" s="7" t="s">
        <v>1112</v>
      </c>
      <c r="X189" s="7">
        <v>24</v>
      </c>
      <c r="Y189" s="10">
        <v>0</v>
      </c>
      <c r="Z189" s="10" t="s">
        <v>63</v>
      </c>
      <c r="AA189" s="10" t="s">
        <v>64</v>
      </c>
      <c r="AB189" s="10" t="s">
        <v>65</v>
      </c>
      <c r="AC189" s="11">
        <v>0</v>
      </c>
      <c r="AD189" s="10">
        <v>50</v>
      </c>
      <c r="AE189" s="11">
        <v>50.01</v>
      </c>
      <c r="AF189" s="10">
        <v>80</v>
      </c>
      <c r="AG189" s="11">
        <v>80.010000000000005</v>
      </c>
      <c r="AH189" s="11">
        <v>130</v>
      </c>
      <c r="AI189" s="40">
        <v>2</v>
      </c>
      <c r="AJ189" s="40">
        <v>2</v>
      </c>
      <c r="AK189" s="40">
        <v>2</v>
      </c>
      <c r="AL189" s="40">
        <v>2</v>
      </c>
      <c r="AM189" s="40">
        <v>2</v>
      </c>
      <c r="AN189" s="40">
        <v>2</v>
      </c>
      <c r="AO189" s="40">
        <v>2</v>
      </c>
      <c r="AP189" s="40">
        <v>2</v>
      </c>
      <c r="AQ189" s="40">
        <v>2</v>
      </c>
      <c r="AR189" s="40">
        <v>2</v>
      </c>
      <c r="AS189" s="40">
        <v>2</v>
      </c>
      <c r="AT189" s="40">
        <v>2</v>
      </c>
      <c r="AU189" s="52">
        <f t="shared" si="4"/>
        <v>24</v>
      </c>
      <c r="AV189" s="70"/>
      <c r="AW189" s="77">
        <v>2</v>
      </c>
      <c r="AX189" s="77">
        <v>2</v>
      </c>
      <c r="AY189" s="77">
        <v>2</v>
      </c>
      <c r="AZ189" s="77">
        <v>2</v>
      </c>
      <c r="BA189" s="77">
        <v>2</v>
      </c>
      <c r="BB189" s="77">
        <v>2</v>
      </c>
      <c r="BC189" s="77">
        <v>2</v>
      </c>
      <c r="BD189" s="77">
        <v>2</v>
      </c>
      <c r="BI189">
        <f t="shared" si="5"/>
        <v>16</v>
      </c>
    </row>
    <row r="190" spans="1:61" x14ac:dyDescent="0.25">
      <c r="A190" s="1" t="s">
        <v>48</v>
      </c>
      <c r="B190" s="2">
        <v>6416</v>
      </c>
      <c r="C190" s="3">
        <v>2</v>
      </c>
      <c r="D190" s="2" t="s">
        <v>49</v>
      </c>
      <c r="E190" s="4">
        <v>2</v>
      </c>
      <c r="F190" s="4" t="s">
        <v>701</v>
      </c>
      <c r="G190" s="5">
        <v>18</v>
      </c>
      <c r="H190" s="2" t="s">
        <v>701</v>
      </c>
      <c r="I190" s="4">
        <v>676</v>
      </c>
      <c r="J190" s="2" t="s">
        <v>1044</v>
      </c>
      <c r="K190" s="6">
        <v>2</v>
      </c>
      <c r="L190" s="7" t="s">
        <v>1113</v>
      </c>
      <c r="M190" s="7" t="s">
        <v>75</v>
      </c>
      <c r="N190" s="7" t="s">
        <v>1113</v>
      </c>
      <c r="O190" s="7" t="s">
        <v>1114</v>
      </c>
      <c r="P190" s="7" t="s">
        <v>1115</v>
      </c>
      <c r="Q190" s="7" t="s">
        <v>1116</v>
      </c>
      <c r="R190" s="7" t="s">
        <v>58</v>
      </c>
      <c r="S190" s="8">
        <v>7991</v>
      </c>
      <c r="T190" s="7" t="s">
        <v>1117</v>
      </c>
      <c r="U190" s="9" t="s">
        <v>1118</v>
      </c>
      <c r="V190" s="7" t="s">
        <v>1119</v>
      </c>
      <c r="W190" s="7" t="s">
        <v>1120</v>
      </c>
      <c r="X190" s="7">
        <v>1500</v>
      </c>
      <c r="Y190" s="10">
        <v>0</v>
      </c>
      <c r="Z190" s="10" t="s">
        <v>63</v>
      </c>
      <c r="AA190" s="10" t="s">
        <v>64</v>
      </c>
      <c r="AB190" s="10" t="s">
        <v>65</v>
      </c>
      <c r="AC190" s="11">
        <v>0</v>
      </c>
      <c r="AD190" s="10">
        <v>50</v>
      </c>
      <c r="AE190" s="11">
        <v>50.01</v>
      </c>
      <c r="AF190" s="10">
        <v>80</v>
      </c>
      <c r="AG190" s="11">
        <v>80.010000000000005</v>
      </c>
      <c r="AH190" s="11">
        <v>130</v>
      </c>
      <c r="AI190" s="40">
        <v>125</v>
      </c>
      <c r="AJ190" s="40">
        <v>125</v>
      </c>
      <c r="AK190" s="40">
        <v>125</v>
      </c>
      <c r="AL190" s="40">
        <v>125</v>
      </c>
      <c r="AM190" s="40">
        <v>125</v>
      </c>
      <c r="AN190" s="40">
        <v>125</v>
      </c>
      <c r="AO190" s="40">
        <v>125</v>
      </c>
      <c r="AP190" s="40">
        <v>125</v>
      </c>
      <c r="AQ190" s="40">
        <v>125</v>
      </c>
      <c r="AR190" s="40">
        <v>125</v>
      </c>
      <c r="AS190" s="40">
        <v>125</v>
      </c>
      <c r="AT190" s="40">
        <v>125</v>
      </c>
      <c r="AU190" s="52">
        <f t="shared" si="4"/>
        <v>1500</v>
      </c>
      <c r="AV190" s="70"/>
      <c r="AW190" s="77">
        <v>182</v>
      </c>
      <c r="AX190" s="77">
        <v>261</v>
      </c>
      <c r="AY190" s="77">
        <v>41</v>
      </c>
      <c r="AZ190" s="77">
        <v>290</v>
      </c>
      <c r="BA190" s="77">
        <v>291</v>
      </c>
      <c r="BB190" s="77">
        <v>248</v>
      </c>
      <c r="BC190" s="77">
        <v>181</v>
      </c>
      <c r="BD190" s="77">
        <v>248</v>
      </c>
      <c r="BI190">
        <f t="shared" si="5"/>
        <v>1742</v>
      </c>
    </row>
    <row r="191" spans="1:61" x14ac:dyDescent="0.25">
      <c r="A191" s="1" t="s">
        <v>48</v>
      </c>
      <c r="B191" s="2">
        <v>6426</v>
      </c>
      <c r="C191" s="3">
        <v>2</v>
      </c>
      <c r="D191" s="2" t="s">
        <v>49</v>
      </c>
      <c r="E191" s="4">
        <v>2</v>
      </c>
      <c r="F191" s="4" t="s">
        <v>701</v>
      </c>
      <c r="G191" s="5">
        <v>18</v>
      </c>
      <c r="H191" s="2" t="s">
        <v>701</v>
      </c>
      <c r="I191" s="4">
        <v>676</v>
      </c>
      <c r="J191" s="2" t="s">
        <v>1044</v>
      </c>
      <c r="K191" s="6">
        <v>2</v>
      </c>
      <c r="L191" s="7" t="s">
        <v>1113</v>
      </c>
      <c r="M191" s="7" t="s">
        <v>85</v>
      </c>
      <c r="N191" s="7" t="s">
        <v>1121</v>
      </c>
      <c r="O191" s="7" t="s">
        <v>1122</v>
      </c>
      <c r="P191" s="7" t="s">
        <v>1123</v>
      </c>
      <c r="Q191" s="7" t="s">
        <v>1124</v>
      </c>
      <c r="R191" s="7" t="s">
        <v>58</v>
      </c>
      <c r="S191" s="8">
        <v>7997</v>
      </c>
      <c r="T191" s="7" t="s">
        <v>1125</v>
      </c>
      <c r="U191" s="9" t="s">
        <v>1126</v>
      </c>
      <c r="V191" s="7" t="s">
        <v>1127</v>
      </c>
      <c r="W191" s="7" t="s">
        <v>1128</v>
      </c>
      <c r="X191" s="7">
        <v>1</v>
      </c>
      <c r="Y191" s="10">
        <v>0</v>
      </c>
      <c r="Z191" s="10" t="s">
        <v>63</v>
      </c>
      <c r="AA191" s="10" t="s">
        <v>256</v>
      </c>
      <c r="AB191" s="10" t="s">
        <v>65</v>
      </c>
      <c r="AC191" s="11">
        <v>0</v>
      </c>
      <c r="AD191" s="10">
        <v>1</v>
      </c>
      <c r="AE191" s="11">
        <v>1.01</v>
      </c>
      <c r="AF191" s="10">
        <v>2</v>
      </c>
      <c r="AG191" s="11">
        <v>2.0099999999999998</v>
      </c>
      <c r="AH191" s="11">
        <v>130</v>
      </c>
      <c r="AI191" s="40">
        <v>0</v>
      </c>
      <c r="AJ191" s="40">
        <v>0</v>
      </c>
      <c r="AK191" s="40">
        <v>1</v>
      </c>
      <c r="AL191" s="40">
        <v>0</v>
      </c>
      <c r="AM191" s="40">
        <v>0</v>
      </c>
      <c r="AN191" s="40">
        <v>0</v>
      </c>
      <c r="AO191" s="40">
        <v>0</v>
      </c>
      <c r="AP191" s="40">
        <v>0</v>
      </c>
      <c r="AQ191" s="40">
        <v>0</v>
      </c>
      <c r="AR191" s="40">
        <v>0</v>
      </c>
      <c r="AS191" s="40">
        <v>0</v>
      </c>
      <c r="AT191" s="40">
        <v>0</v>
      </c>
      <c r="AU191" s="52">
        <f t="shared" si="4"/>
        <v>1</v>
      </c>
      <c r="AV191" s="70"/>
      <c r="AW191" s="77">
        <v>0</v>
      </c>
      <c r="AX191" s="77">
        <v>1</v>
      </c>
      <c r="AY191" s="77">
        <v>0</v>
      </c>
      <c r="AZ191" s="77">
        <v>0</v>
      </c>
      <c r="BA191" s="77">
        <v>0</v>
      </c>
      <c r="BB191" s="77">
        <v>0</v>
      </c>
      <c r="BC191" s="77">
        <v>0</v>
      </c>
      <c r="BD191" s="77">
        <v>0</v>
      </c>
      <c r="BI191">
        <f t="shared" si="5"/>
        <v>1</v>
      </c>
    </row>
    <row r="192" spans="1:61" x14ac:dyDescent="0.25">
      <c r="A192" s="1" t="s">
        <v>48</v>
      </c>
      <c r="B192" s="2">
        <v>6434</v>
      </c>
      <c r="C192" s="3">
        <v>2</v>
      </c>
      <c r="D192" s="2" t="s">
        <v>49</v>
      </c>
      <c r="E192" s="4">
        <v>2</v>
      </c>
      <c r="F192" s="4" t="s">
        <v>701</v>
      </c>
      <c r="G192" s="5">
        <v>18</v>
      </c>
      <c r="H192" s="2" t="s">
        <v>701</v>
      </c>
      <c r="I192" s="4">
        <v>676</v>
      </c>
      <c r="J192" s="2" t="s">
        <v>1044</v>
      </c>
      <c r="K192" s="6">
        <v>2</v>
      </c>
      <c r="L192" s="7" t="s">
        <v>1113</v>
      </c>
      <c r="M192" s="7" t="s">
        <v>85</v>
      </c>
      <c r="N192" s="7" t="s">
        <v>1129</v>
      </c>
      <c r="O192" s="7" t="s">
        <v>1130</v>
      </c>
      <c r="P192" s="7" t="s">
        <v>1131</v>
      </c>
      <c r="Q192" s="7" t="s">
        <v>1116</v>
      </c>
      <c r="R192" s="7" t="s">
        <v>58</v>
      </c>
      <c r="S192" s="8">
        <v>8001</v>
      </c>
      <c r="T192" s="7" t="s">
        <v>1132</v>
      </c>
      <c r="U192" s="9" t="s">
        <v>1133</v>
      </c>
      <c r="V192" s="7" t="s">
        <v>1097</v>
      </c>
      <c r="W192" s="7" t="s">
        <v>1134</v>
      </c>
      <c r="X192" s="7">
        <v>7</v>
      </c>
      <c r="Y192" s="10">
        <v>0</v>
      </c>
      <c r="Z192" s="10" t="s">
        <v>63</v>
      </c>
      <c r="AA192" s="10" t="s">
        <v>64</v>
      </c>
      <c r="AB192" s="10" t="s">
        <v>65</v>
      </c>
      <c r="AC192" s="11">
        <v>0</v>
      </c>
      <c r="AD192" s="10">
        <v>50</v>
      </c>
      <c r="AE192" s="11">
        <v>50.01</v>
      </c>
      <c r="AF192" s="10">
        <v>80</v>
      </c>
      <c r="AG192" s="11">
        <v>80.010000000000005</v>
      </c>
      <c r="AH192" s="11">
        <v>130</v>
      </c>
      <c r="AI192" s="40">
        <v>0</v>
      </c>
      <c r="AJ192" s="40">
        <v>1</v>
      </c>
      <c r="AK192" s="40">
        <v>0</v>
      </c>
      <c r="AL192" s="40">
        <v>1</v>
      </c>
      <c r="AM192" s="40">
        <v>1</v>
      </c>
      <c r="AN192" s="40">
        <v>0</v>
      </c>
      <c r="AO192" s="40">
        <v>1</v>
      </c>
      <c r="AP192" s="40">
        <v>0</v>
      </c>
      <c r="AQ192" s="40">
        <v>1</v>
      </c>
      <c r="AR192" s="40">
        <v>1</v>
      </c>
      <c r="AS192" s="40">
        <v>1</v>
      </c>
      <c r="AT192" s="40">
        <v>0</v>
      </c>
      <c r="AU192" s="52">
        <f t="shared" si="4"/>
        <v>7</v>
      </c>
      <c r="AV192" s="70"/>
      <c r="AW192" s="77">
        <v>1</v>
      </c>
      <c r="AX192" s="77">
        <v>1</v>
      </c>
      <c r="AY192" s="77">
        <v>1</v>
      </c>
      <c r="AZ192" s="77">
        <v>1</v>
      </c>
      <c r="BA192" s="77">
        <v>1</v>
      </c>
      <c r="BB192" s="77">
        <v>1</v>
      </c>
      <c r="BC192" s="77">
        <v>1</v>
      </c>
      <c r="BD192" s="77">
        <v>1</v>
      </c>
      <c r="BI192">
        <f t="shared" si="5"/>
        <v>8</v>
      </c>
    </row>
    <row r="193" spans="1:61" x14ac:dyDescent="0.25">
      <c r="A193" s="1" t="s">
        <v>48</v>
      </c>
      <c r="B193" s="2">
        <v>6798</v>
      </c>
      <c r="C193" s="3">
        <v>2</v>
      </c>
      <c r="D193" s="2" t="s">
        <v>49</v>
      </c>
      <c r="E193" s="4">
        <v>2</v>
      </c>
      <c r="F193" s="4" t="s">
        <v>701</v>
      </c>
      <c r="G193" s="5">
        <v>18</v>
      </c>
      <c r="H193" s="2" t="s">
        <v>701</v>
      </c>
      <c r="I193" s="4">
        <v>676</v>
      </c>
      <c r="J193" s="2" t="s">
        <v>1044</v>
      </c>
      <c r="K193" s="6" t="s">
        <v>52</v>
      </c>
      <c r="L193" s="7" t="s">
        <v>52</v>
      </c>
      <c r="M193" s="7" t="s">
        <v>53</v>
      </c>
      <c r="N193" s="7" t="s">
        <v>1135</v>
      </c>
      <c r="O193" s="7" t="s">
        <v>1136</v>
      </c>
      <c r="P193" s="7" t="s">
        <v>1137</v>
      </c>
      <c r="Q193" s="7" t="s">
        <v>765</v>
      </c>
      <c r="R193" s="7" t="s">
        <v>58</v>
      </c>
      <c r="S193" s="8">
        <v>8429</v>
      </c>
      <c r="T193" s="7" t="s">
        <v>1138</v>
      </c>
      <c r="U193" s="9" t="s">
        <v>1139</v>
      </c>
      <c r="V193" s="7" t="s">
        <v>709</v>
      </c>
      <c r="W193" s="7" t="s">
        <v>768</v>
      </c>
      <c r="X193" s="7">
        <v>24</v>
      </c>
      <c r="Y193" s="10">
        <v>0</v>
      </c>
      <c r="Z193" s="10" t="s">
        <v>63</v>
      </c>
      <c r="AA193" s="10" t="s">
        <v>64</v>
      </c>
      <c r="AB193" s="10" t="s">
        <v>65</v>
      </c>
      <c r="AC193" s="11">
        <v>0</v>
      </c>
      <c r="AD193" s="10">
        <v>50</v>
      </c>
      <c r="AE193" s="11">
        <v>50.01</v>
      </c>
      <c r="AF193" s="10">
        <v>80</v>
      </c>
      <c r="AG193" s="11">
        <v>80.010000000000005</v>
      </c>
      <c r="AH193" s="11">
        <v>130</v>
      </c>
      <c r="AI193" s="40">
        <v>0</v>
      </c>
      <c r="AJ193" s="40">
        <v>2</v>
      </c>
      <c r="AK193" s="40">
        <v>3</v>
      </c>
      <c r="AL193" s="40">
        <v>2</v>
      </c>
      <c r="AM193" s="40">
        <v>2</v>
      </c>
      <c r="AN193" s="40">
        <v>2</v>
      </c>
      <c r="AO193" s="40">
        <v>2</v>
      </c>
      <c r="AP193" s="40">
        <v>2</v>
      </c>
      <c r="AQ193" s="40">
        <v>2</v>
      </c>
      <c r="AR193" s="40">
        <v>2</v>
      </c>
      <c r="AS193" s="40">
        <v>3</v>
      </c>
      <c r="AT193" s="40">
        <v>2</v>
      </c>
      <c r="AU193" s="52">
        <f t="shared" si="4"/>
        <v>24</v>
      </c>
      <c r="AV193" s="70"/>
      <c r="AW193" s="77">
        <v>0</v>
      </c>
      <c r="AX193" s="77">
        <v>0</v>
      </c>
      <c r="AY193" s="77">
        <v>2</v>
      </c>
      <c r="AZ193" s="77">
        <v>2</v>
      </c>
      <c r="BA193" s="77">
        <v>1</v>
      </c>
      <c r="BB193" s="77">
        <v>3</v>
      </c>
      <c r="BC193" s="77">
        <v>3</v>
      </c>
      <c r="BD193" s="77">
        <v>5</v>
      </c>
      <c r="BI193">
        <f t="shared" si="5"/>
        <v>16</v>
      </c>
    </row>
    <row r="194" spans="1:61" x14ac:dyDescent="0.25">
      <c r="A194" s="1" t="s">
        <v>48</v>
      </c>
      <c r="B194" s="2">
        <v>7524</v>
      </c>
      <c r="C194" s="3">
        <v>2</v>
      </c>
      <c r="D194" s="2" t="s">
        <v>49</v>
      </c>
      <c r="E194" s="4">
        <v>1</v>
      </c>
      <c r="F194" s="4" t="s">
        <v>1140</v>
      </c>
      <c r="G194" s="5">
        <v>17</v>
      </c>
      <c r="H194" s="2" t="s">
        <v>1140</v>
      </c>
      <c r="I194" s="4">
        <v>685</v>
      </c>
      <c r="J194" s="2" t="s">
        <v>1141</v>
      </c>
      <c r="K194" s="6" t="s">
        <v>52</v>
      </c>
      <c r="L194" s="7" t="s">
        <v>52</v>
      </c>
      <c r="M194" s="7" t="s">
        <v>53</v>
      </c>
      <c r="N194" s="7" t="s">
        <v>1142</v>
      </c>
      <c r="O194" s="7" t="s">
        <v>1143</v>
      </c>
      <c r="P194" s="7" t="s">
        <v>1144</v>
      </c>
      <c r="Q194" s="7" t="s">
        <v>1145</v>
      </c>
      <c r="R194" s="7" t="s">
        <v>58</v>
      </c>
      <c r="S194" s="8">
        <v>9295</v>
      </c>
      <c r="T194" s="7" t="s">
        <v>1146</v>
      </c>
      <c r="U194" s="9" t="s">
        <v>1147</v>
      </c>
      <c r="V194" s="7" t="s">
        <v>1148</v>
      </c>
      <c r="W194" s="7" t="s">
        <v>85</v>
      </c>
      <c r="X194" s="7">
        <v>266</v>
      </c>
      <c r="Y194" s="10">
        <v>0</v>
      </c>
      <c r="Z194" s="10" t="s">
        <v>63</v>
      </c>
      <c r="AA194" s="10" t="s">
        <v>256</v>
      </c>
      <c r="AB194" s="10" t="s">
        <v>65</v>
      </c>
      <c r="AC194" s="11">
        <v>0</v>
      </c>
      <c r="AD194" s="10">
        <v>50</v>
      </c>
      <c r="AE194" s="11">
        <v>50.01</v>
      </c>
      <c r="AF194" s="10">
        <v>80</v>
      </c>
      <c r="AG194" s="11">
        <v>80.010000000000005</v>
      </c>
      <c r="AH194" s="11">
        <v>130</v>
      </c>
      <c r="AI194" s="10">
        <v>13</v>
      </c>
      <c r="AJ194" s="10">
        <v>14</v>
      </c>
      <c r="AK194" s="10">
        <v>29</v>
      </c>
      <c r="AL194" s="10">
        <v>9</v>
      </c>
      <c r="AM194" s="10">
        <v>17</v>
      </c>
      <c r="AN194" s="10">
        <v>40</v>
      </c>
      <c r="AO194" s="10">
        <v>17</v>
      </c>
      <c r="AP194" s="10">
        <v>32</v>
      </c>
      <c r="AQ194" s="10">
        <v>30</v>
      </c>
      <c r="AR194" s="10">
        <v>34</v>
      </c>
      <c r="AS194" s="10">
        <v>25</v>
      </c>
      <c r="AT194" s="10">
        <v>6</v>
      </c>
      <c r="AU194" s="52">
        <f t="shared" si="4"/>
        <v>266</v>
      </c>
      <c r="AV194" s="70"/>
      <c r="AW194" s="72">
        <v>16</v>
      </c>
      <c r="AX194" s="72">
        <v>19</v>
      </c>
      <c r="AY194" s="72">
        <v>46</v>
      </c>
      <c r="AZ194" s="72">
        <v>20</v>
      </c>
      <c r="BA194" s="72">
        <v>28</v>
      </c>
      <c r="BB194" s="72">
        <v>35</v>
      </c>
      <c r="BC194" s="72">
        <v>38</v>
      </c>
      <c r="BD194" s="72">
        <v>53</v>
      </c>
      <c r="BI194">
        <f t="shared" si="5"/>
        <v>255</v>
      </c>
    </row>
    <row r="195" spans="1:61" x14ac:dyDescent="0.25">
      <c r="A195" s="1" t="s">
        <v>48</v>
      </c>
      <c r="B195" s="2">
        <v>7637</v>
      </c>
      <c r="C195" s="3">
        <v>2</v>
      </c>
      <c r="D195" s="2" t="s">
        <v>49</v>
      </c>
      <c r="E195" s="4">
        <v>1</v>
      </c>
      <c r="F195" s="4" t="s">
        <v>1140</v>
      </c>
      <c r="G195" s="5">
        <v>17</v>
      </c>
      <c r="H195" s="2" t="s">
        <v>1140</v>
      </c>
      <c r="I195" s="4">
        <v>685</v>
      </c>
      <c r="J195" s="2" t="s">
        <v>1141</v>
      </c>
      <c r="K195" s="6" t="s">
        <v>52</v>
      </c>
      <c r="L195" s="7" t="s">
        <v>52</v>
      </c>
      <c r="M195" s="7" t="s">
        <v>67</v>
      </c>
      <c r="N195" s="7" t="s">
        <v>1149</v>
      </c>
      <c r="O195" s="7" t="s">
        <v>1143</v>
      </c>
      <c r="P195" s="7" t="s">
        <v>1144</v>
      </c>
      <c r="Q195" s="7" t="s">
        <v>1145</v>
      </c>
      <c r="R195" s="7" t="s">
        <v>58</v>
      </c>
      <c r="S195" s="8">
        <v>9420</v>
      </c>
      <c r="T195" s="7" t="s">
        <v>1150</v>
      </c>
      <c r="U195" s="9" t="s">
        <v>1151</v>
      </c>
      <c r="V195" s="7" t="s">
        <v>1148</v>
      </c>
      <c r="W195" s="7" t="s">
        <v>85</v>
      </c>
      <c r="X195" s="7">
        <v>1</v>
      </c>
      <c r="Y195" s="10">
        <v>0</v>
      </c>
      <c r="Z195" s="10" t="s">
        <v>63</v>
      </c>
      <c r="AA195" s="10" t="s">
        <v>256</v>
      </c>
      <c r="AB195" s="10" t="s">
        <v>65</v>
      </c>
      <c r="AC195" s="11">
        <v>0</v>
      </c>
      <c r="AD195" s="10">
        <v>50</v>
      </c>
      <c r="AE195" s="11">
        <v>50.01</v>
      </c>
      <c r="AF195" s="10">
        <v>70</v>
      </c>
      <c r="AG195" s="11">
        <v>70.010000000000005</v>
      </c>
      <c r="AH195" s="11">
        <v>130</v>
      </c>
      <c r="AI195" s="10">
        <v>0</v>
      </c>
      <c r="AJ195" s="10">
        <v>0</v>
      </c>
      <c r="AK195" s="10">
        <v>0</v>
      </c>
      <c r="AL195" s="10">
        <v>0</v>
      </c>
      <c r="AM195" s="10">
        <v>0</v>
      </c>
      <c r="AN195" s="10">
        <v>0</v>
      </c>
      <c r="AO195" s="10">
        <v>0</v>
      </c>
      <c r="AP195" s="10">
        <v>0</v>
      </c>
      <c r="AQ195" s="10">
        <v>0</v>
      </c>
      <c r="AR195" s="10">
        <v>0</v>
      </c>
      <c r="AS195" s="10">
        <v>0</v>
      </c>
      <c r="AT195" s="10">
        <v>1</v>
      </c>
      <c r="AU195" s="52">
        <f t="shared" ref="AU195:AU258" si="14">SUM(AI195:AT195)</f>
        <v>1</v>
      </c>
      <c r="AV195" s="70"/>
      <c r="AW195" s="72">
        <v>0</v>
      </c>
      <c r="AX195" s="72">
        <v>0</v>
      </c>
      <c r="AY195" s="72">
        <v>0</v>
      </c>
      <c r="AZ195" s="72">
        <v>0</v>
      </c>
      <c r="BA195" s="72">
        <v>0</v>
      </c>
      <c r="BB195" s="72">
        <v>0</v>
      </c>
      <c r="BC195" s="72">
        <v>0</v>
      </c>
      <c r="BD195" s="72">
        <v>0</v>
      </c>
      <c r="BI195">
        <f t="shared" ref="BI195:BI258" si="15">SUM(AW195:BH195)</f>
        <v>0</v>
      </c>
    </row>
    <row r="196" spans="1:61" x14ac:dyDescent="0.25">
      <c r="A196" s="1" t="s">
        <v>48</v>
      </c>
      <c r="B196" s="2">
        <v>7685</v>
      </c>
      <c r="C196" s="3">
        <v>2</v>
      </c>
      <c r="D196" s="2" t="s">
        <v>49</v>
      </c>
      <c r="E196" s="4">
        <v>1</v>
      </c>
      <c r="F196" s="4" t="s">
        <v>1140</v>
      </c>
      <c r="G196" s="5">
        <v>17</v>
      </c>
      <c r="H196" s="2" t="s">
        <v>1140</v>
      </c>
      <c r="I196" s="4">
        <v>685</v>
      </c>
      <c r="J196" s="2" t="s">
        <v>1141</v>
      </c>
      <c r="K196" s="6">
        <v>1</v>
      </c>
      <c r="L196" s="7" t="s">
        <v>1152</v>
      </c>
      <c r="M196" s="7" t="s">
        <v>85</v>
      </c>
      <c r="N196" s="7" t="s">
        <v>1153</v>
      </c>
      <c r="O196" s="7" t="s">
        <v>1154</v>
      </c>
      <c r="P196" s="7" t="s">
        <v>1155</v>
      </c>
      <c r="Q196" s="7" t="s">
        <v>1145</v>
      </c>
      <c r="R196" s="7" t="s">
        <v>58</v>
      </c>
      <c r="S196" s="8">
        <v>9466</v>
      </c>
      <c r="T196" s="7" t="s">
        <v>1156</v>
      </c>
      <c r="U196" s="9" t="s">
        <v>1157</v>
      </c>
      <c r="V196" s="7" t="s">
        <v>1158</v>
      </c>
      <c r="W196" s="7" t="s">
        <v>1159</v>
      </c>
      <c r="X196" s="7">
        <v>11</v>
      </c>
      <c r="Y196" s="10">
        <v>0</v>
      </c>
      <c r="Z196" s="10" t="s">
        <v>63</v>
      </c>
      <c r="AA196" s="10" t="s">
        <v>64</v>
      </c>
      <c r="AB196" s="10" t="s">
        <v>65</v>
      </c>
      <c r="AC196" s="11">
        <v>0</v>
      </c>
      <c r="AD196" s="10">
        <v>50</v>
      </c>
      <c r="AE196" s="11">
        <v>50.01</v>
      </c>
      <c r="AF196" s="10">
        <v>80</v>
      </c>
      <c r="AG196" s="11">
        <v>80.010000000000005</v>
      </c>
      <c r="AH196" s="11">
        <v>130</v>
      </c>
      <c r="AI196" s="10">
        <v>1</v>
      </c>
      <c r="AJ196" s="10">
        <v>1</v>
      </c>
      <c r="AK196" s="10">
        <v>1</v>
      </c>
      <c r="AL196" s="10">
        <v>0</v>
      </c>
      <c r="AM196" s="10">
        <v>1</v>
      </c>
      <c r="AN196" s="10">
        <v>1</v>
      </c>
      <c r="AO196" s="10">
        <v>1</v>
      </c>
      <c r="AP196" s="10">
        <v>1</v>
      </c>
      <c r="AQ196" s="10">
        <v>1</v>
      </c>
      <c r="AR196" s="10">
        <v>1</v>
      </c>
      <c r="AS196" s="10">
        <v>1</v>
      </c>
      <c r="AT196" s="10">
        <v>1</v>
      </c>
      <c r="AU196" s="52">
        <f t="shared" si="14"/>
        <v>11</v>
      </c>
      <c r="AV196" s="70"/>
      <c r="AW196" s="74">
        <v>1</v>
      </c>
      <c r="AX196" s="74">
        <v>1</v>
      </c>
      <c r="AY196" s="74">
        <v>1</v>
      </c>
      <c r="AZ196" s="74">
        <v>0</v>
      </c>
      <c r="BA196" s="74">
        <v>1</v>
      </c>
      <c r="BB196" s="74">
        <v>1</v>
      </c>
      <c r="BC196" s="74">
        <v>1</v>
      </c>
      <c r="BD196" s="74">
        <v>1</v>
      </c>
      <c r="BI196">
        <f t="shared" si="15"/>
        <v>7</v>
      </c>
    </row>
    <row r="197" spans="1:61" x14ac:dyDescent="0.25">
      <c r="A197" s="1" t="s">
        <v>48</v>
      </c>
      <c r="B197" s="2">
        <v>7701</v>
      </c>
      <c r="C197" s="3">
        <v>2</v>
      </c>
      <c r="D197" s="2" t="s">
        <v>49</v>
      </c>
      <c r="E197" s="4">
        <v>1</v>
      </c>
      <c r="F197" s="4" t="s">
        <v>1140</v>
      </c>
      <c r="G197" s="5">
        <v>17</v>
      </c>
      <c r="H197" s="2" t="s">
        <v>1140</v>
      </c>
      <c r="I197" s="4">
        <v>685</v>
      </c>
      <c r="J197" s="2" t="s">
        <v>1141</v>
      </c>
      <c r="K197" s="6">
        <v>1</v>
      </c>
      <c r="L197" s="7" t="s">
        <v>1152</v>
      </c>
      <c r="M197" s="7" t="s">
        <v>75</v>
      </c>
      <c r="N197" s="7" t="s">
        <v>1160</v>
      </c>
      <c r="O197" s="7" t="s">
        <v>1161</v>
      </c>
      <c r="P197" s="7" t="s">
        <v>1162</v>
      </c>
      <c r="Q197" s="7" t="s">
        <v>1145</v>
      </c>
      <c r="R197" s="7" t="s">
        <v>58</v>
      </c>
      <c r="S197" s="8">
        <v>9445</v>
      </c>
      <c r="T197" s="7" t="s">
        <v>1163</v>
      </c>
      <c r="U197" s="9" t="s">
        <v>1164</v>
      </c>
      <c r="V197" s="7" t="s">
        <v>1165</v>
      </c>
      <c r="W197" s="7" t="s">
        <v>1159</v>
      </c>
      <c r="X197" s="7">
        <v>68</v>
      </c>
      <c r="Y197" s="10">
        <v>0</v>
      </c>
      <c r="Z197" s="10" t="s">
        <v>63</v>
      </c>
      <c r="AA197" s="10" t="s">
        <v>64</v>
      </c>
      <c r="AB197" s="10" t="s">
        <v>65</v>
      </c>
      <c r="AC197" s="11">
        <v>0</v>
      </c>
      <c r="AD197" s="10">
        <v>50</v>
      </c>
      <c r="AE197" s="11">
        <v>50.01</v>
      </c>
      <c r="AF197" s="10">
        <v>80</v>
      </c>
      <c r="AG197" s="11">
        <v>80.010000000000005</v>
      </c>
      <c r="AH197" s="11">
        <v>130</v>
      </c>
      <c r="AI197" s="10">
        <v>2</v>
      </c>
      <c r="AJ197" s="10">
        <v>2</v>
      </c>
      <c r="AK197" s="10">
        <v>3</v>
      </c>
      <c r="AL197" s="10">
        <v>3</v>
      </c>
      <c r="AM197" s="10">
        <v>5</v>
      </c>
      <c r="AN197" s="10">
        <v>5</v>
      </c>
      <c r="AO197" s="10">
        <v>4</v>
      </c>
      <c r="AP197" s="10">
        <v>8</v>
      </c>
      <c r="AQ197" s="10">
        <v>10</v>
      </c>
      <c r="AR197" s="10">
        <v>10</v>
      </c>
      <c r="AS197" s="10">
        <v>10</v>
      </c>
      <c r="AT197" s="10">
        <v>6</v>
      </c>
      <c r="AU197" s="52">
        <f t="shared" si="14"/>
        <v>68</v>
      </c>
      <c r="AV197" s="70"/>
      <c r="AW197" s="74">
        <v>4</v>
      </c>
      <c r="AX197" s="74">
        <v>5</v>
      </c>
      <c r="AY197" s="74">
        <v>0</v>
      </c>
      <c r="AZ197" s="74">
        <v>10</v>
      </c>
      <c r="BA197" s="74">
        <v>0</v>
      </c>
      <c r="BB197" s="74">
        <v>0</v>
      </c>
      <c r="BC197" s="74">
        <v>5</v>
      </c>
      <c r="BD197" s="74">
        <v>7</v>
      </c>
      <c r="BI197">
        <f t="shared" si="15"/>
        <v>31</v>
      </c>
    </row>
    <row r="198" spans="1:61" x14ac:dyDescent="0.25">
      <c r="A198" s="1" t="s">
        <v>48</v>
      </c>
      <c r="B198" s="2">
        <v>7719</v>
      </c>
      <c r="C198" s="3">
        <v>2</v>
      </c>
      <c r="D198" s="2" t="s">
        <v>49</v>
      </c>
      <c r="E198" s="4">
        <v>1</v>
      </c>
      <c r="F198" s="4" t="s">
        <v>1140</v>
      </c>
      <c r="G198" s="5">
        <v>17</v>
      </c>
      <c r="H198" s="2" t="s">
        <v>1140</v>
      </c>
      <c r="I198" s="4">
        <v>685</v>
      </c>
      <c r="J198" s="2" t="s">
        <v>1141</v>
      </c>
      <c r="K198" s="6">
        <v>2</v>
      </c>
      <c r="L198" s="7" t="s">
        <v>1166</v>
      </c>
      <c r="M198" s="7" t="s">
        <v>75</v>
      </c>
      <c r="N198" s="7" t="s">
        <v>1167</v>
      </c>
      <c r="O198" s="7" t="s">
        <v>1168</v>
      </c>
      <c r="P198" s="7" t="s">
        <v>1169</v>
      </c>
      <c r="Q198" s="7" t="s">
        <v>1145</v>
      </c>
      <c r="R198" s="7" t="s">
        <v>58</v>
      </c>
      <c r="S198" s="8">
        <v>9401</v>
      </c>
      <c r="T198" s="7" t="s">
        <v>1170</v>
      </c>
      <c r="U198" s="9" t="s">
        <v>1171</v>
      </c>
      <c r="V198" s="7" t="s">
        <v>1165</v>
      </c>
      <c r="W198" s="7" t="s">
        <v>85</v>
      </c>
      <c r="X198" s="7">
        <v>18</v>
      </c>
      <c r="Y198" s="10">
        <v>0</v>
      </c>
      <c r="Z198" s="10" t="s">
        <v>63</v>
      </c>
      <c r="AA198" s="10" t="s">
        <v>64</v>
      </c>
      <c r="AB198" s="10" t="s">
        <v>65</v>
      </c>
      <c r="AC198" s="11">
        <v>0</v>
      </c>
      <c r="AD198" s="10">
        <v>50</v>
      </c>
      <c r="AE198" s="11">
        <v>50.01</v>
      </c>
      <c r="AF198" s="10">
        <v>80</v>
      </c>
      <c r="AG198" s="11">
        <v>80.010000000000005</v>
      </c>
      <c r="AH198" s="11">
        <v>130</v>
      </c>
      <c r="AI198" s="10">
        <v>0</v>
      </c>
      <c r="AJ198" s="10">
        <v>0</v>
      </c>
      <c r="AK198" s="10">
        <v>1</v>
      </c>
      <c r="AL198" s="10">
        <v>0</v>
      </c>
      <c r="AM198" s="10">
        <v>0</v>
      </c>
      <c r="AN198" s="10">
        <v>1</v>
      </c>
      <c r="AO198" s="10">
        <v>1</v>
      </c>
      <c r="AP198" s="10">
        <v>2</v>
      </c>
      <c r="AQ198" s="10">
        <v>4</v>
      </c>
      <c r="AR198" s="10">
        <v>3</v>
      </c>
      <c r="AS198" s="10">
        <v>3</v>
      </c>
      <c r="AT198" s="10">
        <v>3</v>
      </c>
      <c r="AU198" s="52">
        <f t="shared" si="14"/>
        <v>18</v>
      </c>
      <c r="AV198" s="70"/>
      <c r="AW198" s="72">
        <v>0</v>
      </c>
      <c r="AX198" s="72">
        <v>0</v>
      </c>
      <c r="AY198" s="72">
        <v>0</v>
      </c>
      <c r="AZ198" s="72">
        <v>1</v>
      </c>
      <c r="BA198" s="71">
        <v>0</v>
      </c>
      <c r="BB198" s="72">
        <v>6</v>
      </c>
      <c r="BC198" s="72">
        <v>6</v>
      </c>
      <c r="BD198" s="72">
        <v>10</v>
      </c>
      <c r="BI198">
        <f t="shared" si="15"/>
        <v>23</v>
      </c>
    </row>
    <row r="199" spans="1:61" x14ac:dyDescent="0.25">
      <c r="A199" s="1" t="s">
        <v>48</v>
      </c>
      <c r="B199" s="2">
        <v>7754</v>
      </c>
      <c r="C199" s="3">
        <v>2</v>
      </c>
      <c r="D199" s="2" t="s">
        <v>49</v>
      </c>
      <c r="E199" s="4">
        <v>1</v>
      </c>
      <c r="F199" s="4" t="s">
        <v>1140</v>
      </c>
      <c r="G199" s="5">
        <v>17</v>
      </c>
      <c r="H199" s="2" t="s">
        <v>1140</v>
      </c>
      <c r="I199" s="4">
        <v>685</v>
      </c>
      <c r="J199" s="2" t="s">
        <v>1141</v>
      </c>
      <c r="K199" s="6">
        <v>3</v>
      </c>
      <c r="L199" s="7" t="s">
        <v>1172</v>
      </c>
      <c r="M199" s="7" t="s">
        <v>75</v>
      </c>
      <c r="N199" s="7" t="s">
        <v>1173</v>
      </c>
      <c r="O199" s="7" t="s">
        <v>1174</v>
      </c>
      <c r="P199" s="7" t="s">
        <v>1175</v>
      </c>
      <c r="Q199" s="7" t="s">
        <v>1145</v>
      </c>
      <c r="R199" s="7" t="s">
        <v>58</v>
      </c>
      <c r="S199" s="8">
        <v>9536</v>
      </c>
      <c r="T199" s="7" t="s">
        <v>1176</v>
      </c>
      <c r="U199" s="9" t="s">
        <v>1177</v>
      </c>
      <c r="V199" s="7" t="s">
        <v>1178</v>
      </c>
      <c r="W199" s="7" t="s">
        <v>1179</v>
      </c>
      <c r="X199" s="7">
        <v>36</v>
      </c>
      <c r="Y199" s="10">
        <v>0</v>
      </c>
      <c r="Z199" s="10" t="s">
        <v>63</v>
      </c>
      <c r="AA199" s="10" t="s">
        <v>389</v>
      </c>
      <c r="AB199" s="10" t="s">
        <v>65</v>
      </c>
      <c r="AC199" s="11">
        <v>0</v>
      </c>
      <c r="AD199" s="10">
        <v>50</v>
      </c>
      <c r="AE199" s="11">
        <v>50.01</v>
      </c>
      <c r="AF199" s="10">
        <v>80</v>
      </c>
      <c r="AG199" s="11">
        <v>80.010000000000005</v>
      </c>
      <c r="AH199" s="11">
        <v>130</v>
      </c>
      <c r="AI199" s="10">
        <v>0</v>
      </c>
      <c r="AJ199" s="10">
        <v>0</v>
      </c>
      <c r="AK199" s="10">
        <v>15</v>
      </c>
      <c r="AL199" s="10">
        <v>0</v>
      </c>
      <c r="AM199" s="10">
        <v>0</v>
      </c>
      <c r="AN199" s="10">
        <v>15</v>
      </c>
      <c r="AO199" s="10">
        <v>0</v>
      </c>
      <c r="AP199" s="10">
        <v>0</v>
      </c>
      <c r="AQ199" s="10">
        <v>0</v>
      </c>
      <c r="AR199" s="10">
        <v>6</v>
      </c>
      <c r="AS199" s="10">
        <v>0</v>
      </c>
      <c r="AT199" s="10">
        <v>0</v>
      </c>
      <c r="AU199" s="52">
        <f t="shared" si="14"/>
        <v>36</v>
      </c>
      <c r="AV199" s="70"/>
      <c r="AW199" s="72">
        <v>1</v>
      </c>
      <c r="AX199" s="72">
        <v>1</v>
      </c>
      <c r="AY199" s="72">
        <v>33</v>
      </c>
      <c r="AZ199" s="72">
        <v>3</v>
      </c>
      <c r="BA199" s="71">
        <v>15</v>
      </c>
      <c r="BB199" s="72">
        <v>18</v>
      </c>
      <c r="BC199" s="72">
        <v>11</v>
      </c>
      <c r="BD199" s="72">
        <v>20</v>
      </c>
      <c r="BI199">
        <f t="shared" si="15"/>
        <v>102</v>
      </c>
    </row>
    <row r="200" spans="1:61" x14ac:dyDescent="0.25">
      <c r="A200" s="1" t="s">
        <v>48</v>
      </c>
      <c r="B200" s="2">
        <v>7801</v>
      </c>
      <c r="C200" s="3">
        <v>2</v>
      </c>
      <c r="D200" s="2" t="s">
        <v>49</v>
      </c>
      <c r="E200" s="4">
        <v>1</v>
      </c>
      <c r="F200" s="4" t="s">
        <v>1140</v>
      </c>
      <c r="G200" s="5">
        <v>17</v>
      </c>
      <c r="H200" s="2" t="s">
        <v>1140</v>
      </c>
      <c r="I200" s="4">
        <v>685</v>
      </c>
      <c r="J200" s="2" t="s">
        <v>1141</v>
      </c>
      <c r="K200" s="6">
        <v>5</v>
      </c>
      <c r="L200" s="7" t="s">
        <v>1180</v>
      </c>
      <c r="M200" s="7" t="s">
        <v>75</v>
      </c>
      <c r="N200" s="7" t="s">
        <v>1181</v>
      </c>
      <c r="O200" s="7" t="s">
        <v>1182</v>
      </c>
      <c r="P200" s="7" t="s">
        <v>1183</v>
      </c>
      <c r="Q200" s="7" t="s">
        <v>1145</v>
      </c>
      <c r="R200" s="7" t="s">
        <v>58</v>
      </c>
      <c r="S200" s="8">
        <v>9588</v>
      </c>
      <c r="T200" s="7" t="s">
        <v>1184</v>
      </c>
      <c r="U200" s="9" t="s">
        <v>1185</v>
      </c>
      <c r="V200" s="7" t="s">
        <v>1158</v>
      </c>
      <c r="W200" s="7" t="s">
        <v>1159</v>
      </c>
      <c r="X200" s="7">
        <v>54</v>
      </c>
      <c r="Y200" s="10">
        <v>0</v>
      </c>
      <c r="Z200" s="10" t="s">
        <v>63</v>
      </c>
      <c r="AA200" s="10" t="s">
        <v>172</v>
      </c>
      <c r="AB200" s="10" t="s">
        <v>65</v>
      </c>
      <c r="AC200" s="11">
        <v>0</v>
      </c>
      <c r="AD200" s="10">
        <v>50</v>
      </c>
      <c r="AE200" s="11">
        <v>50.01</v>
      </c>
      <c r="AF200" s="10">
        <v>80</v>
      </c>
      <c r="AG200" s="11">
        <v>80.010000000000005</v>
      </c>
      <c r="AH200" s="11">
        <v>130</v>
      </c>
      <c r="AI200" s="10">
        <v>0</v>
      </c>
      <c r="AJ200" s="10">
        <v>3</v>
      </c>
      <c r="AK200" s="10">
        <v>3</v>
      </c>
      <c r="AL200" s="10">
        <v>0</v>
      </c>
      <c r="AM200" s="10">
        <v>7</v>
      </c>
      <c r="AN200" s="10">
        <v>7</v>
      </c>
      <c r="AO200" s="10">
        <v>7</v>
      </c>
      <c r="AP200" s="10">
        <v>7</v>
      </c>
      <c r="AQ200" s="10">
        <v>7</v>
      </c>
      <c r="AR200" s="10">
        <v>7</v>
      </c>
      <c r="AS200" s="10">
        <v>6</v>
      </c>
      <c r="AT200" s="10">
        <v>0</v>
      </c>
      <c r="AU200" s="52">
        <f t="shared" si="14"/>
        <v>54</v>
      </c>
      <c r="AV200" s="70"/>
      <c r="AW200" s="74">
        <v>0</v>
      </c>
      <c r="AX200" s="74">
        <v>3</v>
      </c>
      <c r="AY200" s="74">
        <v>0</v>
      </c>
      <c r="AZ200" s="74">
        <v>0</v>
      </c>
      <c r="BA200" s="74">
        <v>0</v>
      </c>
      <c r="BB200" s="74">
        <v>5</v>
      </c>
      <c r="BC200" s="74">
        <v>3</v>
      </c>
      <c r="BD200" s="74">
        <v>4</v>
      </c>
      <c r="BI200">
        <f t="shared" si="15"/>
        <v>15</v>
      </c>
    </row>
    <row r="201" spans="1:61" x14ac:dyDescent="0.25">
      <c r="A201" s="1" t="s">
        <v>48</v>
      </c>
      <c r="B201" s="2">
        <v>7849</v>
      </c>
      <c r="C201" s="3">
        <v>2</v>
      </c>
      <c r="D201" s="2" t="s">
        <v>49</v>
      </c>
      <c r="E201" s="4">
        <v>1</v>
      </c>
      <c r="F201" s="4" t="s">
        <v>1140</v>
      </c>
      <c r="G201" s="5">
        <v>17</v>
      </c>
      <c r="H201" s="2" t="s">
        <v>1140</v>
      </c>
      <c r="I201" s="4">
        <v>685</v>
      </c>
      <c r="J201" s="2" t="s">
        <v>1141</v>
      </c>
      <c r="K201" s="6">
        <v>1</v>
      </c>
      <c r="L201" s="7" t="s">
        <v>1152</v>
      </c>
      <c r="M201" s="7" t="s">
        <v>85</v>
      </c>
      <c r="N201" s="7" t="s">
        <v>1186</v>
      </c>
      <c r="O201" s="7" t="s">
        <v>1187</v>
      </c>
      <c r="P201" s="7" t="s">
        <v>1188</v>
      </c>
      <c r="Q201" s="7" t="s">
        <v>1145</v>
      </c>
      <c r="R201" s="7" t="s">
        <v>58</v>
      </c>
      <c r="S201" s="8">
        <v>9615</v>
      </c>
      <c r="T201" s="7" t="s">
        <v>1189</v>
      </c>
      <c r="U201" s="9" t="s">
        <v>1190</v>
      </c>
      <c r="V201" s="7" t="s">
        <v>1191</v>
      </c>
      <c r="W201" s="7" t="s">
        <v>1159</v>
      </c>
      <c r="X201" s="7">
        <v>20</v>
      </c>
      <c r="Y201" s="10">
        <v>0</v>
      </c>
      <c r="Z201" s="10" t="s">
        <v>63</v>
      </c>
      <c r="AA201" s="10" t="s">
        <v>172</v>
      </c>
      <c r="AB201" s="10" t="s">
        <v>65</v>
      </c>
      <c r="AC201" s="11">
        <v>0</v>
      </c>
      <c r="AD201" s="10">
        <v>50</v>
      </c>
      <c r="AE201" s="11">
        <v>50.01</v>
      </c>
      <c r="AF201" s="10">
        <v>80</v>
      </c>
      <c r="AG201" s="11">
        <v>80.010000000000005</v>
      </c>
      <c r="AH201" s="11">
        <v>130</v>
      </c>
      <c r="AI201" s="10">
        <v>0</v>
      </c>
      <c r="AJ201" s="10">
        <v>0</v>
      </c>
      <c r="AK201" s="10">
        <v>0</v>
      </c>
      <c r="AL201" s="10">
        <v>1</v>
      </c>
      <c r="AM201" s="10">
        <v>0</v>
      </c>
      <c r="AN201" s="10">
        <v>1</v>
      </c>
      <c r="AO201" s="10">
        <v>0</v>
      </c>
      <c r="AP201" s="10">
        <v>4</v>
      </c>
      <c r="AQ201" s="10">
        <v>3</v>
      </c>
      <c r="AR201" s="10">
        <v>4</v>
      </c>
      <c r="AS201" s="10">
        <v>3</v>
      </c>
      <c r="AT201" s="10">
        <v>4</v>
      </c>
      <c r="AU201" s="52">
        <f t="shared" si="14"/>
        <v>20</v>
      </c>
      <c r="AV201" s="70"/>
      <c r="AW201" s="74">
        <v>0</v>
      </c>
      <c r="AX201" s="74">
        <v>0</v>
      </c>
      <c r="AY201" s="74">
        <v>0</v>
      </c>
      <c r="AZ201" s="74">
        <v>1</v>
      </c>
      <c r="BA201" s="74">
        <v>0</v>
      </c>
      <c r="BB201" s="74">
        <v>1</v>
      </c>
      <c r="BC201" s="74">
        <v>0</v>
      </c>
      <c r="BD201" s="74">
        <v>4</v>
      </c>
      <c r="BI201">
        <f t="shared" si="15"/>
        <v>6</v>
      </c>
    </row>
    <row r="202" spans="1:61" x14ac:dyDescent="0.25">
      <c r="A202" s="1" t="s">
        <v>48</v>
      </c>
      <c r="B202" s="2">
        <v>7887</v>
      </c>
      <c r="C202" s="3">
        <v>2</v>
      </c>
      <c r="D202" s="2" t="s">
        <v>49</v>
      </c>
      <c r="E202" s="4">
        <v>1</v>
      </c>
      <c r="F202" s="4" t="s">
        <v>1140</v>
      </c>
      <c r="G202" s="5">
        <v>17</v>
      </c>
      <c r="H202" s="2" t="s">
        <v>1140</v>
      </c>
      <c r="I202" s="4">
        <v>685</v>
      </c>
      <c r="J202" s="2" t="s">
        <v>1141</v>
      </c>
      <c r="K202" s="6">
        <v>1</v>
      </c>
      <c r="L202" s="7" t="s">
        <v>1152</v>
      </c>
      <c r="M202" s="7" t="s">
        <v>85</v>
      </c>
      <c r="N202" s="7" t="s">
        <v>1192</v>
      </c>
      <c r="O202" s="7" t="s">
        <v>1193</v>
      </c>
      <c r="P202" s="7" t="s">
        <v>1194</v>
      </c>
      <c r="Q202" s="7" t="s">
        <v>1145</v>
      </c>
      <c r="R202" s="7" t="s">
        <v>58</v>
      </c>
      <c r="S202" s="8">
        <v>9644</v>
      </c>
      <c r="T202" s="7" t="s">
        <v>1195</v>
      </c>
      <c r="U202" s="9" t="s">
        <v>1196</v>
      </c>
      <c r="V202" s="7" t="s">
        <v>1197</v>
      </c>
      <c r="W202" s="7" t="s">
        <v>85</v>
      </c>
      <c r="X202" s="7">
        <v>20</v>
      </c>
      <c r="Y202" s="10">
        <v>0</v>
      </c>
      <c r="Z202" s="10" t="s">
        <v>63</v>
      </c>
      <c r="AA202" s="10" t="s">
        <v>64</v>
      </c>
      <c r="AB202" s="10" t="s">
        <v>65</v>
      </c>
      <c r="AC202" s="11">
        <v>0</v>
      </c>
      <c r="AD202" s="10">
        <v>50</v>
      </c>
      <c r="AE202" s="11">
        <v>50.01</v>
      </c>
      <c r="AF202" s="10">
        <v>80</v>
      </c>
      <c r="AG202" s="11">
        <v>80.010000000000005</v>
      </c>
      <c r="AH202" s="11">
        <v>130</v>
      </c>
      <c r="AI202" s="10">
        <v>0</v>
      </c>
      <c r="AJ202" s="10">
        <v>0</v>
      </c>
      <c r="AK202" s="10">
        <v>0</v>
      </c>
      <c r="AL202" s="10">
        <v>1</v>
      </c>
      <c r="AM202" s="10">
        <v>2</v>
      </c>
      <c r="AN202" s="10">
        <v>1</v>
      </c>
      <c r="AO202" s="10">
        <v>1</v>
      </c>
      <c r="AP202" s="10">
        <v>2</v>
      </c>
      <c r="AQ202" s="10">
        <v>4</v>
      </c>
      <c r="AR202" s="10">
        <v>4</v>
      </c>
      <c r="AS202" s="10">
        <v>4</v>
      </c>
      <c r="AT202" s="10">
        <v>1</v>
      </c>
      <c r="AU202" s="52">
        <f t="shared" si="14"/>
        <v>20</v>
      </c>
      <c r="AV202" s="70"/>
      <c r="AW202" s="74">
        <v>0</v>
      </c>
      <c r="AX202" s="72">
        <v>0</v>
      </c>
      <c r="AY202" s="72">
        <v>0</v>
      </c>
      <c r="AZ202" s="74">
        <v>1</v>
      </c>
      <c r="BA202" s="74">
        <v>2</v>
      </c>
      <c r="BB202" s="74">
        <v>1</v>
      </c>
      <c r="BC202" s="74">
        <v>1</v>
      </c>
      <c r="BD202" s="74">
        <v>2</v>
      </c>
      <c r="BI202">
        <f t="shared" si="15"/>
        <v>7</v>
      </c>
    </row>
    <row r="203" spans="1:61" x14ac:dyDescent="0.25">
      <c r="A203" s="1" t="s">
        <v>48</v>
      </c>
      <c r="B203" s="2">
        <v>7912</v>
      </c>
      <c r="C203" s="3">
        <v>2</v>
      </c>
      <c r="D203" s="2" t="s">
        <v>49</v>
      </c>
      <c r="E203" s="4">
        <v>1</v>
      </c>
      <c r="F203" s="4" t="s">
        <v>1140</v>
      </c>
      <c r="G203" s="5">
        <v>17</v>
      </c>
      <c r="H203" s="2" t="s">
        <v>1140</v>
      </c>
      <c r="I203" s="4">
        <v>685</v>
      </c>
      <c r="J203" s="2" t="s">
        <v>1141</v>
      </c>
      <c r="K203" s="6">
        <v>1</v>
      </c>
      <c r="L203" s="7" t="s">
        <v>1152</v>
      </c>
      <c r="M203" s="7" t="s">
        <v>85</v>
      </c>
      <c r="N203" s="7" t="s">
        <v>1198</v>
      </c>
      <c r="O203" s="7" t="s">
        <v>1199</v>
      </c>
      <c r="P203" s="7" t="s">
        <v>1200</v>
      </c>
      <c r="Q203" s="7" t="s">
        <v>1145</v>
      </c>
      <c r="R203" s="7" t="s">
        <v>58</v>
      </c>
      <c r="S203" s="8">
        <v>9659</v>
      </c>
      <c r="T203" s="7" t="s">
        <v>1201</v>
      </c>
      <c r="U203" s="9" t="s">
        <v>1202</v>
      </c>
      <c r="V203" s="7" t="s">
        <v>1203</v>
      </c>
      <c r="W203" s="7" t="s">
        <v>85</v>
      </c>
      <c r="X203" s="7">
        <v>6</v>
      </c>
      <c r="Y203" s="10">
        <v>0</v>
      </c>
      <c r="Z203" s="10" t="s">
        <v>63</v>
      </c>
      <c r="AA203" s="10" t="s">
        <v>64</v>
      </c>
      <c r="AB203" s="10" t="s">
        <v>65</v>
      </c>
      <c r="AC203" s="11">
        <v>0</v>
      </c>
      <c r="AD203" s="10">
        <v>50</v>
      </c>
      <c r="AE203" s="11">
        <v>50.01</v>
      </c>
      <c r="AF203" s="10">
        <v>80</v>
      </c>
      <c r="AG203" s="11">
        <v>80.010000000000005</v>
      </c>
      <c r="AH203" s="11">
        <v>130</v>
      </c>
      <c r="AI203" s="10">
        <v>0</v>
      </c>
      <c r="AJ203" s="10">
        <v>0</v>
      </c>
      <c r="AK203" s="10">
        <v>1</v>
      </c>
      <c r="AL203" s="10">
        <v>0</v>
      </c>
      <c r="AM203" s="10">
        <v>1</v>
      </c>
      <c r="AN203" s="10">
        <v>1</v>
      </c>
      <c r="AO203" s="10">
        <v>1</v>
      </c>
      <c r="AP203" s="10">
        <v>0</v>
      </c>
      <c r="AQ203" s="10">
        <v>1</v>
      </c>
      <c r="AR203" s="10">
        <v>0</v>
      </c>
      <c r="AS203" s="10">
        <v>1</v>
      </c>
      <c r="AT203" s="10">
        <v>0</v>
      </c>
      <c r="AU203" s="52">
        <f t="shared" si="14"/>
        <v>6</v>
      </c>
      <c r="AV203" s="70"/>
      <c r="AW203" s="74">
        <v>0</v>
      </c>
      <c r="AX203" s="74">
        <v>0</v>
      </c>
      <c r="AY203" s="74">
        <v>0</v>
      </c>
      <c r="AZ203" s="74">
        <v>0</v>
      </c>
      <c r="BA203" s="74">
        <v>1</v>
      </c>
      <c r="BB203" s="74">
        <v>2</v>
      </c>
      <c r="BC203" s="74">
        <v>0</v>
      </c>
      <c r="BD203" s="74">
        <v>2</v>
      </c>
      <c r="BI203">
        <f t="shared" si="15"/>
        <v>5</v>
      </c>
    </row>
    <row r="204" spans="1:61" x14ac:dyDescent="0.25">
      <c r="A204" s="1" t="s">
        <v>48</v>
      </c>
      <c r="B204" s="2">
        <v>7951</v>
      </c>
      <c r="C204" s="3">
        <v>2</v>
      </c>
      <c r="D204" s="2" t="s">
        <v>49</v>
      </c>
      <c r="E204" s="4">
        <v>1</v>
      </c>
      <c r="F204" s="4" t="s">
        <v>1140</v>
      </c>
      <c r="G204" s="5">
        <v>17</v>
      </c>
      <c r="H204" s="2" t="s">
        <v>1140</v>
      </c>
      <c r="I204" s="4">
        <v>685</v>
      </c>
      <c r="J204" s="2" t="s">
        <v>1141</v>
      </c>
      <c r="K204" s="6">
        <v>1</v>
      </c>
      <c r="L204" s="7" t="s">
        <v>1152</v>
      </c>
      <c r="M204" s="7" t="s">
        <v>85</v>
      </c>
      <c r="N204" s="7" t="s">
        <v>1204</v>
      </c>
      <c r="O204" s="7" t="s">
        <v>1205</v>
      </c>
      <c r="P204" s="7" t="s">
        <v>1206</v>
      </c>
      <c r="Q204" s="7" t="s">
        <v>1145</v>
      </c>
      <c r="R204" s="7" t="s">
        <v>58</v>
      </c>
      <c r="S204" s="8">
        <v>9690</v>
      </c>
      <c r="T204" s="7" t="s">
        <v>1207</v>
      </c>
      <c r="U204" s="9" t="s">
        <v>1208</v>
      </c>
      <c r="V204" s="7" t="s">
        <v>1209</v>
      </c>
      <c r="W204" s="7" t="s">
        <v>759</v>
      </c>
      <c r="X204" s="7">
        <v>12</v>
      </c>
      <c r="Y204" s="10">
        <v>0</v>
      </c>
      <c r="Z204" s="10" t="s">
        <v>63</v>
      </c>
      <c r="AA204" s="10" t="s">
        <v>64</v>
      </c>
      <c r="AB204" s="10" t="s">
        <v>65</v>
      </c>
      <c r="AC204" s="11">
        <v>0</v>
      </c>
      <c r="AD204" s="10">
        <v>50</v>
      </c>
      <c r="AE204" s="11">
        <v>50.01</v>
      </c>
      <c r="AF204" s="10">
        <v>80</v>
      </c>
      <c r="AG204" s="11">
        <v>80.010000000000005</v>
      </c>
      <c r="AH204" s="11">
        <v>130</v>
      </c>
      <c r="AI204" s="10">
        <v>1</v>
      </c>
      <c r="AJ204" s="10">
        <v>1</v>
      </c>
      <c r="AK204" s="10">
        <v>1</v>
      </c>
      <c r="AL204" s="10">
        <v>1</v>
      </c>
      <c r="AM204" s="10">
        <v>1</v>
      </c>
      <c r="AN204" s="10">
        <v>1</v>
      </c>
      <c r="AO204" s="10">
        <v>1</v>
      </c>
      <c r="AP204" s="10">
        <v>1</v>
      </c>
      <c r="AQ204" s="10">
        <v>1</v>
      </c>
      <c r="AR204" s="10">
        <v>1</v>
      </c>
      <c r="AS204" s="10">
        <v>1</v>
      </c>
      <c r="AT204" s="10">
        <v>1</v>
      </c>
      <c r="AU204" s="52">
        <f t="shared" si="14"/>
        <v>12</v>
      </c>
      <c r="AV204" s="70"/>
      <c r="AW204" s="74">
        <v>1</v>
      </c>
      <c r="AX204" s="74">
        <v>1</v>
      </c>
      <c r="AY204" s="74">
        <v>1</v>
      </c>
      <c r="AZ204" s="74">
        <v>1</v>
      </c>
      <c r="BA204" s="74">
        <v>1</v>
      </c>
      <c r="BB204" s="74">
        <v>1</v>
      </c>
      <c r="BC204" s="74">
        <v>1</v>
      </c>
      <c r="BD204" s="74">
        <v>1</v>
      </c>
      <c r="BI204">
        <f t="shared" si="15"/>
        <v>8</v>
      </c>
    </row>
    <row r="205" spans="1:61" x14ac:dyDescent="0.25">
      <c r="A205" s="1" t="s">
        <v>48</v>
      </c>
      <c r="B205" s="2">
        <v>7973</v>
      </c>
      <c r="C205" s="3">
        <v>2</v>
      </c>
      <c r="D205" s="2" t="s">
        <v>49</v>
      </c>
      <c r="E205" s="4">
        <v>1</v>
      </c>
      <c r="F205" s="4" t="s">
        <v>1140</v>
      </c>
      <c r="G205" s="5">
        <v>17</v>
      </c>
      <c r="H205" s="2" t="s">
        <v>1140</v>
      </c>
      <c r="I205" s="4">
        <v>685</v>
      </c>
      <c r="J205" s="2" t="s">
        <v>1141</v>
      </c>
      <c r="K205" s="6">
        <v>2</v>
      </c>
      <c r="L205" s="7" t="s">
        <v>1166</v>
      </c>
      <c r="M205" s="7" t="s">
        <v>85</v>
      </c>
      <c r="N205" s="7" t="s">
        <v>1210</v>
      </c>
      <c r="O205" s="7" t="s">
        <v>1211</v>
      </c>
      <c r="P205" s="7" t="s">
        <v>1212</v>
      </c>
      <c r="Q205" s="7" t="s">
        <v>1145</v>
      </c>
      <c r="R205" s="7" t="s">
        <v>58</v>
      </c>
      <c r="S205" s="8">
        <v>9718</v>
      </c>
      <c r="T205" s="7" t="s">
        <v>1213</v>
      </c>
      <c r="U205" s="9" t="s">
        <v>1214</v>
      </c>
      <c r="V205" s="7" t="s">
        <v>1215</v>
      </c>
      <c r="W205" s="7" t="s">
        <v>1216</v>
      </c>
      <c r="X205" s="7">
        <v>5</v>
      </c>
      <c r="Y205" s="10">
        <v>0</v>
      </c>
      <c r="Z205" s="10" t="s">
        <v>63</v>
      </c>
      <c r="AA205" s="10" t="s">
        <v>459</v>
      </c>
      <c r="AB205" s="10" t="s">
        <v>65</v>
      </c>
      <c r="AC205" s="11">
        <v>0</v>
      </c>
      <c r="AD205" s="10">
        <v>50</v>
      </c>
      <c r="AE205" s="11">
        <v>50.01</v>
      </c>
      <c r="AF205" s="10">
        <v>80</v>
      </c>
      <c r="AG205" s="11">
        <v>80.010000000000005</v>
      </c>
      <c r="AH205" s="11">
        <v>130</v>
      </c>
      <c r="AI205" s="10">
        <v>0</v>
      </c>
      <c r="AJ205" s="10">
        <v>0</v>
      </c>
      <c r="AK205" s="10">
        <v>0</v>
      </c>
      <c r="AL205" s="10">
        <v>0</v>
      </c>
      <c r="AM205" s="10">
        <v>0</v>
      </c>
      <c r="AN205" s="10">
        <v>0</v>
      </c>
      <c r="AO205" s="10">
        <v>1</v>
      </c>
      <c r="AP205" s="10">
        <v>1</v>
      </c>
      <c r="AQ205" s="10">
        <v>1</v>
      </c>
      <c r="AR205" s="10">
        <v>1</v>
      </c>
      <c r="AS205" s="10">
        <v>1</v>
      </c>
      <c r="AT205" s="10">
        <v>0</v>
      </c>
      <c r="AU205" s="52">
        <f t="shared" si="14"/>
        <v>5</v>
      </c>
      <c r="AV205" s="70"/>
      <c r="AW205" s="72">
        <v>0</v>
      </c>
      <c r="AX205" s="72">
        <v>0</v>
      </c>
      <c r="AY205" s="72">
        <v>0</v>
      </c>
      <c r="AZ205" s="72">
        <v>0</v>
      </c>
      <c r="BA205" s="72">
        <v>0</v>
      </c>
      <c r="BB205" s="72">
        <v>0</v>
      </c>
      <c r="BC205" s="72">
        <v>1</v>
      </c>
      <c r="BD205" s="72">
        <v>1</v>
      </c>
      <c r="BI205">
        <f t="shared" si="15"/>
        <v>2</v>
      </c>
    </row>
    <row r="206" spans="1:61" x14ac:dyDescent="0.25">
      <c r="A206" s="1" t="s">
        <v>48</v>
      </c>
      <c r="B206" s="2">
        <v>7997</v>
      </c>
      <c r="C206" s="3">
        <v>2</v>
      </c>
      <c r="D206" s="2" t="s">
        <v>49</v>
      </c>
      <c r="E206" s="4">
        <v>1</v>
      </c>
      <c r="F206" s="4" t="s">
        <v>1140</v>
      </c>
      <c r="G206" s="5">
        <v>17</v>
      </c>
      <c r="H206" s="2" t="s">
        <v>1140</v>
      </c>
      <c r="I206" s="4">
        <v>685</v>
      </c>
      <c r="J206" s="2" t="s">
        <v>1141</v>
      </c>
      <c r="K206" s="6">
        <v>2</v>
      </c>
      <c r="L206" s="7" t="s">
        <v>1166</v>
      </c>
      <c r="M206" s="7" t="s">
        <v>85</v>
      </c>
      <c r="N206" s="7" t="s">
        <v>1217</v>
      </c>
      <c r="O206" s="7" t="s">
        <v>1218</v>
      </c>
      <c r="P206" s="7" t="s">
        <v>1219</v>
      </c>
      <c r="Q206" s="7" t="s">
        <v>1145</v>
      </c>
      <c r="R206" s="7" t="s">
        <v>58</v>
      </c>
      <c r="S206" s="8">
        <v>9736</v>
      </c>
      <c r="T206" s="7" t="s">
        <v>1220</v>
      </c>
      <c r="U206" s="9" t="s">
        <v>1221</v>
      </c>
      <c r="V206" s="7" t="s">
        <v>1222</v>
      </c>
      <c r="W206" s="7" t="s">
        <v>1223</v>
      </c>
      <c r="X206" s="7">
        <v>9</v>
      </c>
      <c r="Y206" s="10">
        <v>0</v>
      </c>
      <c r="Z206" s="10" t="s">
        <v>63</v>
      </c>
      <c r="AA206" s="10" t="s">
        <v>172</v>
      </c>
      <c r="AB206" s="10" t="s">
        <v>65</v>
      </c>
      <c r="AC206" s="11">
        <v>0</v>
      </c>
      <c r="AD206" s="10">
        <v>50</v>
      </c>
      <c r="AE206" s="11">
        <v>50.01</v>
      </c>
      <c r="AF206" s="10">
        <v>80</v>
      </c>
      <c r="AG206" s="11">
        <v>80.010000000000005</v>
      </c>
      <c r="AH206" s="11">
        <v>130</v>
      </c>
      <c r="AI206" s="10">
        <v>0</v>
      </c>
      <c r="AJ206" s="10">
        <v>0</v>
      </c>
      <c r="AK206" s="10">
        <v>0</v>
      </c>
      <c r="AL206" s="10">
        <v>0</v>
      </c>
      <c r="AM206" s="10">
        <v>0</v>
      </c>
      <c r="AN206" s="10">
        <v>0</v>
      </c>
      <c r="AO206" s="10">
        <v>0</v>
      </c>
      <c r="AP206" s="10">
        <v>1</v>
      </c>
      <c r="AQ206" s="10">
        <v>2</v>
      </c>
      <c r="AR206" s="10">
        <v>2</v>
      </c>
      <c r="AS206" s="10">
        <v>2</v>
      </c>
      <c r="AT206" s="10">
        <v>2</v>
      </c>
      <c r="AU206" s="52">
        <f t="shared" si="14"/>
        <v>9</v>
      </c>
      <c r="AV206" s="70"/>
      <c r="AW206" s="72">
        <v>0</v>
      </c>
      <c r="AX206" s="72">
        <v>0</v>
      </c>
      <c r="AY206" s="72">
        <v>0</v>
      </c>
      <c r="AZ206" s="72">
        <v>0</v>
      </c>
      <c r="BA206" s="72">
        <v>0</v>
      </c>
      <c r="BB206" s="72">
        <v>0</v>
      </c>
      <c r="BC206" s="72">
        <v>0</v>
      </c>
      <c r="BD206" s="72">
        <v>4</v>
      </c>
      <c r="BI206">
        <f t="shared" si="15"/>
        <v>4</v>
      </c>
    </row>
    <row r="207" spans="1:61" x14ac:dyDescent="0.25">
      <c r="A207" s="1" t="s">
        <v>48</v>
      </c>
      <c r="B207" s="2">
        <v>8039</v>
      </c>
      <c r="C207" s="3">
        <v>2</v>
      </c>
      <c r="D207" s="2" t="s">
        <v>49</v>
      </c>
      <c r="E207" s="4">
        <v>1</v>
      </c>
      <c r="F207" s="4" t="s">
        <v>1140</v>
      </c>
      <c r="G207" s="5">
        <v>17</v>
      </c>
      <c r="H207" s="2" t="s">
        <v>1140</v>
      </c>
      <c r="I207" s="4">
        <v>685</v>
      </c>
      <c r="J207" s="2" t="s">
        <v>1141</v>
      </c>
      <c r="K207" s="6">
        <v>2</v>
      </c>
      <c r="L207" s="7" t="s">
        <v>1166</v>
      </c>
      <c r="M207" s="7" t="s">
        <v>85</v>
      </c>
      <c r="N207" s="7" t="s">
        <v>1224</v>
      </c>
      <c r="O207" s="7" t="s">
        <v>1225</v>
      </c>
      <c r="P207" s="7" t="s">
        <v>1226</v>
      </c>
      <c r="Q207" s="7" t="s">
        <v>1145</v>
      </c>
      <c r="R207" s="7" t="s">
        <v>58</v>
      </c>
      <c r="S207" s="8">
        <v>9767</v>
      </c>
      <c r="T207" s="7" t="s">
        <v>1227</v>
      </c>
      <c r="U207" s="9" t="s">
        <v>1228</v>
      </c>
      <c r="V207" s="7" t="s">
        <v>1229</v>
      </c>
      <c r="W207" s="7" t="s">
        <v>1230</v>
      </c>
      <c r="X207" s="7">
        <v>4</v>
      </c>
      <c r="Y207" s="10">
        <v>0</v>
      </c>
      <c r="Z207" s="10" t="s">
        <v>63</v>
      </c>
      <c r="AA207" s="10" t="s">
        <v>172</v>
      </c>
      <c r="AB207" s="10" t="s">
        <v>65</v>
      </c>
      <c r="AC207" s="11">
        <v>0</v>
      </c>
      <c r="AD207" s="10">
        <v>50</v>
      </c>
      <c r="AE207" s="11">
        <v>50.01</v>
      </c>
      <c r="AF207" s="10">
        <v>80</v>
      </c>
      <c r="AG207" s="11">
        <v>80.010000000000005</v>
      </c>
      <c r="AH207" s="11">
        <v>130</v>
      </c>
      <c r="AI207" s="10">
        <v>0</v>
      </c>
      <c r="AJ207" s="10">
        <v>0</v>
      </c>
      <c r="AK207" s="10">
        <v>1</v>
      </c>
      <c r="AL207" s="10">
        <v>0</v>
      </c>
      <c r="AM207" s="10">
        <v>0</v>
      </c>
      <c r="AN207" s="10">
        <v>1</v>
      </c>
      <c r="AO207" s="10">
        <v>0</v>
      </c>
      <c r="AP207" s="10">
        <v>0</v>
      </c>
      <c r="AQ207" s="10">
        <v>1</v>
      </c>
      <c r="AR207" s="10">
        <v>0</v>
      </c>
      <c r="AS207" s="10">
        <v>0</v>
      </c>
      <c r="AT207" s="10">
        <v>1</v>
      </c>
      <c r="AU207" s="52">
        <f t="shared" si="14"/>
        <v>4</v>
      </c>
      <c r="AV207" s="70"/>
      <c r="AW207" s="74">
        <v>0</v>
      </c>
      <c r="AX207" s="74">
        <v>0</v>
      </c>
      <c r="AY207" s="74">
        <v>1</v>
      </c>
      <c r="AZ207" s="74">
        <v>0</v>
      </c>
      <c r="BA207" s="74">
        <v>0</v>
      </c>
      <c r="BB207" s="74">
        <v>1</v>
      </c>
      <c r="BC207" s="74">
        <v>0</v>
      </c>
      <c r="BD207" s="74">
        <v>0</v>
      </c>
      <c r="BI207">
        <f t="shared" si="15"/>
        <v>2</v>
      </c>
    </row>
    <row r="208" spans="1:61" x14ac:dyDescent="0.25">
      <c r="A208" s="1" t="s">
        <v>48</v>
      </c>
      <c r="B208" s="2">
        <v>8052</v>
      </c>
      <c r="C208" s="3">
        <v>2</v>
      </c>
      <c r="D208" s="2" t="s">
        <v>49</v>
      </c>
      <c r="E208" s="4">
        <v>1</v>
      </c>
      <c r="F208" s="4" t="s">
        <v>1140</v>
      </c>
      <c r="G208" s="5">
        <v>17</v>
      </c>
      <c r="H208" s="2" t="s">
        <v>1140</v>
      </c>
      <c r="I208" s="4">
        <v>685</v>
      </c>
      <c r="J208" s="2" t="s">
        <v>1141</v>
      </c>
      <c r="K208" s="6">
        <v>3</v>
      </c>
      <c r="L208" s="7" t="s">
        <v>1172</v>
      </c>
      <c r="M208" s="7" t="s">
        <v>85</v>
      </c>
      <c r="N208" s="7" t="s">
        <v>1231</v>
      </c>
      <c r="O208" s="7" t="s">
        <v>1174</v>
      </c>
      <c r="P208" s="7" t="s">
        <v>1232</v>
      </c>
      <c r="Q208" s="7" t="s">
        <v>1233</v>
      </c>
      <c r="R208" s="7" t="s">
        <v>58</v>
      </c>
      <c r="S208" s="8">
        <v>9536</v>
      </c>
      <c r="T208" s="7" t="s">
        <v>1176</v>
      </c>
      <c r="U208" s="9" t="s">
        <v>1177</v>
      </c>
      <c r="V208" s="7" t="s">
        <v>1178</v>
      </c>
      <c r="W208" s="7" t="s">
        <v>1234</v>
      </c>
      <c r="X208" s="7">
        <v>36</v>
      </c>
      <c r="Y208" s="10">
        <v>0</v>
      </c>
      <c r="Z208" s="10" t="s">
        <v>63</v>
      </c>
      <c r="AA208" s="10" t="s">
        <v>389</v>
      </c>
      <c r="AB208" s="10" t="s">
        <v>65</v>
      </c>
      <c r="AC208" s="11">
        <v>0</v>
      </c>
      <c r="AD208" s="10">
        <v>50</v>
      </c>
      <c r="AE208" s="11">
        <v>50.01</v>
      </c>
      <c r="AF208" s="10">
        <v>80</v>
      </c>
      <c r="AG208" s="11">
        <v>80.010000000000005</v>
      </c>
      <c r="AH208" s="11">
        <v>130</v>
      </c>
      <c r="AI208" s="10">
        <v>0</v>
      </c>
      <c r="AJ208" s="10">
        <v>0</v>
      </c>
      <c r="AK208" s="10">
        <v>15</v>
      </c>
      <c r="AL208" s="10">
        <v>0</v>
      </c>
      <c r="AM208" s="10">
        <v>0</v>
      </c>
      <c r="AN208" s="10">
        <v>15</v>
      </c>
      <c r="AO208" s="10">
        <v>0</v>
      </c>
      <c r="AP208" s="10">
        <v>0</v>
      </c>
      <c r="AQ208" s="10">
        <v>0</v>
      </c>
      <c r="AR208" s="10">
        <v>6</v>
      </c>
      <c r="AS208" s="10">
        <v>0</v>
      </c>
      <c r="AT208" s="10">
        <v>0</v>
      </c>
      <c r="AU208" s="52">
        <f t="shared" si="14"/>
        <v>36</v>
      </c>
      <c r="AV208" s="70"/>
      <c r="AW208" s="72">
        <v>1</v>
      </c>
      <c r="AX208" s="72">
        <v>1</v>
      </c>
      <c r="AY208" s="72">
        <v>33</v>
      </c>
      <c r="AZ208" s="72">
        <v>3</v>
      </c>
      <c r="BA208" s="71">
        <v>15</v>
      </c>
      <c r="BB208" s="72">
        <v>18</v>
      </c>
      <c r="BC208" s="72">
        <v>11</v>
      </c>
      <c r="BD208" s="72">
        <v>20</v>
      </c>
      <c r="BI208">
        <f t="shared" si="15"/>
        <v>102</v>
      </c>
    </row>
    <row r="209" spans="1:61" x14ac:dyDescent="0.25">
      <c r="A209" s="1" t="s">
        <v>48</v>
      </c>
      <c r="B209" s="2">
        <v>8117</v>
      </c>
      <c r="C209" s="3">
        <v>2</v>
      </c>
      <c r="D209" s="2" t="s">
        <v>49</v>
      </c>
      <c r="E209" s="4">
        <v>1</v>
      </c>
      <c r="F209" s="4" t="s">
        <v>1140</v>
      </c>
      <c r="G209" s="5">
        <v>17</v>
      </c>
      <c r="H209" s="2" t="s">
        <v>1140</v>
      </c>
      <c r="I209" s="4">
        <v>685</v>
      </c>
      <c r="J209" s="2" t="s">
        <v>1141</v>
      </c>
      <c r="K209" s="6">
        <v>5</v>
      </c>
      <c r="L209" s="7" t="s">
        <v>1180</v>
      </c>
      <c r="M209" s="7" t="s">
        <v>85</v>
      </c>
      <c r="N209" s="7" t="s">
        <v>1235</v>
      </c>
      <c r="O209" s="7" t="s">
        <v>1236</v>
      </c>
      <c r="P209" s="7" t="s">
        <v>1237</v>
      </c>
      <c r="Q209" s="7" t="s">
        <v>1145</v>
      </c>
      <c r="R209" s="7" t="s">
        <v>58</v>
      </c>
      <c r="S209" s="8">
        <v>9846</v>
      </c>
      <c r="T209" s="7" t="s">
        <v>1238</v>
      </c>
      <c r="U209" s="9" t="s">
        <v>1239</v>
      </c>
      <c r="V209" s="7" t="s">
        <v>1240</v>
      </c>
      <c r="W209" s="7" t="s">
        <v>1241</v>
      </c>
      <c r="X209" s="7">
        <v>2</v>
      </c>
      <c r="Y209" s="10">
        <v>0</v>
      </c>
      <c r="Z209" s="10" t="s">
        <v>63</v>
      </c>
      <c r="AA209" s="10" t="s">
        <v>256</v>
      </c>
      <c r="AB209" s="10" t="s">
        <v>65</v>
      </c>
      <c r="AC209" s="11">
        <v>0</v>
      </c>
      <c r="AD209" s="10">
        <v>50</v>
      </c>
      <c r="AE209" s="11">
        <v>50.01</v>
      </c>
      <c r="AF209" s="10">
        <v>80</v>
      </c>
      <c r="AG209" s="11">
        <v>80.010000000000005</v>
      </c>
      <c r="AH209" s="11">
        <v>130</v>
      </c>
      <c r="AI209" s="10">
        <v>0</v>
      </c>
      <c r="AJ209" s="10">
        <v>2</v>
      </c>
      <c r="AK209" s="10">
        <v>0</v>
      </c>
      <c r="AL209" s="10">
        <v>0</v>
      </c>
      <c r="AM209" s="10">
        <v>0</v>
      </c>
      <c r="AN209" s="10">
        <v>0</v>
      </c>
      <c r="AO209" s="10">
        <v>0</v>
      </c>
      <c r="AP209" s="10">
        <v>0</v>
      </c>
      <c r="AQ209" s="10">
        <v>0</v>
      </c>
      <c r="AR209" s="10">
        <v>0</v>
      </c>
      <c r="AS209" s="10">
        <v>0</v>
      </c>
      <c r="AT209" s="10">
        <v>0</v>
      </c>
      <c r="AU209" s="52">
        <f t="shared" si="14"/>
        <v>2</v>
      </c>
      <c r="AV209" s="70"/>
      <c r="AW209" s="74">
        <v>0</v>
      </c>
      <c r="AX209" s="72">
        <v>2</v>
      </c>
      <c r="AY209" s="72">
        <v>0</v>
      </c>
      <c r="AZ209" s="72">
        <v>0</v>
      </c>
      <c r="BA209" s="72">
        <v>0</v>
      </c>
      <c r="BB209" s="72">
        <v>0</v>
      </c>
      <c r="BC209" s="72">
        <v>0</v>
      </c>
      <c r="BD209" s="72">
        <v>0</v>
      </c>
      <c r="BI209">
        <f t="shared" si="15"/>
        <v>2</v>
      </c>
    </row>
    <row r="210" spans="1:61" x14ac:dyDescent="0.25">
      <c r="A210" s="1" t="s">
        <v>48</v>
      </c>
      <c r="B210" s="2">
        <v>8129</v>
      </c>
      <c r="C210" s="3">
        <v>2</v>
      </c>
      <c r="D210" s="2" t="s">
        <v>49</v>
      </c>
      <c r="E210" s="4">
        <v>1</v>
      </c>
      <c r="F210" s="4" t="s">
        <v>1140</v>
      </c>
      <c r="G210" s="5">
        <v>17</v>
      </c>
      <c r="H210" s="2" t="s">
        <v>1140</v>
      </c>
      <c r="I210" s="4">
        <v>685</v>
      </c>
      <c r="J210" s="2" t="s">
        <v>1141</v>
      </c>
      <c r="K210" s="6">
        <v>5</v>
      </c>
      <c r="L210" s="7" t="s">
        <v>1180</v>
      </c>
      <c r="M210" s="7" t="s">
        <v>85</v>
      </c>
      <c r="N210" s="7" t="s">
        <v>1242</v>
      </c>
      <c r="O210" s="7" t="s">
        <v>1243</v>
      </c>
      <c r="P210" s="7" t="s">
        <v>1244</v>
      </c>
      <c r="Q210" s="7" t="s">
        <v>1145</v>
      </c>
      <c r="R210" s="7" t="s">
        <v>58</v>
      </c>
      <c r="S210" s="8">
        <v>9445</v>
      </c>
      <c r="T210" s="7" t="s">
        <v>1163</v>
      </c>
      <c r="U210" s="9" t="s">
        <v>1164</v>
      </c>
      <c r="V210" s="7" t="s">
        <v>1165</v>
      </c>
      <c r="W210" s="7" t="s">
        <v>1159</v>
      </c>
      <c r="X210" s="7">
        <v>52</v>
      </c>
      <c r="Y210" s="10">
        <v>0</v>
      </c>
      <c r="Z210" s="10" t="s">
        <v>63</v>
      </c>
      <c r="AA210" s="10" t="s">
        <v>64</v>
      </c>
      <c r="AB210" s="10" t="s">
        <v>65</v>
      </c>
      <c r="AC210" s="11">
        <v>0</v>
      </c>
      <c r="AD210" s="10">
        <v>50</v>
      </c>
      <c r="AE210" s="11">
        <v>50.01</v>
      </c>
      <c r="AF210" s="10">
        <v>80</v>
      </c>
      <c r="AG210" s="11">
        <v>80.010000000000005</v>
      </c>
      <c r="AH210" s="11">
        <v>130</v>
      </c>
      <c r="AI210" s="10">
        <v>0</v>
      </c>
      <c r="AJ210" s="10">
        <v>1</v>
      </c>
      <c r="AK210" s="10">
        <v>3</v>
      </c>
      <c r="AL210" s="10">
        <v>0</v>
      </c>
      <c r="AM210" s="10">
        <v>7</v>
      </c>
      <c r="AN210" s="10">
        <v>7</v>
      </c>
      <c r="AO210" s="10">
        <v>7</v>
      </c>
      <c r="AP210" s="10">
        <v>7</v>
      </c>
      <c r="AQ210" s="10">
        <v>7</v>
      </c>
      <c r="AR210" s="10">
        <v>7</v>
      </c>
      <c r="AS210" s="10">
        <v>6</v>
      </c>
      <c r="AT210" s="10">
        <v>0</v>
      </c>
      <c r="AU210" s="52">
        <f t="shared" si="14"/>
        <v>52</v>
      </c>
      <c r="AV210" s="70"/>
      <c r="AW210" s="74">
        <v>0</v>
      </c>
      <c r="AX210" s="74">
        <v>1</v>
      </c>
      <c r="AY210" s="74">
        <v>0</v>
      </c>
      <c r="AZ210" s="74">
        <v>0</v>
      </c>
      <c r="BA210" s="74">
        <v>0</v>
      </c>
      <c r="BB210" s="74">
        <v>5</v>
      </c>
      <c r="BC210" s="74">
        <v>3</v>
      </c>
      <c r="BD210" s="74">
        <v>4</v>
      </c>
      <c r="BI210">
        <f t="shared" si="15"/>
        <v>13</v>
      </c>
    </row>
    <row r="211" spans="1:61" x14ac:dyDescent="0.25">
      <c r="A211" s="1" t="s">
        <v>48</v>
      </c>
      <c r="B211" s="2">
        <v>8154</v>
      </c>
      <c r="C211" s="3">
        <v>2</v>
      </c>
      <c r="D211" s="2" t="s">
        <v>49</v>
      </c>
      <c r="E211" s="4">
        <v>1</v>
      </c>
      <c r="F211" s="4" t="s">
        <v>1140</v>
      </c>
      <c r="G211" s="5">
        <v>17</v>
      </c>
      <c r="H211" s="2" t="s">
        <v>1140</v>
      </c>
      <c r="I211" s="4">
        <v>685</v>
      </c>
      <c r="J211" s="2" t="s">
        <v>1141</v>
      </c>
      <c r="K211" s="6">
        <v>4</v>
      </c>
      <c r="L211" s="7" t="s">
        <v>1245</v>
      </c>
      <c r="M211" s="7" t="s">
        <v>85</v>
      </c>
      <c r="N211" s="7" t="s">
        <v>1246</v>
      </c>
      <c r="O211" s="7" t="s">
        <v>1247</v>
      </c>
      <c r="P211" s="7" t="s">
        <v>1248</v>
      </c>
      <c r="Q211" s="7" t="s">
        <v>1249</v>
      </c>
      <c r="R211" s="7" t="s">
        <v>58</v>
      </c>
      <c r="S211" s="8">
        <v>9881</v>
      </c>
      <c r="T211" s="7" t="s">
        <v>1250</v>
      </c>
      <c r="U211" s="9" t="s">
        <v>1251</v>
      </c>
      <c r="V211" s="7" t="s">
        <v>1252</v>
      </c>
      <c r="W211" s="7" t="s">
        <v>1253</v>
      </c>
      <c r="X211" s="7">
        <v>46</v>
      </c>
      <c r="Y211" s="10">
        <v>0</v>
      </c>
      <c r="Z211" s="10" t="s">
        <v>63</v>
      </c>
      <c r="AA211" s="10" t="s">
        <v>64</v>
      </c>
      <c r="AB211" s="10" t="s">
        <v>65</v>
      </c>
      <c r="AC211" s="11">
        <v>0</v>
      </c>
      <c r="AD211" s="10">
        <v>50</v>
      </c>
      <c r="AE211" s="11">
        <v>50.01</v>
      </c>
      <c r="AF211" s="10">
        <v>80</v>
      </c>
      <c r="AG211" s="11">
        <v>80.010000000000005</v>
      </c>
      <c r="AH211" s="11">
        <v>130</v>
      </c>
      <c r="AI211" s="10">
        <v>4</v>
      </c>
      <c r="AJ211" s="10">
        <v>3</v>
      </c>
      <c r="AK211" s="10">
        <v>5</v>
      </c>
      <c r="AL211" s="10">
        <v>3</v>
      </c>
      <c r="AM211" s="10">
        <v>3</v>
      </c>
      <c r="AN211" s="10">
        <v>5</v>
      </c>
      <c r="AO211" s="10">
        <v>3</v>
      </c>
      <c r="AP211" s="10">
        <v>4</v>
      </c>
      <c r="AQ211" s="10">
        <v>5</v>
      </c>
      <c r="AR211" s="10">
        <v>3</v>
      </c>
      <c r="AS211" s="10">
        <v>3</v>
      </c>
      <c r="AT211" s="10">
        <v>5</v>
      </c>
      <c r="AU211" s="52">
        <f t="shared" si="14"/>
        <v>46</v>
      </c>
      <c r="AV211" s="70"/>
      <c r="AW211" s="74">
        <v>4</v>
      </c>
      <c r="AX211" s="74">
        <v>3</v>
      </c>
      <c r="AY211" s="74">
        <v>5</v>
      </c>
      <c r="AZ211" s="74">
        <v>3</v>
      </c>
      <c r="BA211" s="74">
        <v>4</v>
      </c>
      <c r="BB211" s="74">
        <v>4</v>
      </c>
      <c r="BC211" s="74">
        <v>5</v>
      </c>
      <c r="BD211" s="74">
        <v>5</v>
      </c>
      <c r="BI211">
        <f t="shared" si="15"/>
        <v>33</v>
      </c>
    </row>
    <row r="212" spans="1:61" x14ac:dyDescent="0.25">
      <c r="A212" s="1" t="s">
        <v>48</v>
      </c>
      <c r="B212" s="2">
        <v>8195</v>
      </c>
      <c r="C212" s="3">
        <v>2</v>
      </c>
      <c r="D212" s="2" t="s">
        <v>49</v>
      </c>
      <c r="E212" s="4">
        <v>1</v>
      </c>
      <c r="F212" s="4" t="s">
        <v>1140</v>
      </c>
      <c r="G212" s="5">
        <v>17</v>
      </c>
      <c r="H212" s="2" t="s">
        <v>1140</v>
      </c>
      <c r="I212" s="4">
        <v>685</v>
      </c>
      <c r="J212" s="2" t="s">
        <v>1141</v>
      </c>
      <c r="K212" s="6">
        <v>4</v>
      </c>
      <c r="L212" s="7" t="s">
        <v>1245</v>
      </c>
      <c r="M212" s="7" t="s">
        <v>85</v>
      </c>
      <c r="N212" s="7" t="s">
        <v>1254</v>
      </c>
      <c r="O212" s="7" t="s">
        <v>1255</v>
      </c>
      <c r="P212" s="7" t="s">
        <v>1248</v>
      </c>
      <c r="Q212" s="7" t="s">
        <v>1145</v>
      </c>
      <c r="R212" s="7" t="s">
        <v>58</v>
      </c>
      <c r="S212" s="8">
        <v>9923</v>
      </c>
      <c r="T212" s="7" t="s">
        <v>1256</v>
      </c>
      <c r="U212" s="9" t="s">
        <v>1257</v>
      </c>
      <c r="V212" s="7" t="s">
        <v>1258</v>
      </c>
      <c r="W212" s="7" t="s">
        <v>1259</v>
      </c>
      <c r="X212" s="7">
        <v>15</v>
      </c>
      <c r="Y212" s="10">
        <v>0</v>
      </c>
      <c r="Z212" s="10" t="s">
        <v>63</v>
      </c>
      <c r="AA212" s="10" t="s">
        <v>64</v>
      </c>
      <c r="AB212" s="10" t="s">
        <v>65</v>
      </c>
      <c r="AC212" s="11">
        <v>0</v>
      </c>
      <c r="AD212" s="10">
        <v>50</v>
      </c>
      <c r="AE212" s="11">
        <v>50.01</v>
      </c>
      <c r="AF212" s="10">
        <v>80</v>
      </c>
      <c r="AG212" s="11">
        <v>80.010000000000005</v>
      </c>
      <c r="AH212" s="11">
        <v>130</v>
      </c>
      <c r="AI212" s="10">
        <v>2</v>
      </c>
      <c r="AJ212" s="10">
        <v>1</v>
      </c>
      <c r="AK212" s="10">
        <v>1</v>
      </c>
      <c r="AL212" s="10">
        <v>1</v>
      </c>
      <c r="AM212" s="10">
        <v>1</v>
      </c>
      <c r="AN212" s="10">
        <v>1</v>
      </c>
      <c r="AO212" s="10">
        <v>1</v>
      </c>
      <c r="AP212" s="10">
        <v>2</v>
      </c>
      <c r="AQ212" s="10">
        <v>1</v>
      </c>
      <c r="AR212" s="10">
        <v>1</v>
      </c>
      <c r="AS212" s="10">
        <v>1</v>
      </c>
      <c r="AT212" s="10">
        <v>2</v>
      </c>
      <c r="AU212" s="52">
        <f t="shared" si="14"/>
        <v>15</v>
      </c>
      <c r="AV212" s="70"/>
      <c r="AW212" s="74">
        <v>2</v>
      </c>
      <c r="AX212" s="74">
        <v>1</v>
      </c>
      <c r="AY212" s="74">
        <v>1</v>
      </c>
      <c r="AZ212" s="74">
        <v>1</v>
      </c>
      <c r="BA212" s="74">
        <v>1</v>
      </c>
      <c r="BB212" s="74">
        <v>1</v>
      </c>
      <c r="BC212" s="74">
        <v>1</v>
      </c>
      <c r="BD212" s="74">
        <v>1</v>
      </c>
      <c r="BI212">
        <f t="shared" si="15"/>
        <v>9</v>
      </c>
    </row>
    <row r="213" spans="1:61" x14ac:dyDescent="0.25">
      <c r="A213" s="1" t="s">
        <v>48</v>
      </c>
      <c r="B213" s="2">
        <v>8232</v>
      </c>
      <c r="C213" s="3">
        <v>2</v>
      </c>
      <c r="D213" s="2" t="s">
        <v>49</v>
      </c>
      <c r="E213" s="4">
        <v>1</v>
      </c>
      <c r="F213" s="4" t="s">
        <v>1140</v>
      </c>
      <c r="G213" s="5">
        <v>17</v>
      </c>
      <c r="H213" s="2" t="s">
        <v>1140</v>
      </c>
      <c r="I213" s="4">
        <v>685</v>
      </c>
      <c r="J213" s="2" t="s">
        <v>1141</v>
      </c>
      <c r="K213" s="6">
        <v>4</v>
      </c>
      <c r="L213" s="7" t="s">
        <v>1245</v>
      </c>
      <c r="M213" s="7" t="s">
        <v>85</v>
      </c>
      <c r="N213" s="7" t="s">
        <v>1260</v>
      </c>
      <c r="O213" s="7" t="s">
        <v>1261</v>
      </c>
      <c r="P213" s="7" t="s">
        <v>1262</v>
      </c>
      <c r="Q213" s="7" t="s">
        <v>1145</v>
      </c>
      <c r="R213" s="7" t="s">
        <v>58</v>
      </c>
      <c r="S213" s="8">
        <v>9972</v>
      </c>
      <c r="T213" s="7" t="s">
        <v>1263</v>
      </c>
      <c r="U213" s="9" t="s">
        <v>1264</v>
      </c>
      <c r="V213" s="7" t="s">
        <v>1265</v>
      </c>
      <c r="W213" s="7" t="s">
        <v>1266</v>
      </c>
      <c r="X213" s="7">
        <v>10</v>
      </c>
      <c r="Y213" s="10">
        <v>0</v>
      </c>
      <c r="Z213" s="10" t="s">
        <v>63</v>
      </c>
      <c r="AA213" s="10" t="s">
        <v>64</v>
      </c>
      <c r="AB213" s="10" t="s">
        <v>65</v>
      </c>
      <c r="AC213" s="11">
        <v>0</v>
      </c>
      <c r="AD213" s="10">
        <v>50</v>
      </c>
      <c r="AE213" s="11">
        <v>50.01</v>
      </c>
      <c r="AF213" s="10">
        <v>80</v>
      </c>
      <c r="AG213" s="11">
        <v>80.010000000000005</v>
      </c>
      <c r="AH213" s="11">
        <v>130</v>
      </c>
      <c r="AI213" s="10">
        <v>0</v>
      </c>
      <c r="AJ213" s="10">
        <v>3</v>
      </c>
      <c r="AK213" s="10">
        <v>0</v>
      </c>
      <c r="AL213" s="10">
        <v>0</v>
      </c>
      <c r="AM213" s="10">
        <v>0</v>
      </c>
      <c r="AN213" s="10">
        <v>2</v>
      </c>
      <c r="AO213" s="10">
        <v>0</v>
      </c>
      <c r="AP213" s="10">
        <v>5</v>
      </c>
      <c r="AQ213" s="10">
        <v>0</v>
      </c>
      <c r="AR213" s="10">
        <v>0</v>
      </c>
      <c r="AS213" s="10">
        <v>0</v>
      </c>
      <c r="AT213" s="10">
        <v>0</v>
      </c>
      <c r="AU213" s="52">
        <f t="shared" si="14"/>
        <v>10</v>
      </c>
      <c r="AV213" s="70"/>
      <c r="AW213" s="74">
        <v>0</v>
      </c>
      <c r="AX213" s="74">
        <v>0</v>
      </c>
      <c r="AY213" s="74">
        <v>0</v>
      </c>
      <c r="AZ213" s="74">
        <v>0</v>
      </c>
      <c r="BA213" s="74">
        <v>4</v>
      </c>
      <c r="BB213" s="74">
        <v>2</v>
      </c>
      <c r="BC213" s="74">
        <v>4</v>
      </c>
      <c r="BD213" s="74">
        <v>3</v>
      </c>
      <c r="BI213">
        <f t="shared" si="15"/>
        <v>13</v>
      </c>
    </row>
    <row r="214" spans="1:61" x14ac:dyDescent="0.25">
      <c r="A214" s="1" t="s">
        <v>48</v>
      </c>
      <c r="B214" s="2">
        <v>8285</v>
      </c>
      <c r="C214" s="3">
        <v>2</v>
      </c>
      <c r="D214" s="2" t="s">
        <v>49</v>
      </c>
      <c r="E214" s="4">
        <v>1</v>
      </c>
      <c r="F214" s="4" t="s">
        <v>1140</v>
      </c>
      <c r="G214" s="5">
        <v>17</v>
      </c>
      <c r="H214" s="2" t="s">
        <v>1140</v>
      </c>
      <c r="I214" s="4">
        <v>685</v>
      </c>
      <c r="J214" s="2" t="s">
        <v>1141</v>
      </c>
      <c r="K214" s="6">
        <v>4</v>
      </c>
      <c r="L214" s="7" t="s">
        <v>1245</v>
      </c>
      <c r="M214" s="7" t="s">
        <v>85</v>
      </c>
      <c r="N214" s="7" t="s">
        <v>1267</v>
      </c>
      <c r="O214" s="7" t="s">
        <v>1268</v>
      </c>
      <c r="P214" s="7" t="s">
        <v>1269</v>
      </c>
      <c r="Q214" s="7" t="s">
        <v>1145</v>
      </c>
      <c r="R214" s="7" t="s">
        <v>58</v>
      </c>
      <c r="S214" s="8">
        <v>10004</v>
      </c>
      <c r="T214" s="7" t="s">
        <v>1270</v>
      </c>
      <c r="U214" s="9" t="s">
        <v>1271</v>
      </c>
      <c r="V214" s="7" t="s">
        <v>1272</v>
      </c>
      <c r="W214" s="7" t="s">
        <v>1273</v>
      </c>
      <c r="X214" s="7">
        <v>4</v>
      </c>
      <c r="Y214" s="10">
        <v>0</v>
      </c>
      <c r="Z214" s="10" t="s">
        <v>63</v>
      </c>
      <c r="AA214" s="10" t="s">
        <v>256</v>
      </c>
      <c r="AB214" s="10" t="s">
        <v>65</v>
      </c>
      <c r="AC214" s="11">
        <v>0</v>
      </c>
      <c r="AD214" s="10">
        <v>50</v>
      </c>
      <c r="AE214" s="11">
        <v>50.01</v>
      </c>
      <c r="AF214" s="10">
        <v>80</v>
      </c>
      <c r="AG214" s="11">
        <v>80.010000000000005</v>
      </c>
      <c r="AH214" s="11">
        <v>130</v>
      </c>
      <c r="AI214" s="10">
        <v>1</v>
      </c>
      <c r="AJ214" s="10">
        <v>0</v>
      </c>
      <c r="AK214" s="10">
        <v>0</v>
      </c>
      <c r="AL214" s="10">
        <v>0</v>
      </c>
      <c r="AM214" s="10">
        <v>0</v>
      </c>
      <c r="AN214" s="10">
        <v>0</v>
      </c>
      <c r="AO214" s="10">
        <v>0</v>
      </c>
      <c r="AP214" s="10">
        <v>2</v>
      </c>
      <c r="AQ214" s="10">
        <v>0</v>
      </c>
      <c r="AR214" s="10">
        <v>0</v>
      </c>
      <c r="AS214" s="10">
        <v>0</v>
      </c>
      <c r="AT214" s="10">
        <v>1</v>
      </c>
      <c r="AU214" s="52">
        <f t="shared" si="14"/>
        <v>4</v>
      </c>
      <c r="AV214" s="70"/>
      <c r="AW214" s="74">
        <v>1</v>
      </c>
      <c r="AX214" s="72"/>
      <c r="AY214" s="72"/>
      <c r="AZ214" s="72" t="s">
        <v>1772</v>
      </c>
      <c r="BA214" s="72"/>
      <c r="BB214" s="72"/>
      <c r="BC214" s="72"/>
      <c r="BD214" s="72">
        <v>1</v>
      </c>
      <c r="BI214">
        <f t="shared" si="15"/>
        <v>2</v>
      </c>
    </row>
    <row r="215" spans="1:61" x14ac:dyDescent="0.25">
      <c r="A215" s="1" t="s">
        <v>48</v>
      </c>
      <c r="B215" s="2">
        <v>10571</v>
      </c>
      <c r="C215" s="3">
        <v>2</v>
      </c>
      <c r="D215" s="2" t="s">
        <v>49</v>
      </c>
      <c r="E215" s="4">
        <v>1</v>
      </c>
      <c r="F215" s="4" t="s">
        <v>1140</v>
      </c>
      <c r="G215" s="5">
        <v>17</v>
      </c>
      <c r="H215" s="2" t="s">
        <v>1140</v>
      </c>
      <c r="I215" s="4">
        <v>685</v>
      </c>
      <c r="J215" s="2" t="s">
        <v>1141</v>
      </c>
      <c r="K215" s="6">
        <v>4</v>
      </c>
      <c r="L215" s="7" t="s">
        <v>1245</v>
      </c>
      <c r="M215" s="7" t="s">
        <v>75</v>
      </c>
      <c r="N215" s="7" t="s">
        <v>1274</v>
      </c>
      <c r="O215" s="7" t="s">
        <v>1275</v>
      </c>
      <c r="P215" s="7" t="s">
        <v>1276</v>
      </c>
      <c r="Q215" s="7" t="s">
        <v>1277</v>
      </c>
      <c r="R215" s="7" t="s">
        <v>58</v>
      </c>
      <c r="S215" s="8">
        <v>11913</v>
      </c>
      <c r="T215" s="7" t="s">
        <v>1278</v>
      </c>
      <c r="U215" s="9" t="s">
        <v>1279</v>
      </c>
      <c r="V215" s="7" t="s">
        <v>1280</v>
      </c>
      <c r="W215" s="7" t="s">
        <v>124</v>
      </c>
      <c r="X215" s="7">
        <v>100</v>
      </c>
      <c r="Y215" s="10">
        <v>85</v>
      </c>
      <c r="Z215" s="10" t="s">
        <v>117</v>
      </c>
      <c r="AA215" s="10" t="s">
        <v>172</v>
      </c>
      <c r="AB215" s="10" t="s">
        <v>65</v>
      </c>
      <c r="AC215" s="11">
        <v>0</v>
      </c>
      <c r="AD215" s="10">
        <v>70</v>
      </c>
      <c r="AE215" s="11">
        <v>70.010000000000005</v>
      </c>
      <c r="AF215" s="10">
        <v>80</v>
      </c>
      <c r="AG215" s="11">
        <v>80.010000000000005</v>
      </c>
      <c r="AH215" s="11">
        <v>130</v>
      </c>
      <c r="AI215" s="10">
        <v>9</v>
      </c>
      <c r="AJ215" s="10">
        <v>9</v>
      </c>
      <c r="AK215" s="10">
        <v>8</v>
      </c>
      <c r="AL215" s="10">
        <v>6</v>
      </c>
      <c r="AM215" s="10">
        <v>6</v>
      </c>
      <c r="AN215" s="10">
        <v>10</v>
      </c>
      <c r="AO215" s="10">
        <v>6</v>
      </c>
      <c r="AP215" s="10">
        <v>15</v>
      </c>
      <c r="AQ215" s="10">
        <v>8</v>
      </c>
      <c r="AR215" s="10">
        <v>6</v>
      </c>
      <c r="AS215" s="10">
        <v>6</v>
      </c>
      <c r="AT215" s="10">
        <v>11</v>
      </c>
      <c r="AU215" s="52">
        <f t="shared" si="14"/>
        <v>100</v>
      </c>
      <c r="AV215" s="70"/>
      <c r="AW215" s="74">
        <v>9</v>
      </c>
      <c r="AX215" s="72">
        <v>5</v>
      </c>
      <c r="AY215" s="72">
        <v>8</v>
      </c>
      <c r="AZ215" s="72">
        <v>5</v>
      </c>
      <c r="BA215" s="72">
        <v>12</v>
      </c>
      <c r="BB215" s="72">
        <v>9</v>
      </c>
      <c r="BC215" s="72">
        <v>13</v>
      </c>
      <c r="BD215" s="72">
        <v>12</v>
      </c>
      <c r="BI215">
        <f t="shared" si="15"/>
        <v>73</v>
      </c>
    </row>
    <row r="216" spans="1:61" x14ac:dyDescent="0.25">
      <c r="A216" s="1" t="s">
        <v>48</v>
      </c>
      <c r="B216" s="2">
        <v>8752</v>
      </c>
      <c r="C216" s="3">
        <v>2</v>
      </c>
      <c r="D216" s="2" t="s">
        <v>49</v>
      </c>
      <c r="E216" s="4">
        <v>6</v>
      </c>
      <c r="F216" s="4" t="s">
        <v>1281</v>
      </c>
      <c r="G216" s="5">
        <v>22</v>
      </c>
      <c r="H216" s="2" t="s">
        <v>1281</v>
      </c>
      <c r="I216" s="4">
        <v>699</v>
      </c>
      <c r="J216" s="2" t="s">
        <v>1281</v>
      </c>
      <c r="K216" s="6" t="s">
        <v>52</v>
      </c>
      <c r="L216" s="7" t="s">
        <v>52</v>
      </c>
      <c r="M216" s="7" t="s">
        <v>53</v>
      </c>
      <c r="N216" s="7" t="s">
        <v>1282</v>
      </c>
      <c r="O216" s="7" t="s">
        <v>1283</v>
      </c>
      <c r="P216" s="7" t="s">
        <v>1284</v>
      </c>
      <c r="Q216" s="7" t="s">
        <v>1283</v>
      </c>
      <c r="R216" s="7" t="s">
        <v>58</v>
      </c>
      <c r="S216" s="8">
        <v>10329</v>
      </c>
      <c r="T216" s="7" t="s">
        <v>1285</v>
      </c>
      <c r="U216" s="9" t="s">
        <v>1286</v>
      </c>
      <c r="V216" s="7" t="s">
        <v>1287</v>
      </c>
      <c r="W216" s="7" t="s">
        <v>124</v>
      </c>
      <c r="X216" s="7">
        <v>100</v>
      </c>
      <c r="Y216" s="10">
        <v>0</v>
      </c>
      <c r="Z216" s="10" t="s">
        <v>117</v>
      </c>
      <c r="AA216" s="10" t="s">
        <v>256</v>
      </c>
      <c r="AB216" s="10" t="s">
        <v>65</v>
      </c>
      <c r="AC216" s="11">
        <v>0</v>
      </c>
      <c r="AD216" s="10">
        <v>10</v>
      </c>
      <c r="AE216" s="11">
        <v>10.01</v>
      </c>
      <c r="AF216" s="10">
        <v>99</v>
      </c>
      <c r="AG216" s="11">
        <v>99.01</v>
      </c>
      <c r="AH216" s="11">
        <v>130</v>
      </c>
      <c r="AI216" s="40">
        <v>0</v>
      </c>
      <c r="AJ216" s="40">
        <v>0</v>
      </c>
      <c r="AK216" s="40">
        <v>0</v>
      </c>
      <c r="AL216" s="40">
        <v>0</v>
      </c>
      <c r="AM216" s="40">
        <v>0</v>
      </c>
      <c r="AN216" s="40">
        <v>0</v>
      </c>
      <c r="AO216" s="40">
        <v>0</v>
      </c>
      <c r="AP216" s="40">
        <v>0</v>
      </c>
      <c r="AQ216" s="40">
        <v>0</v>
      </c>
      <c r="AR216" s="40">
        <v>0</v>
      </c>
      <c r="AS216" s="40">
        <v>0</v>
      </c>
      <c r="AT216" s="40">
        <v>0</v>
      </c>
      <c r="AU216" s="52">
        <f t="shared" si="14"/>
        <v>0</v>
      </c>
      <c r="AV216" s="70"/>
      <c r="AW216" s="77">
        <v>0</v>
      </c>
      <c r="AX216" s="77">
        <v>0</v>
      </c>
      <c r="AY216" s="77">
        <v>0</v>
      </c>
      <c r="AZ216" s="77">
        <v>0</v>
      </c>
      <c r="BA216" s="77">
        <v>0</v>
      </c>
      <c r="BB216" s="77">
        <v>0</v>
      </c>
      <c r="BC216" s="77">
        <v>0</v>
      </c>
      <c r="BD216" s="77">
        <v>0</v>
      </c>
      <c r="BI216">
        <f t="shared" si="15"/>
        <v>0</v>
      </c>
    </row>
    <row r="217" spans="1:61" x14ac:dyDescent="0.25">
      <c r="A217" s="1" t="s">
        <v>48</v>
      </c>
      <c r="B217" s="2">
        <v>8815</v>
      </c>
      <c r="C217" s="3">
        <v>2</v>
      </c>
      <c r="D217" s="2" t="s">
        <v>49</v>
      </c>
      <c r="E217" s="4">
        <v>6</v>
      </c>
      <c r="F217" s="4" t="s">
        <v>1281</v>
      </c>
      <c r="G217" s="5">
        <v>22</v>
      </c>
      <c r="H217" s="2" t="s">
        <v>1281</v>
      </c>
      <c r="I217" s="4">
        <v>699</v>
      </c>
      <c r="J217" s="2" t="s">
        <v>1281</v>
      </c>
      <c r="K217" s="6" t="s">
        <v>52</v>
      </c>
      <c r="L217" s="7" t="s">
        <v>52</v>
      </c>
      <c r="M217" s="7" t="s">
        <v>67</v>
      </c>
      <c r="N217" s="7" t="s">
        <v>1288</v>
      </c>
      <c r="O217" s="7" t="s">
        <v>1289</v>
      </c>
      <c r="P217" s="7" t="s">
        <v>1290</v>
      </c>
      <c r="Q217" s="7" t="s">
        <v>1291</v>
      </c>
      <c r="R217" s="7" t="s">
        <v>58</v>
      </c>
      <c r="S217" s="8">
        <v>10414</v>
      </c>
      <c r="T217" s="7" t="s">
        <v>1292</v>
      </c>
      <c r="U217" s="9" t="s">
        <v>1293</v>
      </c>
      <c r="V217" s="7" t="s">
        <v>1294</v>
      </c>
      <c r="W217" s="7" t="s">
        <v>124</v>
      </c>
      <c r="X217" s="7">
        <v>100</v>
      </c>
      <c r="Y217" s="10">
        <v>100</v>
      </c>
      <c r="Z217" s="10" t="s">
        <v>117</v>
      </c>
      <c r="AA217" s="10" t="s">
        <v>256</v>
      </c>
      <c r="AB217" s="10" t="s">
        <v>65</v>
      </c>
      <c r="AC217" s="11">
        <v>0</v>
      </c>
      <c r="AD217" s="10">
        <v>10</v>
      </c>
      <c r="AE217" s="11">
        <v>10.01</v>
      </c>
      <c r="AF217" s="10">
        <v>90</v>
      </c>
      <c r="AG217" s="11">
        <v>90.01</v>
      </c>
      <c r="AH217" s="11">
        <v>130</v>
      </c>
      <c r="AI217" s="40">
        <v>0</v>
      </c>
      <c r="AJ217" s="40">
        <v>0</v>
      </c>
      <c r="AK217" s="40">
        <v>0</v>
      </c>
      <c r="AL217" s="40">
        <v>0</v>
      </c>
      <c r="AM217" s="40">
        <v>0</v>
      </c>
      <c r="AN217" s="40">
        <v>0</v>
      </c>
      <c r="AO217" s="40">
        <v>0</v>
      </c>
      <c r="AP217" s="40">
        <v>0</v>
      </c>
      <c r="AQ217" s="40">
        <v>0</v>
      </c>
      <c r="AR217" s="40">
        <v>0</v>
      </c>
      <c r="AS217" s="40">
        <v>0</v>
      </c>
      <c r="AT217" s="40">
        <v>0</v>
      </c>
      <c r="AU217" s="52">
        <f t="shared" si="14"/>
        <v>0</v>
      </c>
      <c r="AV217" s="70"/>
      <c r="AW217" s="77">
        <v>0</v>
      </c>
      <c r="AX217" s="77">
        <v>0</v>
      </c>
      <c r="AY217" s="77">
        <v>0</v>
      </c>
      <c r="AZ217" s="77">
        <v>0</v>
      </c>
      <c r="BA217" s="77">
        <v>0</v>
      </c>
      <c r="BB217" s="77">
        <v>0</v>
      </c>
      <c r="BC217" s="77">
        <v>0</v>
      </c>
      <c r="BD217" s="77">
        <v>0</v>
      </c>
      <c r="BI217">
        <f t="shared" si="15"/>
        <v>0</v>
      </c>
    </row>
    <row r="218" spans="1:61" x14ac:dyDescent="0.25">
      <c r="A218" s="1" t="s">
        <v>48</v>
      </c>
      <c r="B218" s="2">
        <v>8843</v>
      </c>
      <c r="C218" s="3">
        <v>2</v>
      </c>
      <c r="D218" s="2" t="s">
        <v>49</v>
      </c>
      <c r="E218" s="4">
        <v>6</v>
      </c>
      <c r="F218" s="4" t="s">
        <v>1281</v>
      </c>
      <c r="G218" s="5">
        <v>22</v>
      </c>
      <c r="H218" s="2" t="s">
        <v>1281</v>
      </c>
      <c r="I218" s="4">
        <v>699</v>
      </c>
      <c r="J218" s="2" t="s">
        <v>1281</v>
      </c>
      <c r="K218" s="6">
        <v>1</v>
      </c>
      <c r="L218" s="7" t="s">
        <v>1295</v>
      </c>
      <c r="M218" s="7" t="s">
        <v>75</v>
      </c>
      <c r="N218" s="7" t="s">
        <v>1295</v>
      </c>
      <c r="O218" s="7" t="s">
        <v>1289</v>
      </c>
      <c r="P218" s="7" t="s">
        <v>1290</v>
      </c>
      <c r="Q218" s="7" t="s">
        <v>1296</v>
      </c>
      <c r="R218" s="7" t="s">
        <v>58</v>
      </c>
      <c r="S218" s="8">
        <v>10447</v>
      </c>
      <c r="T218" s="7" t="s">
        <v>1292</v>
      </c>
      <c r="U218" s="9" t="s">
        <v>1297</v>
      </c>
      <c r="V218" s="7" t="s">
        <v>1298</v>
      </c>
      <c r="W218" s="7" t="s">
        <v>124</v>
      </c>
      <c r="X218" s="7">
        <v>100</v>
      </c>
      <c r="Y218" s="10">
        <v>100</v>
      </c>
      <c r="Z218" s="10" t="s">
        <v>117</v>
      </c>
      <c r="AA218" s="10" t="s">
        <v>256</v>
      </c>
      <c r="AB218" s="10" t="s">
        <v>65</v>
      </c>
      <c r="AC218" s="11">
        <v>0</v>
      </c>
      <c r="AD218" s="10">
        <v>10</v>
      </c>
      <c r="AE218" s="11">
        <v>10.01</v>
      </c>
      <c r="AF218" s="10">
        <v>90</v>
      </c>
      <c r="AG218" s="11">
        <v>90.01</v>
      </c>
      <c r="AH218" s="11">
        <v>130</v>
      </c>
      <c r="AI218" s="40">
        <v>0</v>
      </c>
      <c r="AJ218" s="40">
        <v>0</v>
      </c>
      <c r="AK218" s="40">
        <v>0</v>
      </c>
      <c r="AL218" s="40">
        <v>0</v>
      </c>
      <c r="AM218" s="40">
        <v>0</v>
      </c>
      <c r="AN218" s="40">
        <v>0</v>
      </c>
      <c r="AO218" s="40">
        <v>0</v>
      </c>
      <c r="AP218" s="40">
        <v>0</v>
      </c>
      <c r="AQ218" s="40">
        <v>0</v>
      </c>
      <c r="AR218" s="40">
        <v>0</v>
      </c>
      <c r="AS218" s="40">
        <v>0</v>
      </c>
      <c r="AT218" s="40">
        <v>0</v>
      </c>
      <c r="AU218" s="52">
        <f t="shared" si="14"/>
        <v>0</v>
      </c>
      <c r="AV218" s="70"/>
      <c r="AW218" s="77">
        <v>0</v>
      </c>
      <c r="AX218" s="77">
        <v>0</v>
      </c>
      <c r="AY218" s="77">
        <v>0</v>
      </c>
      <c r="AZ218" s="77">
        <v>0</v>
      </c>
      <c r="BA218" s="77">
        <v>0</v>
      </c>
      <c r="BB218" s="77">
        <v>0</v>
      </c>
      <c r="BC218" s="77">
        <v>0</v>
      </c>
      <c r="BD218" s="77">
        <v>0</v>
      </c>
      <c r="BI218">
        <f t="shared" si="15"/>
        <v>0</v>
      </c>
    </row>
    <row r="219" spans="1:61" x14ac:dyDescent="0.25">
      <c r="A219" s="1" t="s">
        <v>48</v>
      </c>
      <c r="B219" s="2">
        <v>8854</v>
      </c>
      <c r="C219" s="3">
        <v>2</v>
      </c>
      <c r="D219" s="2" t="s">
        <v>49</v>
      </c>
      <c r="E219" s="4">
        <v>6</v>
      </c>
      <c r="F219" s="4" t="s">
        <v>1281</v>
      </c>
      <c r="G219" s="5">
        <v>22</v>
      </c>
      <c r="H219" s="2" t="s">
        <v>1281</v>
      </c>
      <c r="I219" s="4">
        <v>699</v>
      </c>
      <c r="J219" s="2" t="s">
        <v>1281</v>
      </c>
      <c r="K219" s="6">
        <v>1</v>
      </c>
      <c r="L219" s="7" t="s">
        <v>1295</v>
      </c>
      <c r="M219" s="7" t="s">
        <v>85</v>
      </c>
      <c r="N219" s="7" t="s">
        <v>1299</v>
      </c>
      <c r="O219" s="7" t="s">
        <v>1300</v>
      </c>
      <c r="P219" s="7" t="s">
        <v>1301</v>
      </c>
      <c r="Q219" s="7" t="s">
        <v>1296</v>
      </c>
      <c r="R219" s="7" t="s">
        <v>58</v>
      </c>
      <c r="S219" s="8">
        <v>10414</v>
      </c>
      <c r="T219" s="7" t="s">
        <v>1292</v>
      </c>
      <c r="U219" s="9" t="s">
        <v>1293</v>
      </c>
      <c r="V219" s="7" t="s">
        <v>1294</v>
      </c>
      <c r="W219" s="7" t="s">
        <v>124</v>
      </c>
      <c r="X219" s="7">
        <v>100</v>
      </c>
      <c r="Y219" s="10">
        <v>100</v>
      </c>
      <c r="Z219" s="10" t="s">
        <v>117</v>
      </c>
      <c r="AA219" s="10" t="s">
        <v>256</v>
      </c>
      <c r="AB219" s="10" t="s">
        <v>65</v>
      </c>
      <c r="AC219" s="11">
        <v>0</v>
      </c>
      <c r="AD219" s="10">
        <v>10</v>
      </c>
      <c r="AE219" s="11">
        <v>10.01</v>
      </c>
      <c r="AF219" s="10">
        <v>90</v>
      </c>
      <c r="AG219" s="11">
        <v>90.01</v>
      </c>
      <c r="AH219" s="11">
        <v>130</v>
      </c>
      <c r="AI219" s="40">
        <v>0</v>
      </c>
      <c r="AJ219" s="40">
        <v>0</v>
      </c>
      <c r="AK219" s="40">
        <v>0</v>
      </c>
      <c r="AL219" s="40">
        <v>0</v>
      </c>
      <c r="AM219" s="40">
        <v>0</v>
      </c>
      <c r="AN219" s="40">
        <v>0</v>
      </c>
      <c r="AO219" s="40">
        <v>0</v>
      </c>
      <c r="AP219" s="40">
        <v>0</v>
      </c>
      <c r="AQ219" s="40">
        <v>0</v>
      </c>
      <c r="AR219" s="40">
        <v>0</v>
      </c>
      <c r="AS219" s="40">
        <v>0</v>
      </c>
      <c r="AT219" s="40">
        <v>0</v>
      </c>
      <c r="AU219" s="52">
        <f t="shared" si="14"/>
        <v>0</v>
      </c>
      <c r="AV219" s="70"/>
      <c r="AW219" s="77">
        <v>0</v>
      </c>
      <c r="AX219" s="77">
        <v>0</v>
      </c>
      <c r="AY219" s="77">
        <v>0</v>
      </c>
      <c r="AZ219" s="77">
        <v>0</v>
      </c>
      <c r="BA219" s="77">
        <v>0</v>
      </c>
      <c r="BB219" s="77">
        <v>0</v>
      </c>
      <c r="BC219" s="77">
        <v>0</v>
      </c>
      <c r="BD219" s="77">
        <v>0</v>
      </c>
      <c r="BI219">
        <f t="shared" si="15"/>
        <v>0</v>
      </c>
    </row>
    <row r="220" spans="1:61" x14ac:dyDescent="0.25">
      <c r="A220" s="1" t="s">
        <v>48</v>
      </c>
      <c r="B220" s="2">
        <v>8737</v>
      </c>
      <c r="C220" s="3">
        <v>2</v>
      </c>
      <c r="D220" s="2" t="s">
        <v>49</v>
      </c>
      <c r="E220" s="4">
        <v>0</v>
      </c>
      <c r="F220" s="4" t="s">
        <v>49</v>
      </c>
      <c r="G220" s="5">
        <v>2</v>
      </c>
      <c r="H220" s="2" t="s">
        <v>449</v>
      </c>
      <c r="I220" s="4">
        <v>711</v>
      </c>
      <c r="J220" s="2" t="s">
        <v>1302</v>
      </c>
      <c r="K220" s="6" t="s">
        <v>52</v>
      </c>
      <c r="L220" s="7" t="s">
        <v>52</v>
      </c>
      <c r="M220" s="7" t="s">
        <v>53</v>
      </c>
      <c r="N220" s="7" t="s">
        <v>1303</v>
      </c>
      <c r="O220" s="7" t="s">
        <v>1304</v>
      </c>
      <c r="P220" s="7" t="s">
        <v>1305</v>
      </c>
      <c r="Q220" s="7" t="s">
        <v>1306</v>
      </c>
      <c r="R220" s="7" t="s">
        <v>58</v>
      </c>
      <c r="S220" s="8">
        <v>10194</v>
      </c>
      <c r="T220" s="7" t="s">
        <v>1307</v>
      </c>
      <c r="U220" s="9" t="s">
        <v>1308</v>
      </c>
      <c r="V220" s="7" t="s">
        <v>1309</v>
      </c>
      <c r="W220" s="7" t="s">
        <v>410</v>
      </c>
      <c r="X220" s="7">
        <v>80</v>
      </c>
      <c r="Y220" s="10">
        <v>0</v>
      </c>
      <c r="Z220" s="10" t="s">
        <v>63</v>
      </c>
      <c r="AA220" s="10" t="s">
        <v>478</v>
      </c>
      <c r="AB220" s="10" t="s">
        <v>65</v>
      </c>
      <c r="AC220" s="11">
        <v>0</v>
      </c>
      <c r="AD220" s="10">
        <v>30</v>
      </c>
      <c r="AE220" s="11">
        <v>30.01</v>
      </c>
      <c r="AF220" s="10">
        <v>60</v>
      </c>
      <c r="AG220" s="11">
        <v>60.01</v>
      </c>
      <c r="AH220" s="11">
        <v>130</v>
      </c>
      <c r="AI220" s="40">
        <v>0</v>
      </c>
      <c r="AJ220" s="40">
        <v>0</v>
      </c>
      <c r="AK220" s="40">
        <v>0</v>
      </c>
      <c r="AL220" s="40">
        <v>40</v>
      </c>
      <c r="AM220" s="40">
        <v>0</v>
      </c>
      <c r="AN220" s="40">
        <v>0</v>
      </c>
      <c r="AO220" s="40">
        <v>0</v>
      </c>
      <c r="AP220" s="40">
        <v>40</v>
      </c>
      <c r="AQ220" s="40">
        <v>0</v>
      </c>
      <c r="AR220" s="40">
        <v>0</v>
      </c>
      <c r="AS220" s="40">
        <v>0</v>
      </c>
      <c r="AT220" s="40">
        <v>0</v>
      </c>
      <c r="AU220" s="52">
        <f t="shared" si="14"/>
        <v>80</v>
      </c>
      <c r="AV220" s="70"/>
      <c r="AW220" s="75">
        <v>0</v>
      </c>
      <c r="AX220" s="75">
        <v>0</v>
      </c>
      <c r="AY220" s="75">
        <v>0</v>
      </c>
      <c r="AZ220" s="75">
        <v>35</v>
      </c>
      <c r="BA220" s="75">
        <v>0</v>
      </c>
      <c r="BB220" s="75">
        <v>0</v>
      </c>
      <c r="BC220" s="75">
        <v>0</v>
      </c>
      <c r="BD220" s="75">
        <v>35</v>
      </c>
      <c r="BI220">
        <f t="shared" si="15"/>
        <v>70</v>
      </c>
    </row>
    <row r="221" spans="1:61" x14ac:dyDescent="0.25">
      <c r="A221" s="1" t="s">
        <v>48</v>
      </c>
      <c r="B221" s="2">
        <v>8750</v>
      </c>
      <c r="C221" s="3">
        <v>2</v>
      </c>
      <c r="D221" s="2" t="s">
        <v>49</v>
      </c>
      <c r="E221" s="4">
        <v>0</v>
      </c>
      <c r="F221" s="4" t="s">
        <v>49</v>
      </c>
      <c r="G221" s="5">
        <v>2</v>
      </c>
      <c r="H221" s="2" t="s">
        <v>449</v>
      </c>
      <c r="I221" s="4">
        <v>711</v>
      </c>
      <c r="J221" s="2" t="s">
        <v>1302</v>
      </c>
      <c r="K221" s="6" t="s">
        <v>52</v>
      </c>
      <c r="L221" s="7" t="s">
        <v>52</v>
      </c>
      <c r="M221" s="7" t="s">
        <v>67</v>
      </c>
      <c r="N221" s="7" t="s">
        <v>1310</v>
      </c>
      <c r="O221" s="7" t="s">
        <v>1311</v>
      </c>
      <c r="P221" s="7" t="s">
        <v>1312</v>
      </c>
      <c r="Q221" s="7" t="s">
        <v>1306</v>
      </c>
      <c r="R221" s="7" t="s">
        <v>58</v>
      </c>
      <c r="S221" s="8">
        <v>10216</v>
      </c>
      <c r="T221" s="7" t="s">
        <v>1313</v>
      </c>
      <c r="U221" s="9" t="s">
        <v>1314</v>
      </c>
      <c r="V221" s="7" t="s">
        <v>1315</v>
      </c>
      <c r="W221" s="7" t="s">
        <v>124</v>
      </c>
      <c r="X221" s="7">
        <v>100</v>
      </c>
      <c r="Y221" s="10">
        <v>0</v>
      </c>
      <c r="Z221" s="10" t="s">
        <v>117</v>
      </c>
      <c r="AA221" s="10" t="s">
        <v>478</v>
      </c>
      <c r="AB221" s="10" t="s">
        <v>65</v>
      </c>
      <c r="AC221" s="11">
        <v>0</v>
      </c>
      <c r="AD221" s="10">
        <v>25</v>
      </c>
      <c r="AE221" s="11">
        <v>25.01</v>
      </c>
      <c r="AF221" s="10">
        <v>50</v>
      </c>
      <c r="AG221" s="11">
        <v>50.01</v>
      </c>
      <c r="AH221" s="11">
        <v>130</v>
      </c>
      <c r="AI221" s="40">
        <v>0</v>
      </c>
      <c r="AJ221" s="40">
        <v>0</v>
      </c>
      <c r="AK221" s="40">
        <v>0</v>
      </c>
      <c r="AL221" s="40">
        <v>50</v>
      </c>
      <c r="AM221" s="40">
        <v>0</v>
      </c>
      <c r="AN221" s="40">
        <v>0</v>
      </c>
      <c r="AO221" s="40">
        <v>0</v>
      </c>
      <c r="AP221" s="40">
        <v>30</v>
      </c>
      <c r="AQ221" s="40">
        <v>0</v>
      </c>
      <c r="AR221" s="40">
        <v>0</v>
      </c>
      <c r="AS221" s="40">
        <v>0</v>
      </c>
      <c r="AT221" s="40">
        <v>20</v>
      </c>
      <c r="AU221" s="52">
        <f t="shared" si="14"/>
        <v>100</v>
      </c>
      <c r="AV221" s="70"/>
      <c r="AW221" s="75">
        <v>0</v>
      </c>
      <c r="AX221" s="75">
        <v>0</v>
      </c>
      <c r="AY221" s="75">
        <v>0</v>
      </c>
      <c r="AZ221" s="75">
        <v>50</v>
      </c>
      <c r="BA221" s="75">
        <v>0</v>
      </c>
      <c r="BB221" s="75">
        <v>0</v>
      </c>
      <c r="BC221" s="75">
        <v>0</v>
      </c>
      <c r="BD221" s="75">
        <v>25</v>
      </c>
      <c r="BI221">
        <f t="shared" si="15"/>
        <v>75</v>
      </c>
    </row>
    <row r="222" spans="1:61" x14ac:dyDescent="0.25">
      <c r="A222" s="1" t="s">
        <v>48</v>
      </c>
      <c r="B222" s="2">
        <v>8914</v>
      </c>
      <c r="C222" s="3">
        <v>2</v>
      </c>
      <c r="D222" s="2" t="s">
        <v>49</v>
      </c>
      <c r="E222" s="4">
        <v>0</v>
      </c>
      <c r="F222" s="4" t="s">
        <v>49</v>
      </c>
      <c r="G222" s="5">
        <v>2</v>
      </c>
      <c r="H222" s="2" t="s">
        <v>449</v>
      </c>
      <c r="I222" s="4">
        <v>711</v>
      </c>
      <c r="J222" s="2" t="s">
        <v>1302</v>
      </c>
      <c r="K222" s="6">
        <v>1</v>
      </c>
      <c r="L222" s="7" t="s">
        <v>1316</v>
      </c>
      <c r="M222" s="7" t="s">
        <v>75</v>
      </c>
      <c r="N222" s="7" t="s">
        <v>1317</v>
      </c>
      <c r="O222" s="7" t="s">
        <v>1318</v>
      </c>
      <c r="P222" s="7" t="s">
        <v>1319</v>
      </c>
      <c r="Q222" s="7" t="s">
        <v>1318</v>
      </c>
      <c r="R222" s="7" t="s">
        <v>58</v>
      </c>
      <c r="S222" s="8">
        <v>10463</v>
      </c>
      <c r="T222" s="7" t="s">
        <v>1320</v>
      </c>
      <c r="U222" s="9" t="s">
        <v>1321</v>
      </c>
      <c r="V222" s="7" t="s">
        <v>1322</v>
      </c>
      <c r="W222" s="7" t="s">
        <v>124</v>
      </c>
      <c r="X222" s="7">
        <v>100</v>
      </c>
      <c r="Y222" s="10">
        <v>0</v>
      </c>
      <c r="Z222" s="10" t="s">
        <v>117</v>
      </c>
      <c r="AA222" s="10" t="s">
        <v>478</v>
      </c>
      <c r="AB222" s="10" t="s">
        <v>65</v>
      </c>
      <c r="AC222" s="11">
        <v>0</v>
      </c>
      <c r="AD222" s="10">
        <v>30</v>
      </c>
      <c r="AE222" s="11">
        <v>30.01</v>
      </c>
      <c r="AF222" s="10">
        <v>60</v>
      </c>
      <c r="AG222" s="11">
        <v>60.01</v>
      </c>
      <c r="AH222" s="11">
        <v>130</v>
      </c>
      <c r="AI222" s="40">
        <v>0</v>
      </c>
      <c r="AJ222" s="40">
        <v>0</v>
      </c>
      <c r="AK222" s="40">
        <v>0</v>
      </c>
      <c r="AL222" s="40">
        <v>40</v>
      </c>
      <c r="AM222" s="40">
        <v>0</v>
      </c>
      <c r="AN222" s="40">
        <v>0</v>
      </c>
      <c r="AO222" s="40">
        <v>0</v>
      </c>
      <c r="AP222" s="40">
        <v>35</v>
      </c>
      <c r="AQ222" s="40">
        <v>0</v>
      </c>
      <c r="AR222" s="40">
        <v>0</v>
      </c>
      <c r="AS222" s="40">
        <v>0</v>
      </c>
      <c r="AT222" s="40">
        <v>25</v>
      </c>
      <c r="AU222" s="52">
        <f t="shared" si="14"/>
        <v>100</v>
      </c>
      <c r="AV222" s="70"/>
      <c r="AW222" s="75">
        <v>0</v>
      </c>
      <c r="AX222" s="75">
        <v>0</v>
      </c>
      <c r="AY222" s="75">
        <v>0</v>
      </c>
      <c r="AZ222" s="75">
        <v>35</v>
      </c>
      <c r="BA222" s="75">
        <v>0</v>
      </c>
      <c r="BB222" s="75">
        <v>0</v>
      </c>
      <c r="BC222" s="75">
        <v>0</v>
      </c>
      <c r="BD222" s="75">
        <v>40</v>
      </c>
      <c r="BI222">
        <f t="shared" si="15"/>
        <v>75</v>
      </c>
    </row>
    <row r="223" spans="1:61" x14ac:dyDescent="0.25">
      <c r="A223" s="1" t="s">
        <v>48</v>
      </c>
      <c r="B223" s="2">
        <v>8927</v>
      </c>
      <c r="C223" s="3">
        <v>2</v>
      </c>
      <c r="D223" s="2" t="s">
        <v>49</v>
      </c>
      <c r="E223" s="4">
        <v>0</v>
      </c>
      <c r="F223" s="4" t="s">
        <v>49</v>
      </c>
      <c r="G223" s="5">
        <v>2</v>
      </c>
      <c r="H223" s="2" t="s">
        <v>449</v>
      </c>
      <c r="I223" s="4">
        <v>711</v>
      </c>
      <c r="J223" s="2" t="s">
        <v>1302</v>
      </c>
      <c r="K223" s="6">
        <v>2</v>
      </c>
      <c r="L223" s="7" t="s">
        <v>1323</v>
      </c>
      <c r="M223" s="7" t="s">
        <v>75</v>
      </c>
      <c r="N223" s="7" t="s">
        <v>1324</v>
      </c>
      <c r="O223" s="7" t="s">
        <v>1311</v>
      </c>
      <c r="P223" s="7" t="s">
        <v>1325</v>
      </c>
      <c r="Q223" s="7" t="s">
        <v>1318</v>
      </c>
      <c r="R223" s="7" t="s">
        <v>58</v>
      </c>
      <c r="S223" s="8">
        <v>10480</v>
      </c>
      <c r="T223" s="7" t="s">
        <v>1326</v>
      </c>
      <c r="U223" s="9" t="s">
        <v>1327</v>
      </c>
      <c r="V223" s="7" t="s">
        <v>1328</v>
      </c>
      <c r="W223" s="7" t="s">
        <v>124</v>
      </c>
      <c r="X223" s="7">
        <v>100</v>
      </c>
      <c r="Y223" s="10">
        <v>0</v>
      </c>
      <c r="Z223" s="10" t="s">
        <v>117</v>
      </c>
      <c r="AA223" s="10" t="s">
        <v>172</v>
      </c>
      <c r="AB223" s="10" t="s">
        <v>65</v>
      </c>
      <c r="AC223" s="11">
        <v>0</v>
      </c>
      <c r="AD223" s="10">
        <v>35</v>
      </c>
      <c r="AE223" s="11">
        <v>35.01</v>
      </c>
      <c r="AF223" s="10">
        <v>60</v>
      </c>
      <c r="AG223" s="11">
        <v>60.01</v>
      </c>
      <c r="AH223" s="11">
        <v>130</v>
      </c>
      <c r="AI223" s="40">
        <v>0</v>
      </c>
      <c r="AJ223" s="40">
        <v>0</v>
      </c>
      <c r="AK223" s="40">
        <v>30</v>
      </c>
      <c r="AL223" s="40">
        <v>0</v>
      </c>
      <c r="AM223" s="40">
        <v>0</v>
      </c>
      <c r="AN223" s="40">
        <v>30</v>
      </c>
      <c r="AO223" s="40">
        <v>0</v>
      </c>
      <c r="AP223" s="40">
        <v>0</v>
      </c>
      <c r="AQ223" s="40">
        <v>30</v>
      </c>
      <c r="AR223" s="40">
        <v>0</v>
      </c>
      <c r="AS223" s="40">
        <v>0</v>
      </c>
      <c r="AT223" s="40">
        <v>10</v>
      </c>
      <c r="AU223" s="52">
        <f t="shared" si="14"/>
        <v>100</v>
      </c>
      <c r="AV223" s="70"/>
      <c r="AW223" s="75">
        <v>0</v>
      </c>
      <c r="AX223" s="75">
        <v>0</v>
      </c>
      <c r="AY223" s="75">
        <v>25</v>
      </c>
      <c r="AZ223" s="75">
        <v>0</v>
      </c>
      <c r="BA223" s="75">
        <v>0</v>
      </c>
      <c r="BB223" s="75">
        <v>25</v>
      </c>
      <c r="BC223" s="75">
        <v>0</v>
      </c>
      <c r="BD223" s="75">
        <v>0</v>
      </c>
      <c r="BI223">
        <f t="shared" si="15"/>
        <v>50</v>
      </c>
    </row>
    <row r="224" spans="1:61" x14ac:dyDescent="0.25">
      <c r="A224" s="1" t="s">
        <v>48</v>
      </c>
      <c r="B224" s="2">
        <v>8943</v>
      </c>
      <c r="C224" s="3">
        <v>2</v>
      </c>
      <c r="D224" s="2" t="s">
        <v>49</v>
      </c>
      <c r="E224" s="4">
        <v>0</v>
      </c>
      <c r="F224" s="4" t="s">
        <v>49</v>
      </c>
      <c r="G224" s="5">
        <v>2</v>
      </c>
      <c r="H224" s="2" t="s">
        <v>449</v>
      </c>
      <c r="I224" s="4">
        <v>711</v>
      </c>
      <c r="J224" s="2" t="s">
        <v>1302</v>
      </c>
      <c r="K224" s="6">
        <v>3</v>
      </c>
      <c r="L224" s="7" t="s">
        <v>1329</v>
      </c>
      <c r="M224" s="7" t="s">
        <v>75</v>
      </c>
      <c r="N224" s="7" t="s">
        <v>1329</v>
      </c>
      <c r="O224" s="7" t="s">
        <v>1318</v>
      </c>
      <c r="P224" s="7" t="s">
        <v>1330</v>
      </c>
      <c r="Q224" s="7" t="s">
        <v>1318</v>
      </c>
      <c r="R224" s="7" t="s">
        <v>58</v>
      </c>
      <c r="S224" s="8">
        <v>10286</v>
      </c>
      <c r="T224" s="7" t="s">
        <v>1331</v>
      </c>
      <c r="U224" s="9" t="s">
        <v>1332</v>
      </c>
      <c r="V224" s="7" t="s">
        <v>1333</v>
      </c>
      <c r="W224" s="7" t="s">
        <v>124</v>
      </c>
      <c r="X224" s="7">
        <v>100</v>
      </c>
      <c r="Y224" s="10">
        <v>0</v>
      </c>
      <c r="Z224" s="10" t="s">
        <v>117</v>
      </c>
      <c r="AA224" s="10" t="s">
        <v>459</v>
      </c>
      <c r="AB224" s="10" t="s">
        <v>65</v>
      </c>
      <c r="AC224" s="11">
        <v>0</v>
      </c>
      <c r="AD224" s="10">
        <v>30</v>
      </c>
      <c r="AE224" s="11">
        <v>30.01</v>
      </c>
      <c r="AF224" s="10">
        <v>50</v>
      </c>
      <c r="AG224" s="11">
        <v>50.01</v>
      </c>
      <c r="AH224" s="11">
        <v>130</v>
      </c>
      <c r="AI224" s="40">
        <v>0</v>
      </c>
      <c r="AJ224" s="40">
        <v>30</v>
      </c>
      <c r="AK224" s="40">
        <v>0</v>
      </c>
      <c r="AL224" s="40">
        <v>10</v>
      </c>
      <c r="AM224" s="40">
        <v>0</v>
      </c>
      <c r="AN224" s="40">
        <v>20</v>
      </c>
      <c r="AO224" s="40">
        <v>0</v>
      </c>
      <c r="AP224" s="40">
        <v>20</v>
      </c>
      <c r="AQ224" s="40">
        <v>0</v>
      </c>
      <c r="AR224" s="40">
        <v>20</v>
      </c>
      <c r="AS224" s="40">
        <v>0</v>
      </c>
      <c r="AT224" s="40">
        <v>0</v>
      </c>
      <c r="AU224" s="52">
        <f t="shared" si="14"/>
        <v>100</v>
      </c>
      <c r="AV224" s="70"/>
      <c r="AW224" s="75">
        <v>0</v>
      </c>
      <c r="AX224" s="75">
        <v>20</v>
      </c>
      <c r="AY224" s="75">
        <v>0</v>
      </c>
      <c r="AZ224" s="75">
        <v>35</v>
      </c>
      <c r="BA224" s="75">
        <v>0</v>
      </c>
      <c r="BB224" s="75">
        <v>25</v>
      </c>
      <c r="BC224" s="75">
        <v>0</v>
      </c>
      <c r="BD224" s="75">
        <v>10</v>
      </c>
      <c r="BI224">
        <f t="shared" si="15"/>
        <v>90</v>
      </c>
    </row>
    <row r="225" spans="1:61" x14ac:dyDescent="0.25">
      <c r="A225" s="1" t="s">
        <v>48</v>
      </c>
      <c r="B225" s="2">
        <v>8954</v>
      </c>
      <c r="C225" s="3">
        <v>2</v>
      </c>
      <c r="D225" s="2" t="s">
        <v>49</v>
      </c>
      <c r="E225" s="4">
        <v>0</v>
      </c>
      <c r="F225" s="4" t="s">
        <v>49</v>
      </c>
      <c r="G225" s="5">
        <v>2</v>
      </c>
      <c r="H225" s="2" t="s">
        <v>449</v>
      </c>
      <c r="I225" s="4">
        <v>711</v>
      </c>
      <c r="J225" s="2" t="s">
        <v>1302</v>
      </c>
      <c r="K225" s="6">
        <v>1</v>
      </c>
      <c r="L225" s="7" t="s">
        <v>1316</v>
      </c>
      <c r="M225" s="7" t="s">
        <v>85</v>
      </c>
      <c r="N225" s="7" t="s">
        <v>1334</v>
      </c>
      <c r="O225" s="7" t="s">
        <v>1318</v>
      </c>
      <c r="P225" s="7" t="s">
        <v>1335</v>
      </c>
      <c r="Q225" s="7" t="s">
        <v>1318</v>
      </c>
      <c r="R225" s="7" t="s">
        <v>58</v>
      </c>
      <c r="S225" s="8">
        <v>10463</v>
      </c>
      <c r="T225" s="7" t="s">
        <v>1320</v>
      </c>
      <c r="U225" s="9" t="s">
        <v>1321</v>
      </c>
      <c r="V225" s="7" t="s">
        <v>1322</v>
      </c>
      <c r="W225" s="7" t="s">
        <v>124</v>
      </c>
      <c r="X225" s="7">
        <v>100</v>
      </c>
      <c r="Y225" s="10">
        <v>0</v>
      </c>
      <c r="Z225" s="10" t="s">
        <v>117</v>
      </c>
      <c r="AA225" s="10" t="s">
        <v>478</v>
      </c>
      <c r="AB225" s="10" t="s">
        <v>65</v>
      </c>
      <c r="AC225" s="11">
        <v>0</v>
      </c>
      <c r="AD225" s="10">
        <v>30</v>
      </c>
      <c r="AE225" s="11">
        <v>30.01</v>
      </c>
      <c r="AF225" s="10">
        <v>60</v>
      </c>
      <c r="AG225" s="11">
        <v>60.01</v>
      </c>
      <c r="AH225" s="11">
        <v>130</v>
      </c>
      <c r="AI225" s="40">
        <v>0</v>
      </c>
      <c r="AJ225" s="40">
        <v>0</v>
      </c>
      <c r="AK225" s="40">
        <v>0</v>
      </c>
      <c r="AL225" s="40">
        <v>50</v>
      </c>
      <c r="AM225" s="40">
        <v>0</v>
      </c>
      <c r="AN225" s="40">
        <v>0</v>
      </c>
      <c r="AO225" s="40">
        <v>0</v>
      </c>
      <c r="AP225" s="40">
        <v>50</v>
      </c>
      <c r="AQ225" s="40">
        <v>0</v>
      </c>
      <c r="AR225" s="40">
        <v>0</v>
      </c>
      <c r="AS225" s="40">
        <v>0</v>
      </c>
      <c r="AT225" s="40">
        <v>0</v>
      </c>
      <c r="AU225" s="52">
        <f t="shared" si="14"/>
        <v>100</v>
      </c>
      <c r="AV225" s="70"/>
      <c r="AW225" s="75">
        <v>0</v>
      </c>
      <c r="AX225" s="75">
        <v>0</v>
      </c>
      <c r="AY225" s="75">
        <v>0</v>
      </c>
      <c r="AZ225" s="75">
        <v>50</v>
      </c>
      <c r="BA225" s="75">
        <v>0</v>
      </c>
      <c r="BB225" s="75">
        <v>0</v>
      </c>
      <c r="BC225" s="75">
        <v>0</v>
      </c>
      <c r="BD225" s="75">
        <v>50</v>
      </c>
      <c r="BI225">
        <f t="shared" si="15"/>
        <v>100</v>
      </c>
    </row>
    <row r="226" spans="1:61" x14ac:dyDescent="0.25">
      <c r="A226" s="1" t="s">
        <v>48</v>
      </c>
      <c r="B226" s="2">
        <v>8955</v>
      </c>
      <c r="C226" s="3">
        <v>2</v>
      </c>
      <c r="D226" s="2" t="s">
        <v>49</v>
      </c>
      <c r="E226" s="4">
        <v>0</v>
      </c>
      <c r="F226" s="4" t="s">
        <v>49</v>
      </c>
      <c r="G226" s="5">
        <v>2</v>
      </c>
      <c r="H226" s="2" t="s">
        <v>449</v>
      </c>
      <c r="I226" s="4">
        <v>711</v>
      </c>
      <c r="J226" s="2" t="s">
        <v>1302</v>
      </c>
      <c r="K226" s="6">
        <v>1</v>
      </c>
      <c r="L226" s="7" t="s">
        <v>1316</v>
      </c>
      <c r="M226" s="7" t="s">
        <v>85</v>
      </c>
      <c r="N226" s="7" t="s">
        <v>1334</v>
      </c>
      <c r="O226" s="7" t="s">
        <v>1318</v>
      </c>
      <c r="P226" s="7" t="s">
        <v>1335</v>
      </c>
      <c r="Q226" s="7" t="s">
        <v>1318</v>
      </c>
      <c r="R226" s="7" t="s">
        <v>58</v>
      </c>
      <c r="S226" s="8">
        <v>10463</v>
      </c>
      <c r="T226" s="7" t="s">
        <v>1320</v>
      </c>
      <c r="U226" s="9" t="s">
        <v>1321</v>
      </c>
      <c r="V226" s="7" t="s">
        <v>1322</v>
      </c>
      <c r="W226" s="7" t="s">
        <v>124</v>
      </c>
      <c r="X226" s="7">
        <v>100</v>
      </c>
      <c r="Y226" s="10">
        <v>0</v>
      </c>
      <c r="Z226" s="10" t="s">
        <v>117</v>
      </c>
      <c r="AA226" s="10" t="s">
        <v>478</v>
      </c>
      <c r="AB226" s="10" t="s">
        <v>65</v>
      </c>
      <c r="AC226" s="11">
        <v>0</v>
      </c>
      <c r="AD226" s="10">
        <v>30</v>
      </c>
      <c r="AE226" s="11">
        <v>30.01</v>
      </c>
      <c r="AF226" s="10">
        <v>60</v>
      </c>
      <c r="AG226" s="11">
        <v>60.01</v>
      </c>
      <c r="AH226" s="11">
        <v>130</v>
      </c>
      <c r="AI226" s="40">
        <v>0</v>
      </c>
      <c r="AJ226" s="40">
        <v>0</v>
      </c>
      <c r="AK226" s="40">
        <v>0</v>
      </c>
      <c r="AL226" s="40">
        <v>50</v>
      </c>
      <c r="AM226" s="40">
        <v>0</v>
      </c>
      <c r="AN226" s="40">
        <v>0</v>
      </c>
      <c r="AO226" s="40">
        <v>0</v>
      </c>
      <c r="AP226" s="40">
        <v>25</v>
      </c>
      <c r="AQ226" s="40">
        <v>0</v>
      </c>
      <c r="AR226" s="40">
        <v>0</v>
      </c>
      <c r="AS226" s="40">
        <v>0</v>
      </c>
      <c r="AT226" s="40">
        <v>25</v>
      </c>
      <c r="AU226" s="52">
        <f t="shared" si="14"/>
        <v>100</v>
      </c>
      <c r="AV226" s="70"/>
      <c r="AW226" s="75">
        <v>0</v>
      </c>
      <c r="AX226" s="75">
        <v>0</v>
      </c>
      <c r="AY226" s="75">
        <v>0</v>
      </c>
      <c r="AZ226" s="75">
        <v>40</v>
      </c>
      <c r="BA226" s="75">
        <v>0</v>
      </c>
      <c r="BB226" s="75">
        <v>0</v>
      </c>
      <c r="BC226" s="75">
        <v>0</v>
      </c>
      <c r="BD226" s="75">
        <v>40</v>
      </c>
      <c r="BI226">
        <f t="shared" si="15"/>
        <v>80</v>
      </c>
    </row>
    <row r="227" spans="1:61" x14ac:dyDescent="0.25">
      <c r="A227" s="1" t="s">
        <v>48</v>
      </c>
      <c r="B227" s="2">
        <v>8967</v>
      </c>
      <c r="C227" s="3">
        <v>2</v>
      </c>
      <c r="D227" s="2" t="s">
        <v>49</v>
      </c>
      <c r="E227" s="4">
        <v>0</v>
      </c>
      <c r="F227" s="4" t="s">
        <v>49</v>
      </c>
      <c r="G227" s="5">
        <v>2</v>
      </c>
      <c r="H227" s="2" t="s">
        <v>449</v>
      </c>
      <c r="I227" s="4">
        <v>711</v>
      </c>
      <c r="J227" s="2" t="s">
        <v>1302</v>
      </c>
      <c r="K227" s="6">
        <v>2</v>
      </c>
      <c r="L227" s="7" t="s">
        <v>1323</v>
      </c>
      <c r="M227" s="7" t="s">
        <v>85</v>
      </c>
      <c r="N227" s="7" t="s">
        <v>1336</v>
      </c>
      <c r="O227" s="7" t="s">
        <v>1337</v>
      </c>
      <c r="P227" s="7" t="s">
        <v>1338</v>
      </c>
      <c r="Q227" s="7" t="s">
        <v>1318</v>
      </c>
      <c r="R227" s="7" t="s">
        <v>58</v>
      </c>
      <c r="S227" s="8">
        <v>10286</v>
      </c>
      <c r="T227" s="7" t="s">
        <v>1331</v>
      </c>
      <c r="U227" s="9" t="s">
        <v>1332</v>
      </c>
      <c r="V227" s="7" t="s">
        <v>1333</v>
      </c>
      <c r="W227" s="7" t="s">
        <v>124</v>
      </c>
      <c r="X227" s="7">
        <v>100</v>
      </c>
      <c r="Y227" s="10">
        <v>0</v>
      </c>
      <c r="Z227" s="10" t="s">
        <v>117</v>
      </c>
      <c r="AA227" s="10" t="s">
        <v>459</v>
      </c>
      <c r="AB227" s="10" t="s">
        <v>65</v>
      </c>
      <c r="AC227" s="11">
        <v>0</v>
      </c>
      <c r="AD227" s="10">
        <v>30</v>
      </c>
      <c r="AE227" s="11">
        <v>30.01</v>
      </c>
      <c r="AF227" s="10">
        <v>50</v>
      </c>
      <c r="AG227" s="11">
        <v>50.01</v>
      </c>
      <c r="AH227" s="11">
        <v>130</v>
      </c>
      <c r="AI227" s="40">
        <v>0</v>
      </c>
      <c r="AJ227" s="40">
        <v>25</v>
      </c>
      <c r="AK227" s="40">
        <v>0</v>
      </c>
      <c r="AL227" s="40">
        <v>15</v>
      </c>
      <c r="AM227" s="40">
        <v>0</v>
      </c>
      <c r="AN227" s="40">
        <v>15</v>
      </c>
      <c r="AO227" s="40">
        <v>0</v>
      </c>
      <c r="AP227" s="40">
        <v>15</v>
      </c>
      <c r="AQ227" s="40">
        <v>0</v>
      </c>
      <c r="AR227" s="40">
        <v>15</v>
      </c>
      <c r="AS227" s="40">
        <v>0</v>
      </c>
      <c r="AT227" s="40">
        <v>15</v>
      </c>
      <c r="AU227" s="52">
        <f t="shared" si="14"/>
        <v>100</v>
      </c>
      <c r="AV227" s="70"/>
      <c r="AW227" s="75">
        <v>0</v>
      </c>
      <c r="AX227" s="75">
        <v>15</v>
      </c>
      <c r="AY227" s="75">
        <v>0</v>
      </c>
      <c r="AZ227" s="75">
        <v>25</v>
      </c>
      <c r="BA227" s="75">
        <v>0</v>
      </c>
      <c r="BB227" s="75">
        <v>15</v>
      </c>
      <c r="BC227" s="75">
        <v>0</v>
      </c>
      <c r="BD227" s="75">
        <v>20</v>
      </c>
      <c r="BI227">
        <f t="shared" si="15"/>
        <v>75</v>
      </c>
    </row>
    <row r="228" spans="1:61" x14ac:dyDescent="0.25">
      <c r="A228" s="1" t="s">
        <v>48</v>
      </c>
      <c r="B228" s="2">
        <v>8973</v>
      </c>
      <c r="C228" s="3">
        <v>2</v>
      </c>
      <c r="D228" s="2" t="s">
        <v>49</v>
      </c>
      <c r="E228" s="4">
        <v>0</v>
      </c>
      <c r="F228" s="4" t="s">
        <v>49</v>
      </c>
      <c r="G228" s="5">
        <v>2</v>
      </c>
      <c r="H228" s="2" t="s">
        <v>449</v>
      </c>
      <c r="I228" s="4">
        <v>711</v>
      </c>
      <c r="J228" s="2" t="s">
        <v>1302</v>
      </c>
      <c r="K228" s="6">
        <v>3</v>
      </c>
      <c r="L228" s="7" t="s">
        <v>1329</v>
      </c>
      <c r="M228" s="7" t="s">
        <v>85</v>
      </c>
      <c r="N228" s="7" t="s">
        <v>1339</v>
      </c>
      <c r="O228" s="7" t="s">
        <v>1340</v>
      </c>
      <c r="P228" s="7" t="s">
        <v>1341</v>
      </c>
      <c r="Q228" s="7" t="s">
        <v>1318</v>
      </c>
      <c r="R228" s="7" t="s">
        <v>58</v>
      </c>
      <c r="S228" s="8">
        <v>10216</v>
      </c>
      <c r="T228" s="7" t="s">
        <v>1313</v>
      </c>
      <c r="U228" s="9" t="s">
        <v>1314</v>
      </c>
      <c r="V228" s="7" t="s">
        <v>1315</v>
      </c>
      <c r="W228" s="7" t="s">
        <v>124</v>
      </c>
      <c r="X228" s="7">
        <v>100</v>
      </c>
      <c r="Y228" s="10">
        <v>0</v>
      </c>
      <c r="Z228" s="10" t="s">
        <v>117</v>
      </c>
      <c r="AA228" s="10" t="s">
        <v>478</v>
      </c>
      <c r="AB228" s="10" t="s">
        <v>65</v>
      </c>
      <c r="AC228" s="11">
        <v>0</v>
      </c>
      <c r="AD228" s="10">
        <v>25</v>
      </c>
      <c r="AE228" s="11">
        <v>25.01</v>
      </c>
      <c r="AF228" s="10">
        <v>50</v>
      </c>
      <c r="AG228" s="11">
        <v>50.01</v>
      </c>
      <c r="AH228" s="11">
        <v>130</v>
      </c>
      <c r="AI228" s="40">
        <v>0</v>
      </c>
      <c r="AJ228" s="40">
        <v>0</v>
      </c>
      <c r="AK228" s="40">
        <v>0</v>
      </c>
      <c r="AL228" s="40">
        <v>40</v>
      </c>
      <c r="AM228" s="40">
        <v>0</v>
      </c>
      <c r="AN228" s="40">
        <v>0</v>
      </c>
      <c r="AO228" s="40">
        <v>0</v>
      </c>
      <c r="AP228" s="40">
        <v>80</v>
      </c>
      <c r="AQ228" s="40">
        <v>0</v>
      </c>
      <c r="AR228" s="40">
        <v>0</v>
      </c>
      <c r="AS228" s="40">
        <v>0</v>
      </c>
      <c r="AT228" s="40">
        <v>100</v>
      </c>
      <c r="AU228" s="52">
        <f t="shared" si="14"/>
        <v>220</v>
      </c>
      <c r="AV228" s="70"/>
      <c r="AW228" s="75">
        <v>0</v>
      </c>
      <c r="AX228" s="75">
        <v>0</v>
      </c>
      <c r="AY228" s="75">
        <v>0</v>
      </c>
      <c r="AZ228" s="75">
        <v>35</v>
      </c>
      <c r="BA228" s="75">
        <v>0</v>
      </c>
      <c r="BB228" s="75">
        <v>0</v>
      </c>
      <c r="BC228" s="75">
        <v>0</v>
      </c>
      <c r="BD228" s="75">
        <v>40</v>
      </c>
      <c r="BI228">
        <f t="shared" si="15"/>
        <v>75</v>
      </c>
    </row>
    <row r="229" spans="1:61" x14ac:dyDescent="0.25">
      <c r="A229" s="1" t="s">
        <v>48</v>
      </c>
      <c r="B229" s="2">
        <v>6153</v>
      </c>
      <c r="C229" s="3">
        <v>2</v>
      </c>
      <c r="D229" s="2" t="s">
        <v>49</v>
      </c>
      <c r="E229" s="4">
        <v>0</v>
      </c>
      <c r="F229" s="4" t="s">
        <v>49</v>
      </c>
      <c r="G229" s="5">
        <v>13</v>
      </c>
      <c r="H229" s="2" t="s">
        <v>1342</v>
      </c>
      <c r="I229" s="4">
        <v>736</v>
      </c>
      <c r="J229" s="2" t="s">
        <v>1342</v>
      </c>
      <c r="K229" s="6">
        <v>1</v>
      </c>
      <c r="L229" s="7" t="s">
        <v>1343</v>
      </c>
      <c r="M229" s="7" t="s">
        <v>75</v>
      </c>
      <c r="N229" s="7" t="s">
        <v>1344</v>
      </c>
      <c r="O229" s="7" t="s">
        <v>1345</v>
      </c>
      <c r="P229" s="7" t="s">
        <v>1346</v>
      </c>
      <c r="Q229" s="7" t="s">
        <v>1347</v>
      </c>
      <c r="R229" s="7" t="s">
        <v>58</v>
      </c>
      <c r="S229" s="8">
        <v>7720</v>
      </c>
      <c r="T229" s="7" t="s">
        <v>1348</v>
      </c>
      <c r="U229" s="9" t="s">
        <v>1349</v>
      </c>
      <c r="V229" s="7" t="s">
        <v>1350</v>
      </c>
      <c r="W229" s="7" t="s">
        <v>1351</v>
      </c>
      <c r="X229" s="7">
        <v>100</v>
      </c>
      <c r="Y229" s="10">
        <v>0</v>
      </c>
      <c r="Z229" s="10" t="s">
        <v>117</v>
      </c>
      <c r="AA229" s="10" t="s">
        <v>256</v>
      </c>
      <c r="AB229" s="10" t="s">
        <v>65</v>
      </c>
      <c r="AC229" s="11">
        <v>0</v>
      </c>
      <c r="AD229" s="10">
        <v>70</v>
      </c>
      <c r="AE229" s="11">
        <v>70.010000000000005</v>
      </c>
      <c r="AF229" s="10">
        <v>90</v>
      </c>
      <c r="AG229" s="11">
        <v>90.01</v>
      </c>
      <c r="AH229" s="11">
        <v>130</v>
      </c>
      <c r="AI229" s="40">
        <v>0</v>
      </c>
      <c r="AJ229" s="40">
        <v>10</v>
      </c>
      <c r="AK229" s="40">
        <v>20</v>
      </c>
      <c r="AL229" s="40">
        <v>0</v>
      </c>
      <c r="AM229" s="40">
        <v>0</v>
      </c>
      <c r="AN229" s="40">
        <v>0</v>
      </c>
      <c r="AO229" s="40">
        <v>20</v>
      </c>
      <c r="AP229" s="40">
        <v>0</v>
      </c>
      <c r="AQ229" s="40">
        <v>20</v>
      </c>
      <c r="AR229" s="40">
        <v>0</v>
      </c>
      <c r="AS229" s="40">
        <v>10</v>
      </c>
      <c r="AT229" s="40">
        <v>20</v>
      </c>
      <c r="AU229" s="52">
        <f t="shared" si="14"/>
        <v>100</v>
      </c>
      <c r="AV229" s="70"/>
      <c r="AW229" s="77">
        <v>10</v>
      </c>
      <c r="AX229" s="75">
        <v>10</v>
      </c>
      <c r="AY229" s="75">
        <v>10</v>
      </c>
      <c r="AZ229" s="75">
        <v>10</v>
      </c>
      <c r="BA229" s="75">
        <v>10</v>
      </c>
      <c r="BB229" s="75">
        <v>20</v>
      </c>
      <c r="BC229" s="75">
        <v>10</v>
      </c>
      <c r="BD229" s="75">
        <v>10</v>
      </c>
      <c r="BI229">
        <f t="shared" si="15"/>
        <v>90</v>
      </c>
    </row>
    <row r="230" spans="1:61" x14ac:dyDescent="0.25">
      <c r="A230" s="1" t="s">
        <v>48</v>
      </c>
      <c r="B230" s="2">
        <v>6167</v>
      </c>
      <c r="C230" s="3">
        <v>2</v>
      </c>
      <c r="D230" s="2" t="s">
        <v>49</v>
      </c>
      <c r="E230" s="4">
        <v>0</v>
      </c>
      <c r="F230" s="4" t="s">
        <v>49</v>
      </c>
      <c r="G230" s="5">
        <v>13</v>
      </c>
      <c r="H230" s="2" t="s">
        <v>1342</v>
      </c>
      <c r="I230" s="4">
        <v>736</v>
      </c>
      <c r="J230" s="2" t="s">
        <v>1342</v>
      </c>
      <c r="K230" s="6">
        <v>1</v>
      </c>
      <c r="L230" s="7" t="s">
        <v>1343</v>
      </c>
      <c r="M230" s="7" t="s">
        <v>85</v>
      </c>
      <c r="N230" s="7" t="s">
        <v>1352</v>
      </c>
      <c r="O230" s="7" t="s">
        <v>1345</v>
      </c>
      <c r="P230" s="7" t="s">
        <v>1353</v>
      </c>
      <c r="Q230" s="7" t="s">
        <v>1347</v>
      </c>
      <c r="R230" s="7" t="s">
        <v>58</v>
      </c>
      <c r="S230" s="8">
        <v>7724</v>
      </c>
      <c r="T230" s="7" t="s">
        <v>1354</v>
      </c>
      <c r="U230" s="9" t="s">
        <v>1355</v>
      </c>
      <c r="V230" s="7" t="s">
        <v>1350</v>
      </c>
      <c r="W230" s="7" t="s">
        <v>1356</v>
      </c>
      <c r="X230" s="7">
        <v>100</v>
      </c>
      <c r="Y230" s="10">
        <v>0</v>
      </c>
      <c r="Z230" s="10" t="s">
        <v>117</v>
      </c>
      <c r="AA230" s="10" t="s">
        <v>256</v>
      </c>
      <c r="AB230" s="10" t="s">
        <v>65</v>
      </c>
      <c r="AC230" s="11">
        <v>0</v>
      </c>
      <c r="AD230" s="10">
        <v>70</v>
      </c>
      <c r="AE230" s="11">
        <v>70.010000000000005</v>
      </c>
      <c r="AF230" s="10">
        <v>90</v>
      </c>
      <c r="AG230" s="11">
        <v>90.01</v>
      </c>
      <c r="AH230" s="11">
        <v>130</v>
      </c>
      <c r="AI230" s="40">
        <v>0</v>
      </c>
      <c r="AJ230" s="40">
        <v>10</v>
      </c>
      <c r="AK230" s="40">
        <v>20</v>
      </c>
      <c r="AL230" s="40">
        <v>0</v>
      </c>
      <c r="AM230" s="40">
        <v>0</v>
      </c>
      <c r="AN230" s="40">
        <v>0</v>
      </c>
      <c r="AO230" s="40">
        <v>20</v>
      </c>
      <c r="AP230" s="40">
        <v>0</v>
      </c>
      <c r="AQ230" s="40">
        <v>20</v>
      </c>
      <c r="AR230" s="40">
        <v>0</v>
      </c>
      <c r="AS230" s="40">
        <v>10</v>
      </c>
      <c r="AT230" s="40">
        <v>20</v>
      </c>
      <c r="AU230" s="52">
        <f t="shared" si="14"/>
        <v>100</v>
      </c>
      <c r="AV230" s="70"/>
      <c r="AW230" s="77">
        <v>10</v>
      </c>
      <c r="AX230" s="75">
        <v>10</v>
      </c>
      <c r="AY230" s="75">
        <v>10</v>
      </c>
      <c r="AZ230" s="75">
        <v>10</v>
      </c>
      <c r="BA230" s="75">
        <v>10</v>
      </c>
      <c r="BB230" s="75">
        <v>20</v>
      </c>
      <c r="BC230" s="75">
        <v>10</v>
      </c>
      <c r="BD230" s="75">
        <v>10</v>
      </c>
      <c r="BI230">
        <f t="shared" si="15"/>
        <v>90</v>
      </c>
    </row>
    <row r="231" spans="1:61" x14ac:dyDescent="0.25">
      <c r="A231" s="1" t="s">
        <v>48</v>
      </c>
      <c r="B231" s="2">
        <v>6183</v>
      </c>
      <c r="C231" s="3">
        <v>2</v>
      </c>
      <c r="D231" s="2" t="s">
        <v>49</v>
      </c>
      <c r="E231" s="4">
        <v>0</v>
      </c>
      <c r="F231" s="4" t="s">
        <v>49</v>
      </c>
      <c r="G231" s="5">
        <v>13</v>
      </c>
      <c r="H231" s="2" t="s">
        <v>1342</v>
      </c>
      <c r="I231" s="4">
        <v>736</v>
      </c>
      <c r="J231" s="2" t="s">
        <v>1342</v>
      </c>
      <c r="K231" s="6" t="s">
        <v>52</v>
      </c>
      <c r="L231" s="7" t="s">
        <v>52</v>
      </c>
      <c r="M231" s="7" t="s">
        <v>53</v>
      </c>
      <c r="N231" s="7" t="s">
        <v>1357</v>
      </c>
      <c r="O231" s="7" t="s">
        <v>1358</v>
      </c>
      <c r="P231" s="7" t="s">
        <v>1359</v>
      </c>
      <c r="Q231" s="7" t="s">
        <v>1360</v>
      </c>
      <c r="R231" s="7" t="s">
        <v>58</v>
      </c>
      <c r="S231" s="8">
        <v>7731</v>
      </c>
      <c r="T231" s="7" t="s">
        <v>1361</v>
      </c>
      <c r="U231" s="9" t="s">
        <v>1358</v>
      </c>
      <c r="V231" s="7" t="s">
        <v>1362</v>
      </c>
      <c r="W231" s="7" t="s">
        <v>1363</v>
      </c>
      <c r="X231" s="7">
        <v>100</v>
      </c>
      <c r="Y231" s="10">
        <v>0</v>
      </c>
      <c r="Z231" s="10" t="s">
        <v>117</v>
      </c>
      <c r="AA231" s="10" t="s">
        <v>256</v>
      </c>
      <c r="AB231" s="10" t="s">
        <v>65</v>
      </c>
      <c r="AC231" s="11">
        <v>0</v>
      </c>
      <c r="AD231" s="10">
        <v>50</v>
      </c>
      <c r="AE231" s="11">
        <v>50.01</v>
      </c>
      <c r="AF231" s="10">
        <v>70</v>
      </c>
      <c r="AG231" s="11">
        <v>70.010000000000005</v>
      </c>
      <c r="AH231" s="11">
        <v>130</v>
      </c>
      <c r="AI231" s="40">
        <v>0</v>
      </c>
      <c r="AJ231" s="40">
        <v>10</v>
      </c>
      <c r="AK231" s="40">
        <v>20</v>
      </c>
      <c r="AL231" s="40">
        <v>0</v>
      </c>
      <c r="AM231" s="40">
        <v>0</v>
      </c>
      <c r="AN231" s="40">
        <v>0</v>
      </c>
      <c r="AO231" s="40">
        <v>20</v>
      </c>
      <c r="AP231" s="40">
        <v>0</v>
      </c>
      <c r="AQ231" s="40">
        <v>20</v>
      </c>
      <c r="AR231" s="40">
        <v>0</v>
      </c>
      <c r="AS231" s="40">
        <v>10</v>
      </c>
      <c r="AT231" s="40">
        <v>20</v>
      </c>
      <c r="AU231" s="52">
        <f t="shared" si="14"/>
        <v>100</v>
      </c>
      <c r="AV231" s="70"/>
      <c r="AW231" s="75">
        <v>8.8000000000000007</v>
      </c>
      <c r="AX231" s="75">
        <v>6.8</v>
      </c>
      <c r="AY231" s="75">
        <v>7.4</v>
      </c>
      <c r="AZ231" s="75">
        <v>10.6</v>
      </c>
      <c r="BA231" s="75">
        <v>8</v>
      </c>
      <c r="BB231" s="75">
        <v>12.7</v>
      </c>
      <c r="BC231" s="75">
        <v>10.7</v>
      </c>
      <c r="BD231" s="75">
        <v>11.2</v>
      </c>
      <c r="BI231">
        <f t="shared" si="15"/>
        <v>76.2</v>
      </c>
    </row>
    <row r="232" spans="1:61" x14ac:dyDescent="0.25">
      <c r="A232" s="1" t="s">
        <v>48</v>
      </c>
      <c r="B232" s="2">
        <v>6186</v>
      </c>
      <c r="C232" s="3">
        <v>2</v>
      </c>
      <c r="D232" s="2" t="s">
        <v>49</v>
      </c>
      <c r="E232" s="4">
        <v>0</v>
      </c>
      <c r="F232" s="4" t="s">
        <v>49</v>
      </c>
      <c r="G232" s="5">
        <v>13</v>
      </c>
      <c r="H232" s="2" t="s">
        <v>1342</v>
      </c>
      <c r="I232" s="4">
        <v>736</v>
      </c>
      <c r="J232" s="2" t="s">
        <v>1342</v>
      </c>
      <c r="K232" s="6" t="s">
        <v>52</v>
      </c>
      <c r="L232" s="7" t="s">
        <v>52</v>
      </c>
      <c r="M232" s="7" t="s">
        <v>67</v>
      </c>
      <c r="N232" s="7" t="s">
        <v>1364</v>
      </c>
      <c r="O232" s="7" t="s">
        <v>1365</v>
      </c>
      <c r="P232" s="7" t="s">
        <v>1366</v>
      </c>
      <c r="Q232" s="7" t="s">
        <v>1367</v>
      </c>
      <c r="R232" s="7" t="s">
        <v>58</v>
      </c>
      <c r="S232" s="8">
        <v>7735</v>
      </c>
      <c r="T232" s="7" t="s">
        <v>1368</v>
      </c>
      <c r="U232" s="9" t="s">
        <v>1369</v>
      </c>
      <c r="V232" s="7" t="s">
        <v>1370</v>
      </c>
      <c r="W232" s="7" t="s">
        <v>116</v>
      </c>
      <c r="X232" s="7">
        <v>100</v>
      </c>
      <c r="Y232" s="10">
        <v>0</v>
      </c>
      <c r="Z232" s="10" t="s">
        <v>117</v>
      </c>
      <c r="AA232" s="10" t="s">
        <v>256</v>
      </c>
      <c r="AB232" s="10" t="s">
        <v>65</v>
      </c>
      <c r="AC232" s="11">
        <v>0</v>
      </c>
      <c r="AD232" s="10">
        <v>80</v>
      </c>
      <c r="AE232" s="11">
        <v>80.010000000000005</v>
      </c>
      <c r="AF232" s="10">
        <v>90</v>
      </c>
      <c r="AG232" s="11">
        <v>90.01</v>
      </c>
      <c r="AH232" s="11">
        <v>130</v>
      </c>
      <c r="AI232" s="40">
        <v>0</v>
      </c>
      <c r="AJ232" s="40">
        <v>10</v>
      </c>
      <c r="AK232" s="40">
        <v>20</v>
      </c>
      <c r="AL232" s="40">
        <v>0</v>
      </c>
      <c r="AM232" s="40">
        <v>0</v>
      </c>
      <c r="AN232" s="40">
        <v>0</v>
      </c>
      <c r="AO232" s="40">
        <v>20</v>
      </c>
      <c r="AP232" s="40">
        <v>0</v>
      </c>
      <c r="AQ232" s="40">
        <v>20</v>
      </c>
      <c r="AR232" s="40">
        <v>0</v>
      </c>
      <c r="AS232" s="40">
        <v>10</v>
      </c>
      <c r="AT232" s="40">
        <v>20</v>
      </c>
      <c r="AU232" s="52">
        <f t="shared" si="14"/>
        <v>100</v>
      </c>
      <c r="AV232" s="70"/>
      <c r="AW232" s="77">
        <v>0</v>
      </c>
      <c r="AX232" s="75">
        <v>10</v>
      </c>
      <c r="AY232" s="75">
        <v>10</v>
      </c>
      <c r="AZ232" s="75">
        <v>10</v>
      </c>
      <c r="BA232" s="75">
        <v>10</v>
      </c>
      <c r="BB232" s="75">
        <v>20</v>
      </c>
      <c r="BC232" s="75">
        <v>10</v>
      </c>
      <c r="BD232" s="75">
        <v>10</v>
      </c>
      <c r="BI232">
        <f t="shared" si="15"/>
        <v>80</v>
      </c>
    </row>
    <row r="233" spans="1:61" x14ac:dyDescent="0.25">
      <c r="A233" s="1" t="s">
        <v>48</v>
      </c>
      <c r="B233" s="2">
        <v>6802</v>
      </c>
      <c r="C233" s="3">
        <v>2</v>
      </c>
      <c r="D233" s="2" t="s">
        <v>49</v>
      </c>
      <c r="E233" s="4">
        <v>0</v>
      </c>
      <c r="F233" s="4" t="s">
        <v>49</v>
      </c>
      <c r="G233" s="5">
        <v>4</v>
      </c>
      <c r="H233" s="2" t="s">
        <v>1371</v>
      </c>
      <c r="I233" s="4">
        <v>739</v>
      </c>
      <c r="J233" s="2" t="s">
        <v>1372</v>
      </c>
      <c r="K233" s="6" t="s">
        <v>52</v>
      </c>
      <c r="L233" s="7" t="s">
        <v>52</v>
      </c>
      <c r="M233" s="7" t="s">
        <v>53</v>
      </c>
      <c r="N233" s="7" t="s">
        <v>1373</v>
      </c>
      <c r="O233" s="7" t="s">
        <v>1374</v>
      </c>
      <c r="P233" s="7" t="s">
        <v>1375</v>
      </c>
      <c r="Q233" s="7" t="s">
        <v>1376</v>
      </c>
      <c r="R233" s="7" t="s">
        <v>58</v>
      </c>
      <c r="S233" s="8">
        <v>7700</v>
      </c>
      <c r="T233" s="7" t="s">
        <v>1377</v>
      </c>
      <c r="U233" s="9" t="s">
        <v>1378</v>
      </c>
      <c r="V233" s="7" t="s">
        <v>1379</v>
      </c>
      <c r="W233" s="7" t="s">
        <v>116</v>
      </c>
      <c r="X233" s="7">
        <v>100</v>
      </c>
      <c r="Y233" s="10">
        <v>0</v>
      </c>
      <c r="Z233" s="10" t="s">
        <v>117</v>
      </c>
      <c r="AA233" s="10" t="s">
        <v>256</v>
      </c>
      <c r="AB233" s="10" t="s">
        <v>65</v>
      </c>
      <c r="AC233" s="11">
        <v>0</v>
      </c>
      <c r="AD233" s="10">
        <v>70</v>
      </c>
      <c r="AE233" s="11">
        <v>70.010000000000005</v>
      </c>
      <c r="AF233" s="10">
        <v>80</v>
      </c>
      <c r="AG233" s="11">
        <v>80.010000000000005</v>
      </c>
      <c r="AH233" s="11">
        <v>130</v>
      </c>
      <c r="AI233" s="41">
        <v>8</v>
      </c>
      <c r="AJ233" s="41">
        <v>8</v>
      </c>
      <c r="AK233" s="41">
        <v>8</v>
      </c>
      <c r="AL233" s="41">
        <v>8</v>
      </c>
      <c r="AM233" s="41">
        <v>8</v>
      </c>
      <c r="AN233" s="41">
        <v>8</v>
      </c>
      <c r="AO233" s="41">
        <v>9</v>
      </c>
      <c r="AP233" s="41">
        <v>9</v>
      </c>
      <c r="AQ233" s="41">
        <v>9</v>
      </c>
      <c r="AR233" s="41">
        <v>9</v>
      </c>
      <c r="AS233" s="41">
        <v>8</v>
      </c>
      <c r="AT233" s="41">
        <v>8</v>
      </c>
      <c r="AU233" s="52">
        <f t="shared" si="14"/>
        <v>100</v>
      </c>
      <c r="AV233" s="70"/>
      <c r="AW233" s="75">
        <v>8</v>
      </c>
      <c r="AX233" s="75">
        <v>8</v>
      </c>
      <c r="AY233" s="75">
        <v>8</v>
      </c>
      <c r="AZ233" s="75">
        <v>8</v>
      </c>
      <c r="BA233" s="75">
        <v>8</v>
      </c>
      <c r="BB233" s="75">
        <v>8</v>
      </c>
      <c r="BC233" s="75">
        <v>9</v>
      </c>
      <c r="BD233" s="75">
        <v>9</v>
      </c>
      <c r="BI233">
        <f t="shared" si="15"/>
        <v>66</v>
      </c>
    </row>
    <row r="234" spans="1:61" x14ac:dyDescent="0.25">
      <c r="A234" s="1" t="s">
        <v>48</v>
      </c>
      <c r="B234" s="2">
        <v>6808</v>
      </c>
      <c r="C234" s="3">
        <v>2</v>
      </c>
      <c r="D234" s="2" t="s">
        <v>49</v>
      </c>
      <c r="E234" s="4">
        <v>0</v>
      </c>
      <c r="F234" s="4" t="s">
        <v>49</v>
      </c>
      <c r="G234" s="5">
        <v>4</v>
      </c>
      <c r="H234" s="2" t="s">
        <v>1371</v>
      </c>
      <c r="I234" s="4">
        <v>739</v>
      </c>
      <c r="J234" s="2" t="s">
        <v>1372</v>
      </c>
      <c r="K234" s="6" t="s">
        <v>52</v>
      </c>
      <c r="L234" s="7" t="s">
        <v>52</v>
      </c>
      <c r="M234" s="7" t="s">
        <v>67</v>
      </c>
      <c r="N234" s="7" t="s">
        <v>1380</v>
      </c>
      <c r="O234" s="7" t="s">
        <v>1381</v>
      </c>
      <c r="P234" s="7" t="s">
        <v>1382</v>
      </c>
      <c r="Q234" s="7" t="s">
        <v>1383</v>
      </c>
      <c r="R234" s="7" t="s">
        <v>58</v>
      </c>
      <c r="S234" s="8">
        <v>7740</v>
      </c>
      <c r="T234" s="7" t="s">
        <v>1384</v>
      </c>
      <c r="U234" s="9" t="s">
        <v>1378</v>
      </c>
      <c r="V234" s="7" t="s">
        <v>1385</v>
      </c>
      <c r="W234" s="7" t="s">
        <v>1386</v>
      </c>
      <c r="X234" s="7">
        <v>100</v>
      </c>
      <c r="Y234" s="10">
        <v>0</v>
      </c>
      <c r="Z234" s="10" t="s">
        <v>117</v>
      </c>
      <c r="AA234" s="10" t="s">
        <v>389</v>
      </c>
      <c r="AB234" s="10" t="s">
        <v>65</v>
      </c>
      <c r="AC234" s="11">
        <v>0</v>
      </c>
      <c r="AD234" s="10">
        <v>80</v>
      </c>
      <c r="AE234" s="11">
        <v>80.010000000000005</v>
      </c>
      <c r="AF234" s="10">
        <v>90</v>
      </c>
      <c r="AG234" s="11">
        <v>90.01</v>
      </c>
      <c r="AH234" s="11">
        <v>130</v>
      </c>
      <c r="AI234" s="41">
        <v>8</v>
      </c>
      <c r="AJ234" s="41">
        <v>8</v>
      </c>
      <c r="AK234" s="41">
        <v>8</v>
      </c>
      <c r="AL234" s="41">
        <v>8</v>
      </c>
      <c r="AM234" s="41">
        <v>8</v>
      </c>
      <c r="AN234" s="41">
        <v>8</v>
      </c>
      <c r="AO234" s="41">
        <v>9</v>
      </c>
      <c r="AP234" s="41">
        <v>9</v>
      </c>
      <c r="AQ234" s="41">
        <v>9</v>
      </c>
      <c r="AR234" s="41">
        <v>9</v>
      </c>
      <c r="AS234" s="41">
        <v>8</v>
      </c>
      <c r="AT234" s="41">
        <v>8</v>
      </c>
      <c r="AU234" s="52">
        <f t="shared" si="14"/>
        <v>100</v>
      </c>
      <c r="AV234" s="70"/>
      <c r="AW234" s="75">
        <v>8</v>
      </c>
      <c r="AX234" s="75">
        <v>8</v>
      </c>
      <c r="AY234" s="75">
        <v>8</v>
      </c>
      <c r="AZ234" s="75">
        <v>8</v>
      </c>
      <c r="BA234" s="75">
        <v>8</v>
      </c>
      <c r="BB234" s="75">
        <v>8</v>
      </c>
      <c r="BC234" s="75">
        <v>9</v>
      </c>
      <c r="BD234" s="75">
        <v>9</v>
      </c>
      <c r="BI234">
        <f t="shared" si="15"/>
        <v>66</v>
      </c>
    </row>
    <row r="235" spans="1:61" x14ac:dyDescent="0.25">
      <c r="A235" s="1" t="s">
        <v>48</v>
      </c>
      <c r="B235" s="2">
        <v>6819</v>
      </c>
      <c r="C235" s="3">
        <v>2</v>
      </c>
      <c r="D235" s="2" t="s">
        <v>49</v>
      </c>
      <c r="E235" s="4">
        <v>0</v>
      </c>
      <c r="F235" s="4" t="s">
        <v>49</v>
      </c>
      <c r="G235" s="5">
        <v>4</v>
      </c>
      <c r="H235" s="2" t="s">
        <v>1371</v>
      </c>
      <c r="I235" s="4">
        <v>739</v>
      </c>
      <c r="J235" s="2" t="s">
        <v>1372</v>
      </c>
      <c r="K235" s="6">
        <v>1</v>
      </c>
      <c r="L235" s="7" t="s">
        <v>1387</v>
      </c>
      <c r="M235" s="7" t="s">
        <v>75</v>
      </c>
      <c r="N235" s="9" t="s">
        <v>1745</v>
      </c>
      <c r="O235" s="7" t="s">
        <v>1381</v>
      </c>
      <c r="P235" s="7" t="s">
        <v>1382</v>
      </c>
      <c r="Q235" s="9" t="s">
        <v>1746</v>
      </c>
      <c r="R235" s="7" t="s">
        <v>58</v>
      </c>
      <c r="S235" s="8">
        <v>7745</v>
      </c>
      <c r="T235" s="9" t="s">
        <v>1747</v>
      </c>
      <c r="U235" s="9" t="s">
        <v>1748</v>
      </c>
      <c r="V235" s="9" t="s">
        <v>1749</v>
      </c>
      <c r="W235" s="7" t="s">
        <v>116</v>
      </c>
      <c r="X235" s="7">
        <v>100</v>
      </c>
      <c r="Y235" s="10">
        <v>0</v>
      </c>
      <c r="Z235" s="10" t="s">
        <v>117</v>
      </c>
      <c r="AA235" s="10" t="s">
        <v>459</v>
      </c>
      <c r="AB235" s="10" t="s">
        <v>65</v>
      </c>
      <c r="AC235" s="11">
        <v>0</v>
      </c>
      <c r="AD235" s="10">
        <v>80</v>
      </c>
      <c r="AE235" s="11">
        <v>80.010000000000005</v>
      </c>
      <c r="AF235" s="10">
        <v>90</v>
      </c>
      <c r="AG235" s="11">
        <v>90.01</v>
      </c>
      <c r="AH235" s="11">
        <v>130</v>
      </c>
      <c r="AI235" s="41">
        <v>8</v>
      </c>
      <c r="AJ235" s="41">
        <v>8</v>
      </c>
      <c r="AK235" s="41">
        <v>8</v>
      </c>
      <c r="AL235" s="41">
        <v>8</v>
      </c>
      <c r="AM235" s="41">
        <v>8</v>
      </c>
      <c r="AN235" s="41">
        <v>8</v>
      </c>
      <c r="AO235" s="41">
        <v>9</v>
      </c>
      <c r="AP235" s="41">
        <v>9</v>
      </c>
      <c r="AQ235" s="41">
        <v>9</v>
      </c>
      <c r="AR235" s="41">
        <v>9</v>
      </c>
      <c r="AS235" s="41">
        <v>8</v>
      </c>
      <c r="AT235" s="41">
        <v>8</v>
      </c>
      <c r="AU235" s="52">
        <f t="shared" si="14"/>
        <v>100</v>
      </c>
      <c r="AV235" s="70"/>
      <c r="AW235" s="75">
        <v>8</v>
      </c>
      <c r="AX235" s="75">
        <v>8</v>
      </c>
      <c r="AY235" s="75">
        <v>8</v>
      </c>
      <c r="AZ235" s="75">
        <v>8</v>
      </c>
      <c r="BA235" s="75">
        <v>8</v>
      </c>
      <c r="BB235" s="75">
        <v>8</v>
      </c>
      <c r="BC235" s="75">
        <v>9</v>
      </c>
      <c r="BD235" s="75">
        <v>9</v>
      </c>
      <c r="BI235">
        <f t="shared" si="15"/>
        <v>66</v>
      </c>
    </row>
    <row r="236" spans="1:61" x14ac:dyDescent="0.25">
      <c r="A236" s="1" t="s">
        <v>48</v>
      </c>
      <c r="B236" s="2">
        <v>6834</v>
      </c>
      <c r="C236" s="3">
        <v>2</v>
      </c>
      <c r="D236" s="2" t="s">
        <v>49</v>
      </c>
      <c r="E236" s="4">
        <v>0</v>
      </c>
      <c r="F236" s="4" t="s">
        <v>49</v>
      </c>
      <c r="G236" s="5">
        <v>4</v>
      </c>
      <c r="H236" s="2" t="s">
        <v>1371</v>
      </c>
      <c r="I236" s="4">
        <v>739</v>
      </c>
      <c r="J236" s="2" t="s">
        <v>1372</v>
      </c>
      <c r="K236" s="6">
        <v>2</v>
      </c>
      <c r="L236" s="7" t="s">
        <v>1388</v>
      </c>
      <c r="M236" s="7" t="s">
        <v>75</v>
      </c>
      <c r="N236" s="7" t="s">
        <v>1389</v>
      </c>
      <c r="O236" s="7" t="s">
        <v>1390</v>
      </c>
      <c r="P236" s="7" t="s">
        <v>1391</v>
      </c>
      <c r="Q236" s="7" t="s">
        <v>1383</v>
      </c>
      <c r="R236" s="7" t="s">
        <v>58</v>
      </c>
      <c r="S236" s="8">
        <v>7752</v>
      </c>
      <c r="T236" s="9" t="s">
        <v>1392</v>
      </c>
      <c r="U236" s="9" t="s">
        <v>1393</v>
      </c>
      <c r="V236" s="9" t="s">
        <v>1394</v>
      </c>
      <c r="W236" s="7" t="s">
        <v>116</v>
      </c>
      <c r="X236" s="7">
        <v>100</v>
      </c>
      <c r="Y236" s="10">
        <v>0</v>
      </c>
      <c r="Z236" s="10" t="s">
        <v>117</v>
      </c>
      <c r="AA236" s="10" t="s">
        <v>64</v>
      </c>
      <c r="AB236" s="10" t="s">
        <v>65</v>
      </c>
      <c r="AC236" s="11">
        <v>0</v>
      </c>
      <c r="AD236" s="10">
        <v>70</v>
      </c>
      <c r="AE236" s="11">
        <v>70.010000000000005</v>
      </c>
      <c r="AF236" s="10">
        <v>80</v>
      </c>
      <c r="AG236" s="11">
        <v>80.010000000000005</v>
      </c>
      <c r="AH236" s="11">
        <v>130</v>
      </c>
      <c r="AI236" s="41">
        <v>8</v>
      </c>
      <c r="AJ236" s="41">
        <v>8</v>
      </c>
      <c r="AK236" s="41">
        <v>8</v>
      </c>
      <c r="AL236" s="41">
        <v>8</v>
      </c>
      <c r="AM236" s="41">
        <v>8</v>
      </c>
      <c r="AN236" s="41">
        <v>8</v>
      </c>
      <c r="AO236" s="41">
        <v>9</v>
      </c>
      <c r="AP236" s="41">
        <v>9</v>
      </c>
      <c r="AQ236" s="41">
        <v>9</v>
      </c>
      <c r="AR236" s="41">
        <v>9</v>
      </c>
      <c r="AS236" s="41">
        <v>8</v>
      </c>
      <c r="AT236" s="41">
        <v>8</v>
      </c>
      <c r="AU236" s="52">
        <f t="shared" si="14"/>
        <v>100</v>
      </c>
      <c r="AV236" s="70"/>
      <c r="AW236" s="75">
        <v>8</v>
      </c>
      <c r="AX236" s="75">
        <v>8</v>
      </c>
      <c r="AY236" s="75">
        <v>8</v>
      </c>
      <c r="AZ236" s="75">
        <v>8</v>
      </c>
      <c r="BA236" s="75">
        <v>8</v>
      </c>
      <c r="BB236" s="75">
        <v>8</v>
      </c>
      <c r="BC236" s="75">
        <v>9</v>
      </c>
      <c r="BD236" s="75">
        <v>9</v>
      </c>
      <c r="BI236">
        <f t="shared" si="15"/>
        <v>66</v>
      </c>
    </row>
    <row r="237" spans="1:61" x14ac:dyDescent="0.25">
      <c r="A237" s="1" t="s">
        <v>48</v>
      </c>
      <c r="B237" s="2">
        <v>6843</v>
      </c>
      <c r="C237" s="3">
        <v>2</v>
      </c>
      <c r="D237" s="2" t="s">
        <v>49</v>
      </c>
      <c r="E237" s="4">
        <v>0</v>
      </c>
      <c r="F237" s="4" t="s">
        <v>49</v>
      </c>
      <c r="G237" s="5">
        <v>4</v>
      </c>
      <c r="H237" s="2" t="s">
        <v>1371</v>
      </c>
      <c r="I237" s="4">
        <v>739</v>
      </c>
      <c r="J237" s="2" t="s">
        <v>1372</v>
      </c>
      <c r="K237" s="6">
        <v>1</v>
      </c>
      <c r="L237" s="7" t="s">
        <v>1387</v>
      </c>
      <c r="M237" s="7" t="s">
        <v>85</v>
      </c>
      <c r="N237" s="9" t="s">
        <v>1750</v>
      </c>
      <c r="O237" s="7" t="s">
        <v>1395</v>
      </c>
      <c r="P237" s="7" t="s">
        <v>1396</v>
      </c>
      <c r="Q237" s="9" t="s">
        <v>1751</v>
      </c>
      <c r="R237" s="7" t="s">
        <v>58</v>
      </c>
      <c r="S237" s="8">
        <v>7756</v>
      </c>
      <c r="T237" s="9" t="s">
        <v>1752</v>
      </c>
      <c r="U237" s="9" t="s">
        <v>1753</v>
      </c>
      <c r="V237" s="9" t="s">
        <v>1754</v>
      </c>
      <c r="W237" s="7" t="s">
        <v>116</v>
      </c>
      <c r="X237" s="7">
        <v>100</v>
      </c>
      <c r="Y237" s="10">
        <v>0</v>
      </c>
      <c r="Z237" s="10" t="s">
        <v>117</v>
      </c>
      <c r="AA237" s="10" t="s">
        <v>64</v>
      </c>
      <c r="AB237" s="10" t="s">
        <v>65</v>
      </c>
      <c r="AC237" s="11">
        <v>0</v>
      </c>
      <c r="AD237" s="10">
        <v>80</v>
      </c>
      <c r="AE237" s="11">
        <v>80.010000000000005</v>
      </c>
      <c r="AF237" s="10">
        <v>90</v>
      </c>
      <c r="AG237" s="11">
        <v>90.01</v>
      </c>
      <c r="AH237" s="11">
        <v>130</v>
      </c>
      <c r="AI237" s="41">
        <v>8</v>
      </c>
      <c r="AJ237" s="41">
        <v>8</v>
      </c>
      <c r="AK237" s="41">
        <v>8</v>
      </c>
      <c r="AL237" s="41">
        <v>8</v>
      </c>
      <c r="AM237" s="41">
        <v>8</v>
      </c>
      <c r="AN237" s="41">
        <v>8</v>
      </c>
      <c r="AO237" s="41">
        <v>9</v>
      </c>
      <c r="AP237" s="41">
        <v>9</v>
      </c>
      <c r="AQ237" s="41">
        <v>9</v>
      </c>
      <c r="AR237" s="41">
        <v>9</v>
      </c>
      <c r="AS237" s="41">
        <v>8</v>
      </c>
      <c r="AT237" s="41">
        <v>8</v>
      </c>
      <c r="AU237" s="52">
        <f t="shared" si="14"/>
        <v>100</v>
      </c>
      <c r="AV237" s="70"/>
      <c r="AW237" s="75">
        <v>8</v>
      </c>
      <c r="AX237" s="75">
        <v>8</v>
      </c>
      <c r="AY237" s="75">
        <v>8</v>
      </c>
      <c r="AZ237" s="75">
        <v>8</v>
      </c>
      <c r="BA237" s="75">
        <v>8</v>
      </c>
      <c r="BB237" s="75">
        <v>8</v>
      </c>
      <c r="BC237" s="75">
        <v>9</v>
      </c>
      <c r="BD237" s="75">
        <v>9</v>
      </c>
      <c r="BI237">
        <f t="shared" si="15"/>
        <v>66</v>
      </c>
    </row>
    <row r="238" spans="1:61" x14ac:dyDescent="0.25">
      <c r="A238" s="1" t="s">
        <v>48</v>
      </c>
      <c r="B238" s="2">
        <v>6850</v>
      </c>
      <c r="C238" s="3">
        <v>2</v>
      </c>
      <c r="D238" s="2" t="s">
        <v>49</v>
      </c>
      <c r="E238" s="4">
        <v>0</v>
      </c>
      <c r="F238" s="4" t="s">
        <v>49</v>
      </c>
      <c r="G238" s="5">
        <v>4</v>
      </c>
      <c r="H238" s="2" t="s">
        <v>1371</v>
      </c>
      <c r="I238" s="4">
        <v>739</v>
      </c>
      <c r="J238" s="2" t="s">
        <v>1372</v>
      </c>
      <c r="K238" s="6">
        <v>2</v>
      </c>
      <c r="L238" s="7" t="s">
        <v>1388</v>
      </c>
      <c r="M238" s="7" t="s">
        <v>85</v>
      </c>
      <c r="N238" s="7" t="s">
        <v>1398</v>
      </c>
      <c r="O238" s="7" t="s">
        <v>1390</v>
      </c>
      <c r="P238" s="7" t="s">
        <v>1391</v>
      </c>
      <c r="Q238" s="7" t="s">
        <v>1397</v>
      </c>
      <c r="R238" s="7" t="s">
        <v>58</v>
      </c>
      <c r="S238" s="8">
        <v>7761</v>
      </c>
      <c r="T238" s="7" t="s">
        <v>1399</v>
      </c>
      <c r="U238" s="9" t="s">
        <v>1393</v>
      </c>
      <c r="V238" s="7" t="s">
        <v>1400</v>
      </c>
      <c r="W238" s="7" t="s">
        <v>1401</v>
      </c>
      <c r="X238" s="7">
        <v>98</v>
      </c>
      <c r="Y238" s="10">
        <v>0</v>
      </c>
      <c r="Z238" s="10" t="s">
        <v>117</v>
      </c>
      <c r="AA238" s="10" t="s">
        <v>64</v>
      </c>
      <c r="AB238" s="10" t="s">
        <v>65</v>
      </c>
      <c r="AC238" s="11">
        <v>0</v>
      </c>
      <c r="AD238" s="10">
        <v>70</v>
      </c>
      <c r="AE238" s="11">
        <v>70.010000000000005</v>
      </c>
      <c r="AF238" s="10">
        <v>80</v>
      </c>
      <c r="AG238" s="11">
        <v>80.010000000000005</v>
      </c>
      <c r="AH238" s="11">
        <v>130</v>
      </c>
      <c r="AI238" s="41">
        <v>8</v>
      </c>
      <c r="AJ238" s="41">
        <v>8</v>
      </c>
      <c r="AK238" s="41">
        <v>8</v>
      </c>
      <c r="AL238" s="41">
        <v>8</v>
      </c>
      <c r="AM238" s="41">
        <v>8</v>
      </c>
      <c r="AN238" s="41">
        <v>8</v>
      </c>
      <c r="AO238" s="41">
        <v>9</v>
      </c>
      <c r="AP238" s="41">
        <v>9</v>
      </c>
      <c r="AQ238" s="41">
        <v>8</v>
      </c>
      <c r="AR238" s="41">
        <v>8</v>
      </c>
      <c r="AS238" s="41">
        <v>8</v>
      </c>
      <c r="AT238" s="41">
        <v>8</v>
      </c>
      <c r="AU238" s="52">
        <f t="shared" si="14"/>
        <v>98</v>
      </c>
      <c r="AV238" s="70"/>
      <c r="AW238" s="75">
        <v>8</v>
      </c>
      <c r="AX238" s="75">
        <v>8</v>
      </c>
      <c r="AY238" s="75">
        <v>8</v>
      </c>
      <c r="AZ238" s="75">
        <v>8</v>
      </c>
      <c r="BA238" s="75">
        <v>8</v>
      </c>
      <c r="BB238" s="75">
        <v>8</v>
      </c>
      <c r="BC238" s="75">
        <v>9</v>
      </c>
      <c r="BD238" s="75">
        <v>9</v>
      </c>
      <c r="BI238">
        <f t="shared" si="15"/>
        <v>66</v>
      </c>
    </row>
    <row r="239" spans="1:61" x14ac:dyDescent="0.25">
      <c r="A239" s="1" t="s">
        <v>48</v>
      </c>
      <c r="B239" s="2">
        <v>6189</v>
      </c>
      <c r="C239" s="3">
        <v>2</v>
      </c>
      <c r="D239" s="2" t="s">
        <v>49</v>
      </c>
      <c r="E239" s="4">
        <v>0</v>
      </c>
      <c r="F239" s="4" t="s">
        <v>49</v>
      </c>
      <c r="G239" s="5">
        <v>13</v>
      </c>
      <c r="H239" s="2" t="s">
        <v>1342</v>
      </c>
      <c r="I239" s="4">
        <v>746</v>
      </c>
      <c r="J239" s="2" t="s">
        <v>1402</v>
      </c>
      <c r="K239" s="6">
        <v>1</v>
      </c>
      <c r="L239" s="7" t="s">
        <v>1403</v>
      </c>
      <c r="M239" s="7" t="s">
        <v>75</v>
      </c>
      <c r="N239" s="7" t="s">
        <v>1403</v>
      </c>
      <c r="O239" s="7" t="s">
        <v>1404</v>
      </c>
      <c r="P239" s="7" t="s">
        <v>1405</v>
      </c>
      <c r="Q239" s="7" t="s">
        <v>1406</v>
      </c>
      <c r="R239" s="7" t="s">
        <v>58</v>
      </c>
      <c r="S239" s="8">
        <v>7743</v>
      </c>
      <c r="T239" s="7" t="s">
        <v>1407</v>
      </c>
      <c r="U239" s="9" t="s">
        <v>1408</v>
      </c>
      <c r="V239" s="7" t="s">
        <v>1409</v>
      </c>
      <c r="W239" s="7" t="s">
        <v>1410</v>
      </c>
      <c r="X239" s="7">
        <v>6705</v>
      </c>
      <c r="Y239" s="10">
        <v>0</v>
      </c>
      <c r="Z239" s="10" t="s">
        <v>63</v>
      </c>
      <c r="AA239" s="10" t="s">
        <v>256</v>
      </c>
      <c r="AB239" s="10" t="s">
        <v>65</v>
      </c>
      <c r="AC239" s="11">
        <v>0</v>
      </c>
      <c r="AD239" s="10">
        <v>60</v>
      </c>
      <c r="AE239" s="11">
        <v>60.01</v>
      </c>
      <c r="AF239" s="10">
        <v>80</v>
      </c>
      <c r="AG239" s="11">
        <v>80.010000000000005</v>
      </c>
      <c r="AH239" s="11">
        <v>130</v>
      </c>
      <c r="AI239" s="40">
        <v>648</v>
      </c>
      <c r="AJ239" s="40">
        <v>609</v>
      </c>
      <c r="AK239" s="40">
        <v>288</v>
      </c>
      <c r="AL239" s="40">
        <v>609</v>
      </c>
      <c r="AM239" s="40">
        <v>609</v>
      </c>
      <c r="AN239" s="40">
        <v>609</v>
      </c>
      <c r="AO239" s="40">
        <v>609</v>
      </c>
      <c r="AP239" s="40">
        <v>609</v>
      </c>
      <c r="AQ239" s="40">
        <v>609</v>
      </c>
      <c r="AR239" s="40">
        <v>609</v>
      </c>
      <c r="AS239" s="40">
        <v>609</v>
      </c>
      <c r="AT239" s="40">
        <v>288</v>
      </c>
      <c r="AU239" s="52">
        <f t="shared" si="14"/>
        <v>6705</v>
      </c>
      <c r="AV239" s="70"/>
      <c r="AW239" s="75">
        <v>596</v>
      </c>
      <c r="AX239" s="75">
        <v>460</v>
      </c>
      <c r="AY239" s="75">
        <v>499</v>
      </c>
      <c r="AZ239" s="75">
        <v>711</v>
      </c>
      <c r="BA239" s="75">
        <v>539</v>
      </c>
      <c r="BB239" s="75">
        <v>855</v>
      </c>
      <c r="BC239" s="75">
        <v>723</v>
      </c>
      <c r="BD239" s="75">
        <v>751</v>
      </c>
      <c r="BI239">
        <f t="shared" si="15"/>
        <v>5134</v>
      </c>
    </row>
    <row r="240" spans="1:61" x14ac:dyDescent="0.25">
      <c r="A240" s="1" t="s">
        <v>48</v>
      </c>
      <c r="B240" s="2">
        <v>6194</v>
      </c>
      <c r="C240" s="3">
        <v>2</v>
      </c>
      <c r="D240" s="2" t="s">
        <v>49</v>
      </c>
      <c r="E240" s="4">
        <v>0</v>
      </c>
      <c r="F240" s="4" t="s">
        <v>49</v>
      </c>
      <c r="G240" s="5">
        <v>13</v>
      </c>
      <c r="H240" s="2" t="s">
        <v>1342</v>
      </c>
      <c r="I240" s="4">
        <v>746</v>
      </c>
      <c r="J240" s="2" t="s">
        <v>1402</v>
      </c>
      <c r="K240" s="6">
        <v>1</v>
      </c>
      <c r="L240" s="7" t="s">
        <v>1403</v>
      </c>
      <c r="M240" s="7" t="s">
        <v>85</v>
      </c>
      <c r="N240" s="7" t="s">
        <v>1411</v>
      </c>
      <c r="O240" s="7" t="s">
        <v>1412</v>
      </c>
      <c r="P240" s="7" t="s">
        <v>1413</v>
      </c>
      <c r="Q240" s="7" t="s">
        <v>1414</v>
      </c>
      <c r="R240" s="7" t="s">
        <v>58</v>
      </c>
      <c r="S240" s="8">
        <v>7747</v>
      </c>
      <c r="T240" s="7" t="s">
        <v>1415</v>
      </c>
      <c r="U240" s="9" t="s">
        <v>1416</v>
      </c>
      <c r="V240" s="7" t="s">
        <v>1417</v>
      </c>
      <c r="W240" s="7" t="s">
        <v>124</v>
      </c>
      <c r="X240" s="7">
        <v>100</v>
      </c>
      <c r="Y240" s="10">
        <v>0</v>
      </c>
      <c r="Z240" s="10" t="s">
        <v>117</v>
      </c>
      <c r="AA240" s="10" t="s">
        <v>256</v>
      </c>
      <c r="AB240" s="10" t="s">
        <v>65</v>
      </c>
      <c r="AC240" s="11">
        <v>0</v>
      </c>
      <c r="AD240" s="10">
        <v>60</v>
      </c>
      <c r="AE240" s="11">
        <v>60.01</v>
      </c>
      <c r="AF240" s="10">
        <v>80</v>
      </c>
      <c r="AG240" s="11">
        <v>80.010000000000005</v>
      </c>
      <c r="AH240" s="11">
        <v>130</v>
      </c>
      <c r="AI240" s="40">
        <v>9.6999999999999993</v>
      </c>
      <c r="AJ240" s="40">
        <v>9</v>
      </c>
      <c r="AK240" s="40">
        <v>4.3</v>
      </c>
      <c r="AL240" s="40">
        <v>9</v>
      </c>
      <c r="AM240" s="40">
        <v>9.1</v>
      </c>
      <c r="AN240" s="40">
        <v>9.1</v>
      </c>
      <c r="AO240" s="40">
        <v>9.1</v>
      </c>
      <c r="AP240" s="40">
        <v>9.1</v>
      </c>
      <c r="AQ240" s="40">
        <v>9.1</v>
      </c>
      <c r="AR240" s="40">
        <v>9.1</v>
      </c>
      <c r="AS240" s="40">
        <v>9.1</v>
      </c>
      <c r="AT240" s="40">
        <v>4.3</v>
      </c>
      <c r="AU240" s="52">
        <f t="shared" si="14"/>
        <v>99.999999999999986</v>
      </c>
      <c r="AV240" s="70"/>
      <c r="AW240" s="75">
        <v>8.8000000000000007</v>
      </c>
      <c r="AX240" s="75">
        <v>6.8</v>
      </c>
      <c r="AY240" s="75">
        <v>7.4</v>
      </c>
      <c r="AZ240" s="75">
        <v>10.6</v>
      </c>
      <c r="BA240" s="75">
        <v>8</v>
      </c>
      <c r="BB240" s="75">
        <v>12.7</v>
      </c>
      <c r="BC240" s="75">
        <v>10.7</v>
      </c>
      <c r="BD240" s="75">
        <v>11.2</v>
      </c>
      <c r="BI240">
        <f t="shared" si="15"/>
        <v>76.2</v>
      </c>
    </row>
    <row r="241" spans="1:61" x14ac:dyDescent="0.25">
      <c r="A241" s="1" t="s">
        <v>48</v>
      </c>
      <c r="B241" s="2">
        <v>6202</v>
      </c>
      <c r="C241" s="3">
        <v>2</v>
      </c>
      <c r="D241" s="2" t="s">
        <v>49</v>
      </c>
      <c r="E241" s="4">
        <v>0</v>
      </c>
      <c r="F241" s="4" t="s">
        <v>49</v>
      </c>
      <c r="G241" s="5">
        <v>13</v>
      </c>
      <c r="H241" s="2" t="s">
        <v>1342</v>
      </c>
      <c r="I241" s="4">
        <v>746</v>
      </c>
      <c r="J241" s="2" t="s">
        <v>1402</v>
      </c>
      <c r="K241" s="6" t="s">
        <v>52</v>
      </c>
      <c r="L241" s="7" t="s">
        <v>52</v>
      </c>
      <c r="M241" s="7" t="s">
        <v>53</v>
      </c>
      <c r="N241" s="7" t="s">
        <v>1418</v>
      </c>
      <c r="O241" s="7" t="s">
        <v>1419</v>
      </c>
      <c r="P241" s="7" t="s">
        <v>1420</v>
      </c>
      <c r="Q241" s="7" t="s">
        <v>1421</v>
      </c>
      <c r="R241" s="7" t="s">
        <v>58</v>
      </c>
      <c r="S241" s="8">
        <v>7757</v>
      </c>
      <c r="T241" s="7" t="s">
        <v>1422</v>
      </c>
      <c r="U241" s="9" t="s">
        <v>1423</v>
      </c>
      <c r="V241" s="7" t="s">
        <v>1424</v>
      </c>
      <c r="W241" s="7" t="s">
        <v>1415</v>
      </c>
      <c r="X241" s="7">
        <v>100</v>
      </c>
      <c r="Y241" s="10">
        <v>0</v>
      </c>
      <c r="Z241" s="10" t="s">
        <v>117</v>
      </c>
      <c r="AA241" s="10" t="s">
        <v>256</v>
      </c>
      <c r="AB241" s="10" t="s">
        <v>65</v>
      </c>
      <c r="AC241" s="11">
        <v>0</v>
      </c>
      <c r="AD241" s="10">
        <v>60</v>
      </c>
      <c r="AE241" s="11">
        <v>60.01</v>
      </c>
      <c r="AF241" s="10">
        <v>85</v>
      </c>
      <c r="AG241" s="11">
        <v>85.01</v>
      </c>
      <c r="AH241" s="11">
        <v>130</v>
      </c>
      <c r="AI241" s="40">
        <v>9.6999999999999993</v>
      </c>
      <c r="AJ241" s="40">
        <v>9</v>
      </c>
      <c r="AK241" s="40">
        <v>4.3</v>
      </c>
      <c r="AL241" s="40">
        <v>9</v>
      </c>
      <c r="AM241" s="40">
        <v>9.1</v>
      </c>
      <c r="AN241" s="40">
        <v>9.1</v>
      </c>
      <c r="AO241" s="40">
        <v>9.1</v>
      </c>
      <c r="AP241" s="40">
        <v>9.1</v>
      </c>
      <c r="AQ241" s="40">
        <v>9.1</v>
      </c>
      <c r="AR241" s="40">
        <v>9.1</v>
      </c>
      <c r="AS241" s="40">
        <v>9.1</v>
      </c>
      <c r="AT241" s="40">
        <v>4.3</v>
      </c>
      <c r="AU241" s="52">
        <f t="shared" si="14"/>
        <v>99.999999999999986</v>
      </c>
      <c r="AV241" s="70"/>
      <c r="AW241" s="75">
        <v>8.8000000000000007</v>
      </c>
      <c r="AX241" s="75">
        <v>6.8</v>
      </c>
      <c r="AY241" s="75">
        <v>7.4</v>
      </c>
      <c r="AZ241" s="75">
        <v>10.6</v>
      </c>
      <c r="BA241" s="75">
        <v>8</v>
      </c>
      <c r="BB241" s="75">
        <v>12.7</v>
      </c>
      <c r="BC241" s="75">
        <v>10.7</v>
      </c>
      <c r="BD241" s="75">
        <v>11.2</v>
      </c>
      <c r="BI241">
        <f t="shared" si="15"/>
        <v>76.2</v>
      </c>
    </row>
    <row r="242" spans="1:61" x14ac:dyDescent="0.25">
      <c r="A242" s="1" t="s">
        <v>48</v>
      </c>
      <c r="B242" s="2">
        <v>6205</v>
      </c>
      <c r="C242" s="3">
        <v>2</v>
      </c>
      <c r="D242" s="2" t="s">
        <v>49</v>
      </c>
      <c r="E242" s="4">
        <v>0</v>
      </c>
      <c r="F242" s="4" t="s">
        <v>49</v>
      </c>
      <c r="G242" s="5">
        <v>13</v>
      </c>
      <c r="H242" s="2" t="s">
        <v>1342</v>
      </c>
      <c r="I242" s="4">
        <v>746</v>
      </c>
      <c r="J242" s="2" t="s">
        <v>1402</v>
      </c>
      <c r="K242" s="6" t="s">
        <v>52</v>
      </c>
      <c r="L242" s="7" t="s">
        <v>52</v>
      </c>
      <c r="M242" s="7" t="s">
        <v>67</v>
      </c>
      <c r="N242" s="7" t="s">
        <v>1425</v>
      </c>
      <c r="O242" s="7" t="s">
        <v>1426</v>
      </c>
      <c r="P242" s="7" t="s">
        <v>1427</v>
      </c>
      <c r="Q242" s="7" t="s">
        <v>1414</v>
      </c>
      <c r="R242" s="7" t="s">
        <v>58</v>
      </c>
      <c r="S242" s="8">
        <v>7760</v>
      </c>
      <c r="T242" s="7" t="s">
        <v>1428</v>
      </c>
      <c r="U242" s="9" t="s">
        <v>1429</v>
      </c>
      <c r="V242" s="7" t="s">
        <v>1430</v>
      </c>
      <c r="W242" s="7" t="s">
        <v>1410</v>
      </c>
      <c r="X242" s="7">
        <v>6705</v>
      </c>
      <c r="Y242" s="10">
        <v>0</v>
      </c>
      <c r="Z242" s="10" t="s">
        <v>63</v>
      </c>
      <c r="AA242" s="10" t="s">
        <v>256</v>
      </c>
      <c r="AB242" s="10" t="s">
        <v>65</v>
      </c>
      <c r="AC242" s="11">
        <v>0</v>
      </c>
      <c r="AD242" s="10">
        <v>60</v>
      </c>
      <c r="AE242" s="11">
        <v>60.01</v>
      </c>
      <c r="AF242" s="10">
        <v>80</v>
      </c>
      <c r="AG242" s="11">
        <v>80.010000000000005</v>
      </c>
      <c r="AH242" s="11">
        <v>130</v>
      </c>
      <c r="AI242" s="40">
        <v>648</v>
      </c>
      <c r="AJ242" s="40">
        <v>609</v>
      </c>
      <c r="AK242" s="40">
        <v>288</v>
      </c>
      <c r="AL242" s="40">
        <v>609</v>
      </c>
      <c r="AM242" s="40">
        <v>609</v>
      </c>
      <c r="AN242" s="40">
        <v>609</v>
      </c>
      <c r="AO242" s="40">
        <v>609</v>
      </c>
      <c r="AP242" s="40">
        <v>609</v>
      </c>
      <c r="AQ242" s="40">
        <v>609</v>
      </c>
      <c r="AR242" s="40">
        <v>609</v>
      </c>
      <c r="AS242" s="40">
        <v>609</v>
      </c>
      <c r="AT242" s="40">
        <v>288</v>
      </c>
      <c r="AU242" s="52">
        <f t="shared" si="14"/>
        <v>6705</v>
      </c>
      <c r="AV242" s="70"/>
      <c r="AW242" s="75">
        <v>596</v>
      </c>
      <c r="AX242" s="75">
        <v>460</v>
      </c>
      <c r="AY242" s="75">
        <v>499</v>
      </c>
      <c r="AZ242" s="75">
        <v>711</v>
      </c>
      <c r="BA242" s="75">
        <v>539</v>
      </c>
      <c r="BB242" s="75">
        <v>855</v>
      </c>
      <c r="BC242" s="75">
        <v>723</v>
      </c>
      <c r="BD242" s="75">
        <v>751</v>
      </c>
      <c r="BI242">
        <f t="shared" si="15"/>
        <v>5134</v>
      </c>
    </row>
    <row r="243" spans="1:61" x14ac:dyDescent="0.25">
      <c r="A243" s="1" t="s">
        <v>48</v>
      </c>
      <c r="B243" s="2">
        <v>6360</v>
      </c>
      <c r="C243" s="3">
        <v>2</v>
      </c>
      <c r="D243" s="2" t="s">
        <v>49</v>
      </c>
      <c r="E243" s="4">
        <v>0</v>
      </c>
      <c r="F243" s="4" t="s">
        <v>49</v>
      </c>
      <c r="G243" s="5">
        <v>522</v>
      </c>
      <c r="H243" s="2" t="s">
        <v>1431</v>
      </c>
      <c r="I243" s="4">
        <v>799</v>
      </c>
      <c r="J243" s="2" t="s">
        <v>1432</v>
      </c>
      <c r="K243" s="30" t="s">
        <v>52</v>
      </c>
      <c r="L243" s="9" t="s">
        <v>52</v>
      </c>
      <c r="M243" s="9" t="s">
        <v>53</v>
      </c>
      <c r="N243" s="9" t="s">
        <v>1433</v>
      </c>
      <c r="O243" s="9" t="s">
        <v>1434</v>
      </c>
      <c r="P243" s="9" t="s">
        <v>1435</v>
      </c>
      <c r="Q243" s="9" t="s">
        <v>1436</v>
      </c>
      <c r="R243" s="9" t="s">
        <v>58</v>
      </c>
      <c r="S243" s="8">
        <v>7869</v>
      </c>
      <c r="T243" s="7" t="s">
        <v>1437</v>
      </c>
      <c r="U243" s="9" t="s">
        <v>1438</v>
      </c>
      <c r="V243" s="7" t="s">
        <v>1439</v>
      </c>
      <c r="W243" s="7" t="s">
        <v>1440</v>
      </c>
      <c r="X243" s="7">
        <v>100</v>
      </c>
      <c r="Y243" s="10">
        <v>0</v>
      </c>
      <c r="Z243" s="10" t="s">
        <v>117</v>
      </c>
      <c r="AA243" s="10" t="s">
        <v>389</v>
      </c>
      <c r="AB243" s="10" t="s">
        <v>65</v>
      </c>
      <c r="AC243" s="11">
        <v>0</v>
      </c>
      <c r="AD243" s="10">
        <v>70</v>
      </c>
      <c r="AE243" s="11">
        <v>70.010000000000005</v>
      </c>
      <c r="AF243" s="10">
        <v>80</v>
      </c>
      <c r="AG243" s="11">
        <v>80.010000000000005</v>
      </c>
      <c r="AH243" s="11">
        <v>130</v>
      </c>
      <c r="AI243" s="40">
        <v>0</v>
      </c>
      <c r="AJ243" s="40">
        <v>0</v>
      </c>
      <c r="AK243" s="40">
        <v>0</v>
      </c>
      <c r="AL243" s="40">
        <v>0</v>
      </c>
      <c r="AM243" s="40">
        <v>0</v>
      </c>
      <c r="AN243" s="40">
        <v>50</v>
      </c>
      <c r="AO243" s="40">
        <v>0</v>
      </c>
      <c r="AP243" s="40">
        <v>0</v>
      </c>
      <c r="AQ243" s="40">
        <v>0</v>
      </c>
      <c r="AR243" s="40">
        <v>0</v>
      </c>
      <c r="AS243" s="40">
        <v>0</v>
      </c>
      <c r="AT243" s="40">
        <v>50</v>
      </c>
      <c r="AU243" s="52">
        <f t="shared" si="14"/>
        <v>100</v>
      </c>
      <c r="AV243" s="70"/>
      <c r="AW243" s="77">
        <v>0</v>
      </c>
      <c r="AX243" s="75">
        <v>20</v>
      </c>
      <c r="AY243" s="77">
        <v>0</v>
      </c>
      <c r="AZ243" s="77">
        <v>0</v>
      </c>
      <c r="BA243" s="75">
        <v>20</v>
      </c>
      <c r="BB243" s="77">
        <v>0</v>
      </c>
      <c r="BC243" s="77">
        <v>0</v>
      </c>
      <c r="BD243" s="75">
        <v>20</v>
      </c>
      <c r="BI243">
        <f t="shared" si="15"/>
        <v>60</v>
      </c>
    </row>
    <row r="244" spans="1:61" x14ac:dyDescent="0.25">
      <c r="A244" s="1" t="s">
        <v>48</v>
      </c>
      <c r="B244" s="2">
        <v>6367</v>
      </c>
      <c r="C244" s="3">
        <v>2</v>
      </c>
      <c r="D244" s="2" t="s">
        <v>49</v>
      </c>
      <c r="E244" s="4">
        <v>0</v>
      </c>
      <c r="F244" s="4" t="s">
        <v>49</v>
      </c>
      <c r="G244" s="5">
        <v>522</v>
      </c>
      <c r="H244" s="2" t="s">
        <v>1431</v>
      </c>
      <c r="I244" s="4">
        <v>799</v>
      </c>
      <c r="J244" s="2" t="s">
        <v>1432</v>
      </c>
      <c r="K244" s="30" t="s">
        <v>52</v>
      </c>
      <c r="L244" s="9" t="s">
        <v>52</v>
      </c>
      <c r="M244" s="9" t="s">
        <v>67</v>
      </c>
      <c r="N244" s="9" t="s">
        <v>1441</v>
      </c>
      <c r="O244" s="9" t="s">
        <v>1442</v>
      </c>
      <c r="P244" s="9" t="s">
        <v>1443</v>
      </c>
      <c r="Q244" s="9" t="s">
        <v>1444</v>
      </c>
      <c r="R244" s="9" t="s">
        <v>58</v>
      </c>
      <c r="S244" s="8">
        <v>7901</v>
      </c>
      <c r="T244" s="7" t="s">
        <v>1445</v>
      </c>
      <c r="U244" s="9" t="s">
        <v>1446</v>
      </c>
      <c r="V244" s="7" t="s">
        <v>1447</v>
      </c>
      <c r="W244" s="7" t="s">
        <v>116</v>
      </c>
      <c r="X244" s="7">
        <v>100</v>
      </c>
      <c r="Y244" s="10">
        <v>0</v>
      </c>
      <c r="Z244" s="10" t="s">
        <v>117</v>
      </c>
      <c r="AA244" s="10" t="s">
        <v>389</v>
      </c>
      <c r="AB244" s="10" t="s">
        <v>65</v>
      </c>
      <c r="AC244" s="11">
        <v>0</v>
      </c>
      <c r="AD244" s="10">
        <v>70</v>
      </c>
      <c r="AE244" s="11">
        <v>70.010000000000005</v>
      </c>
      <c r="AF244" s="10">
        <v>80</v>
      </c>
      <c r="AG244" s="11">
        <v>80.010000000000005</v>
      </c>
      <c r="AH244" s="11">
        <v>130</v>
      </c>
      <c r="AI244" s="40">
        <v>0</v>
      </c>
      <c r="AJ244" s="40">
        <v>0</v>
      </c>
      <c r="AK244" s="40">
        <v>0</v>
      </c>
      <c r="AL244" s="40">
        <v>0</v>
      </c>
      <c r="AM244" s="40">
        <v>0</v>
      </c>
      <c r="AN244" s="40">
        <v>50</v>
      </c>
      <c r="AO244" s="40">
        <v>0</v>
      </c>
      <c r="AP244" s="40">
        <v>0</v>
      </c>
      <c r="AQ244" s="40">
        <v>0</v>
      </c>
      <c r="AR244" s="40">
        <v>0</v>
      </c>
      <c r="AS244" s="40">
        <v>0</v>
      </c>
      <c r="AT244" s="40">
        <v>50</v>
      </c>
      <c r="AU244" s="52">
        <f t="shared" si="14"/>
        <v>100</v>
      </c>
      <c r="AV244" s="70"/>
      <c r="AW244" s="77">
        <v>0</v>
      </c>
      <c r="AX244" s="75">
        <v>20</v>
      </c>
      <c r="AY244" s="77">
        <v>0</v>
      </c>
      <c r="AZ244" s="77">
        <v>0</v>
      </c>
      <c r="BA244" s="75">
        <v>20</v>
      </c>
      <c r="BB244" s="77">
        <v>0</v>
      </c>
      <c r="BC244" s="77">
        <v>0</v>
      </c>
      <c r="BD244" s="75">
        <v>20</v>
      </c>
      <c r="BI244">
        <f t="shared" si="15"/>
        <v>60</v>
      </c>
    </row>
    <row r="245" spans="1:61" x14ac:dyDescent="0.25">
      <c r="A245" s="1" t="s">
        <v>48</v>
      </c>
      <c r="B245" s="2">
        <v>6398</v>
      </c>
      <c r="C245" s="3">
        <v>2</v>
      </c>
      <c r="D245" s="2" t="s">
        <v>49</v>
      </c>
      <c r="E245" s="4">
        <v>0</v>
      </c>
      <c r="F245" s="4" t="s">
        <v>49</v>
      </c>
      <c r="G245" s="5">
        <v>522</v>
      </c>
      <c r="H245" s="2" t="s">
        <v>1431</v>
      </c>
      <c r="I245" s="4">
        <v>799</v>
      </c>
      <c r="J245" s="2" t="s">
        <v>1432</v>
      </c>
      <c r="K245" s="30" t="s">
        <v>52</v>
      </c>
      <c r="L245" s="9" t="s">
        <v>52</v>
      </c>
      <c r="M245" s="9" t="s">
        <v>85</v>
      </c>
      <c r="N245" s="9" t="s">
        <v>1448</v>
      </c>
      <c r="O245" s="9" t="s">
        <v>1449</v>
      </c>
      <c r="P245" s="9" t="s">
        <v>1450</v>
      </c>
      <c r="Q245" s="9" t="s">
        <v>1444</v>
      </c>
      <c r="R245" s="9" t="s">
        <v>58</v>
      </c>
      <c r="S245" s="8">
        <v>7869</v>
      </c>
      <c r="T245" s="7" t="s">
        <v>1437</v>
      </c>
      <c r="U245" s="9" t="s">
        <v>1438</v>
      </c>
      <c r="V245" s="7" t="s">
        <v>1439</v>
      </c>
      <c r="W245" s="7" t="s">
        <v>124</v>
      </c>
      <c r="X245" s="7">
        <v>100</v>
      </c>
      <c r="Y245" s="10">
        <v>0</v>
      </c>
      <c r="Z245" s="10" t="s">
        <v>117</v>
      </c>
      <c r="AA245" s="10" t="s">
        <v>389</v>
      </c>
      <c r="AB245" s="10" t="s">
        <v>65</v>
      </c>
      <c r="AC245" s="11">
        <v>0</v>
      </c>
      <c r="AD245" s="10">
        <v>70</v>
      </c>
      <c r="AE245" s="11">
        <v>70.010000000000005</v>
      </c>
      <c r="AF245" s="10">
        <v>80</v>
      </c>
      <c r="AG245" s="11">
        <v>80.010000000000005</v>
      </c>
      <c r="AH245" s="11">
        <v>130</v>
      </c>
      <c r="AI245" s="40">
        <v>0</v>
      </c>
      <c r="AJ245" s="40">
        <v>0</v>
      </c>
      <c r="AK245" s="40">
        <v>0</v>
      </c>
      <c r="AL245" s="40">
        <v>0</v>
      </c>
      <c r="AM245" s="40">
        <v>0</v>
      </c>
      <c r="AN245" s="40">
        <v>50</v>
      </c>
      <c r="AO245" s="40">
        <v>0</v>
      </c>
      <c r="AP245" s="40">
        <v>0</v>
      </c>
      <c r="AQ245" s="40">
        <v>0</v>
      </c>
      <c r="AR245" s="40">
        <v>0</v>
      </c>
      <c r="AS245" s="40">
        <v>0</v>
      </c>
      <c r="AT245" s="40">
        <v>50</v>
      </c>
      <c r="AU245" s="52">
        <f t="shared" si="14"/>
        <v>100</v>
      </c>
      <c r="AV245" s="70"/>
      <c r="AW245" s="77">
        <v>0</v>
      </c>
      <c r="AX245" s="75">
        <v>20</v>
      </c>
      <c r="AY245" s="77">
        <v>0</v>
      </c>
      <c r="AZ245" s="77">
        <v>0</v>
      </c>
      <c r="BA245" s="75">
        <v>20</v>
      </c>
      <c r="BB245" s="77">
        <v>0</v>
      </c>
      <c r="BC245" s="77">
        <v>0</v>
      </c>
      <c r="BD245" s="75">
        <v>20</v>
      </c>
      <c r="BI245">
        <f t="shared" si="15"/>
        <v>60</v>
      </c>
    </row>
    <row r="246" spans="1:61" x14ac:dyDescent="0.25">
      <c r="A246" s="1" t="s">
        <v>48</v>
      </c>
      <c r="B246" s="2">
        <v>6465</v>
      </c>
      <c r="C246" s="3">
        <v>2</v>
      </c>
      <c r="D246" s="2" t="s">
        <v>49</v>
      </c>
      <c r="E246" s="4">
        <v>0</v>
      </c>
      <c r="F246" s="4" t="s">
        <v>49</v>
      </c>
      <c r="G246" s="5">
        <v>522</v>
      </c>
      <c r="H246" s="2" t="s">
        <v>1431</v>
      </c>
      <c r="I246" s="4">
        <v>799</v>
      </c>
      <c r="J246" s="2" t="s">
        <v>1432</v>
      </c>
      <c r="K246" s="30">
        <v>1</v>
      </c>
      <c r="L246" s="9" t="s">
        <v>1451</v>
      </c>
      <c r="M246" s="9" t="s">
        <v>75</v>
      </c>
      <c r="N246" s="9" t="s">
        <v>1451</v>
      </c>
      <c r="O246" s="9" t="s">
        <v>1442</v>
      </c>
      <c r="P246" s="9" t="s">
        <v>1452</v>
      </c>
      <c r="Q246" s="9" t="s">
        <v>1444</v>
      </c>
      <c r="R246" s="9" t="s">
        <v>58</v>
      </c>
      <c r="S246" s="8">
        <v>7948</v>
      </c>
      <c r="T246" s="7" t="s">
        <v>1453</v>
      </c>
      <c r="U246" s="9" t="s">
        <v>1453</v>
      </c>
      <c r="V246" s="7" t="s">
        <v>1454</v>
      </c>
      <c r="W246" s="7" t="s">
        <v>124</v>
      </c>
      <c r="X246" s="7">
        <v>100</v>
      </c>
      <c r="Y246" s="10">
        <v>0</v>
      </c>
      <c r="Z246" s="10" t="s">
        <v>117</v>
      </c>
      <c r="AA246" s="10" t="s">
        <v>389</v>
      </c>
      <c r="AB246" s="10" t="s">
        <v>65</v>
      </c>
      <c r="AC246" s="11">
        <v>0</v>
      </c>
      <c r="AD246" s="10">
        <v>70</v>
      </c>
      <c r="AE246" s="11">
        <v>70.010000000000005</v>
      </c>
      <c r="AF246" s="10">
        <v>80</v>
      </c>
      <c r="AG246" s="11">
        <v>80.010000000000005</v>
      </c>
      <c r="AH246" s="11">
        <v>130</v>
      </c>
      <c r="AI246" s="40">
        <v>0</v>
      </c>
      <c r="AJ246" s="40">
        <v>0</v>
      </c>
      <c r="AK246" s="40">
        <v>0</v>
      </c>
      <c r="AL246" s="40">
        <v>0</v>
      </c>
      <c r="AM246" s="40">
        <v>0</v>
      </c>
      <c r="AN246" s="40">
        <v>50</v>
      </c>
      <c r="AO246" s="40">
        <v>0</v>
      </c>
      <c r="AP246" s="40">
        <v>0</v>
      </c>
      <c r="AQ246" s="40">
        <v>0</v>
      </c>
      <c r="AR246" s="40">
        <v>0</v>
      </c>
      <c r="AS246" s="40">
        <v>0</v>
      </c>
      <c r="AT246" s="40">
        <v>50</v>
      </c>
      <c r="AU246" s="52">
        <f t="shared" si="14"/>
        <v>100</v>
      </c>
      <c r="AV246" s="70"/>
      <c r="AW246" s="77">
        <v>0</v>
      </c>
      <c r="AX246" s="75">
        <v>20</v>
      </c>
      <c r="AY246" s="77">
        <v>0</v>
      </c>
      <c r="AZ246" s="77">
        <v>0</v>
      </c>
      <c r="BA246" s="75">
        <v>20</v>
      </c>
      <c r="BB246" s="77">
        <v>0</v>
      </c>
      <c r="BC246" s="77">
        <v>0</v>
      </c>
      <c r="BD246" s="75">
        <v>20</v>
      </c>
      <c r="BI246">
        <f t="shared" si="15"/>
        <v>60</v>
      </c>
    </row>
    <row r="247" spans="1:61" x14ac:dyDescent="0.25">
      <c r="A247" s="1" t="s">
        <v>48</v>
      </c>
      <c r="B247" s="2">
        <v>6472</v>
      </c>
      <c r="C247" s="3">
        <v>2</v>
      </c>
      <c r="D247" s="2" t="s">
        <v>49</v>
      </c>
      <c r="E247" s="4">
        <v>0</v>
      </c>
      <c r="F247" s="4" t="s">
        <v>49</v>
      </c>
      <c r="G247" s="5">
        <v>522</v>
      </c>
      <c r="H247" s="2" t="s">
        <v>1431</v>
      </c>
      <c r="I247" s="4">
        <v>799</v>
      </c>
      <c r="J247" s="2" t="s">
        <v>1432</v>
      </c>
      <c r="K247" s="30">
        <v>2</v>
      </c>
      <c r="L247" s="9" t="s">
        <v>1455</v>
      </c>
      <c r="M247" s="9" t="s">
        <v>75</v>
      </c>
      <c r="N247" s="9" t="s">
        <v>1456</v>
      </c>
      <c r="O247" s="9" t="s">
        <v>1449</v>
      </c>
      <c r="P247" s="9" t="s">
        <v>1457</v>
      </c>
      <c r="Q247" s="9" t="s">
        <v>1444</v>
      </c>
      <c r="R247" s="9" t="s">
        <v>58</v>
      </c>
      <c r="S247" s="8">
        <v>8058</v>
      </c>
      <c r="T247" s="7" t="s">
        <v>1458</v>
      </c>
      <c r="U247" s="9" t="s">
        <v>1459</v>
      </c>
      <c r="V247" s="7" t="s">
        <v>1460</v>
      </c>
      <c r="W247" s="7" t="s">
        <v>1363</v>
      </c>
      <c r="X247" s="7">
        <v>100</v>
      </c>
      <c r="Y247" s="10">
        <v>0</v>
      </c>
      <c r="Z247" s="10" t="s">
        <v>117</v>
      </c>
      <c r="AA247" s="10" t="s">
        <v>389</v>
      </c>
      <c r="AB247" s="10" t="s">
        <v>65</v>
      </c>
      <c r="AC247" s="11">
        <v>0</v>
      </c>
      <c r="AD247" s="10">
        <v>70</v>
      </c>
      <c r="AE247" s="11">
        <v>70.010000000000005</v>
      </c>
      <c r="AF247" s="10">
        <v>80</v>
      </c>
      <c r="AG247" s="11">
        <v>80.010000000000005</v>
      </c>
      <c r="AH247" s="11">
        <v>130</v>
      </c>
      <c r="AI247" s="40">
        <v>0</v>
      </c>
      <c r="AJ247" s="40">
        <v>0</v>
      </c>
      <c r="AK247" s="40">
        <v>0</v>
      </c>
      <c r="AL247" s="40">
        <v>0</v>
      </c>
      <c r="AM247" s="40">
        <v>0</v>
      </c>
      <c r="AN247" s="40">
        <v>0</v>
      </c>
      <c r="AO247" s="40">
        <v>0</v>
      </c>
      <c r="AP247" s="40">
        <v>0</v>
      </c>
      <c r="AQ247" s="40">
        <v>0</v>
      </c>
      <c r="AR247" s="40">
        <v>0</v>
      </c>
      <c r="AS247" s="40">
        <v>0</v>
      </c>
      <c r="AT247" s="40">
        <v>100</v>
      </c>
      <c r="AU247" s="52">
        <f t="shared" si="14"/>
        <v>100</v>
      </c>
      <c r="AV247" s="70"/>
      <c r="AW247" s="77">
        <v>0</v>
      </c>
      <c r="AX247" s="75">
        <v>0</v>
      </c>
      <c r="AY247" s="77">
        <v>0</v>
      </c>
      <c r="AZ247" s="77">
        <v>0</v>
      </c>
      <c r="BA247" s="77">
        <v>0</v>
      </c>
      <c r="BB247" s="77">
        <v>0</v>
      </c>
      <c r="BC247" s="77">
        <v>0</v>
      </c>
      <c r="BD247" s="77">
        <v>0</v>
      </c>
      <c r="BI247">
        <f t="shared" si="15"/>
        <v>0</v>
      </c>
    </row>
    <row r="248" spans="1:61" x14ac:dyDescent="0.25">
      <c r="A248" s="1" t="s">
        <v>48</v>
      </c>
      <c r="B248" s="2">
        <v>5573</v>
      </c>
      <c r="C248" s="3">
        <v>2</v>
      </c>
      <c r="D248" s="2" t="s">
        <v>49</v>
      </c>
      <c r="E248" s="4">
        <v>0</v>
      </c>
      <c r="F248" s="4" t="s">
        <v>49</v>
      </c>
      <c r="G248" s="5">
        <v>11</v>
      </c>
      <c r="H248" s="2" t="s">
        <v>50</v>
      </c>
      <c r="I248" s="4">
        <v>19</v>
      </c>
      <c r="J248" s="2" t="s">
        <v>1461</v>
      </c>
      <c r="K248" s="6" t="s">
        <v>52</v>
      </c>
      <c r="L248" s="7" t="s">
        <v>52</v>
      </c>
      <c r="M248" s="7" t="s">
        <v>53</v>
      </c>
      <c r="N248" s="7" t="s">
        <v>1462</v>
      </c>
      <c r="O248" s="7" t="s">
        <v>1463</v>
      </c>
      <c r="P248" s="7" t="s">
        <v>1464</v>
      </c>
      <c r="Q248" s="7" t="s">
        <v>1465</v>
      </c>
      <c r="R248" s="7" t="s">
        <v>58</v>
      </c>
      <c r="S248" s="8">
        <v>6961</v>
      </c>
      <c r="T248" s="7" t="s">
        <v>1466</v>
      </c>
      <c r="U248" s="9" t="s">
        <v>1467</v>
      </c>
      <c r="V248" s="7" t="s">
        <v>1468</v>
      </c>
      <c r="W248" s="7" t="s">
        <v>124</v>
      </c>
      <c r="X248" s="9">
        <v>0</v>
      </c>
      <c r="Y248" s="10">
        <v>0</v>
      </c>
      <c r="Z248" s="10" t="s">
        <v>117</v>
      </c>
      <c r="AA248" s="10" t="s">
        <v>256</v>
      </c>
      <c r="AB248" s="10" t="s">
        <v>173</v>
      </c>
      <c r="AC248" s="11">
        <v>130</v>
      </c>
      <c r="AD248" s="10">
        <v>97</v>
      </c>
      <c r="AE248" s="11">
        <v>96.99</v>
      </c>
      <c r="AF248" s="10">
        <v>95.01</v>
      </c>
      <c r="AG248" s="11">
        <v>95</v>
      </c>
      <c r="AH248" s="11">
        <v>0</v>
      </c>
      <c r="AI248" s="40">
        <v>0</v>
      </c>
      <c r="AJ248" s="40">
        <v>0</v>
      </c>
      <c r="AK248" s="40">
        <v>0</v>
      </c>
      <c r="AL248" s="40">
        <v>0</v>
      </c>
      <c r="AM248" s="40">
        <v>0</v>
      </c>
      <c r="AN248" s="40">
        <v>0</v>
      </c>
      <c r="AO248" s="40">
        <v>0</v>
      </c>
      <c r="AP248" s="40">
        <v>0</v>
      </c>
      <c r="AQ248" s="40">
        <v>0</v>
      </c>
      <c r="AR248" s="40">
        <v>0</v>
      </c>
      <c r="AS248" s="40">
        <v>0</v>
      </c>
      <c r="AT248" s="40">
        <v>0</v>
      </c>
      <c r="AU248" s="52">
        <f t="shared" si="14"/>
        <v>0</v>
      </c>
      <c r="AV248" s="70"/>
      <c r="AW248" s="77">
        <v>0</v>
      </c>
      <c r="AX248" s="77">
        <v>0</v>
      </c>
      <c r="AY248" s="77">
        <v>0</v>
      </c>
      <c r="AZ248" s="77">
        <v>0</v>
      </c>
      <c r="BA248" s="77">
        <v>0</v>
      </c>
      <c r="BB248" s="77">
        <v>0</v>
      </c>
      <c r="BC248" s="77">
        <v>0</v>
      </c>
      <c r="BD248" s="77">
        <v>0</v>
      </c>
      <c r="BI248">
        <f t="shared" si="15"/>
        <v>0</v>
      </c>
    </row>
    <row r="249" spans="1:61" x14ac:dyDescent="0.25">
      <c r="A249" s="1" t="s">
        <v>48</v>
      </c>
      <c r="B249" s="2">
        <v>5575</v>
      </c>
      <c r="C249" s="3">
        <v>2</v>
      </c>
      <c r="D249" s="2" t="s">
        <v>49</v>
      </c>
      <c r="E249" s="4">
        <v>0</v>
      </c>
      <c r="F249" s="4" t="s">
        <v>49</v>
      </c>
      <c r="G249" s="5">
        <v>11</v>
      </c>
      <c r="H249" s="2" t="s">
        <v>50</v>
      </c>
      <c r="I249" s="4">
        <v>19</v>
      </c>
      <c r="J249" s="2" t="s">
        <v>1461</v>
      </c>
      <c r="K249" s="6" t="s">
        <v>52</v>
      </c>
      <c r="L249" s="7" t="s">
        <v>52</v>
      </c>
      <c r="M249" s="7" t="s">
        <v>67</v>
      </c>
      <c r="N249" s="7" t="s">
        <v>1469</v>
      </c>
      <c r="O249" s="7" t="s">
        <v>1463</v>
      </c>
      <c r="P249" s="7" t="s">
        <v>1464</v>
      </c>
      <c r="Q249" s="7" t="s">
        <v>1465</v>
      </c>
      <c r="R249" s="7" t="s">
        <v>58</v>
      </c>
      <c r="S249" s="8">
        <v>6963</v>
      </c>
      <c r="T249" s="7" t="s">
        <v>1466</v>
      </c>
      <c r="U249" s="9" t="s">
        <v>1467</v>
      </c>
      <c r="V249" s="7" t="s">
        <v>1468</v>
      </c>
      <c r="W249" s="7" t="s">
        <v>124</v>
      </c>
      <c r="X249" s="9">
        <v>0</v>
      </c>
      <c r="Y249" s="10">
        <v>0</v>
      </c>
      <c r="Z249" s="10" t="s">
        <v>117</v>
      </c>
      <c r="AA249" s="10" t="s">
        <v>256</v>
      </c>
      <c r="AB249" s="10" t="s">
        <v>173</v>
      </c>
      <c r="AC249" s="11">
        <v>130</v>
      </c>
      <c r="AD249" s="10">
        <v>97</v>
      </c>
      <c r="AE249" s="11">
        <v>96.99</v>
      </c>
      <c r="AF249" s="10">
        <v>95.01</v>
      </c>
      <c r="AG249" s="11">
        <v>95</v>
      </c>
      <c r="AH249" s="11">
        <v>0</v>
      </c>
      <c r="AI249" s="40">
        <v>0</v>
      </c>
      <c r="AJ249" s="40">
        <v>0</v>
      </c>
      <c r="AK249" s="40">
        <v>0</v>
      </c>
      <c r="AL249" s="40">
        <v>0</v>
      </c>
      <c r="AM249" s="40">
        <v>0</v>
      </c>
      <c r="AN249" s="40">
        <v>0</v>
      </c>
      <c r="AO249" s="40">
        <v>0</v>
      </c>
      <c r="AP249" s="40">
        <v>0</v>
      </c>
      <c r="AQ249" s="40">
        <v>0</v>
      </c>
      <c r="AR249" s="40">
        <v>0</v>
      </c>
      <c r="AS249" s="40">
        <v>0</v>
      </c>
      <c r="AT249" s="40">
        <v>0</v>
      </c>
      <c r="AU249" s="52">
        <f t="shared" si="14"/>
        <v>0</v>
      </c>
      <c r="AV249" s="70"/>
      <c r="AW249" s="77">
        <v>0</v>
      </c>
      <c r="AX249" s="75">
        <v>0</v>
      </c>
      <c r="AY249" s="75">
        <v>0</v>
      </c>
      <c r="AZ249" s="75">
        <v>0</v>
      </c>
      <c r="BA249" s="75">
        <v>0</v>
      </c>
      <c r="BB249" s="75">
        <v>0</v>
      </c>
      <c r="BC249" s="75">
        <v>0</v>
      </c>
      <c r="BD249" s="75">
        <v>0</v>
      </c>
      <c r="BI249">
        <f t="shared" si="15"/>
        <v>0</v>
      </c>
    </row>
    <row r="250" spans="1:61" x14ac:dyDescent="0.25">
      <c r="A250" s="1" t="s">
        <v>48</v>
      </c>
      <c r="B250" s="2">
        <v>5738</v>
      </c>
      <c r="C250" s="3">
        <v>2</v>
      </c>
      <c r="D250" s="2" t="s">
        <v>49</v>
      </c>
      <c r="E250" s="4">
        <v>0</v>
      </c>
      <c r="F250" s="4" t="s">
        <v>49</v>
      </c>
      <c r="G250" s="5">
        <v>11</v>
      </c>
      <c r="H250" s="2" t="s">
        <v>50</v>
      </c>
      <c r="I250" s="4">
        <v>19</v>
      </c>
      <c r="J250" s="2" t="s">
        <v>1461</v>
      </c>
      <c r="K250" s="6">
        <v>1</v>
      </c>
      <c r="L250" s="7" t="s">
        <v>1470</v>
      </c>
      <c r="M250" s="7" t="s">
        <v>75</v>
      </c>
      <c r="N250" s="7" t="s">
        <v>1471</v>
      </c>
      <c r="O250" s="7" t="s">
        <v>1472</v>
      </c>
      <c r="P250" s="7" t="s">
        <v>1473</v>
      </c>
      <c r="Q250" s="7" t="s">
        <v>1474</v>
      </c>
      <c r="R250" s="7" t="s">
        <v>58</v>
      </c>
      <c r="S250" s="8">
        <v>6880</v>
      </c>
      <c r="T250" s="7" t="s">
        <v>1475</v>
      </c>
      <c r="U250" s="9" t="s">
        <v>1476</v>
      </c>
      <c r="V250" s="7" t="s">
        <v>1477</v>
      </c>
      <c r="W250" s="7" t="s">
        <v>756</v>
      </c>
      <c r="X250" s="7">
        <v>12</v>
      </c>
      <c r="Y250" s="10">
        <v>0</v>
      </c>
      <c r="Z250" s="10" t="s">
        <v>63</v>
      </c>
      <c r="AA250" s="10" t="s">
        <v>256</v>
      </c>
      <c r="AB250" s="10" t="s">
        <v>173</v>
      </c>
      <c r="AC250" s="11">
        <v>130</v>
      </c>
      <c r="AD250" s="10">
        <v>5.01</v>
      </c>
      <c r="AE250" s="11">
        <v>5</v>
      </c>
      <c r="AF250" s="10">
        <v>3.02</v>
      </c>
      <c r="AG250" s="11">
        <v>3.0100000000000002</v>
      </c>
      <c r="AH250" s="11">
        <v>0</v>
      </c>
      <c r="AI250" s="40">
        <v>1</v>
      </c>
      <c r="AJ250" s="40">
        <v>1</v>
      </c>
      <c r="AK250" s="40">
        <v>1</v>
      </c>
      <c r="AL250" s="40">
        <v>1</v>
      </c>
      <c r="AM250" s="40">
        <v>1</v>
      </c>
      <c r="AN250" s="40">
        <v>1</v>
      </c>
      <c r="AO250" s="40">
        <v>1</v>
      </c>
      <c r="AP250" s="40">
        <v>1</v>
      </c>
      <c r="AQ250" s="40">
        <v>1</v>
      </c>
      <c r="AR250" s="40">
        <v>1</v>
      </c>
      <c r="AS250" s="40">
        <v>1</v>
      </c>
      <c r="AT250" s="40">
        <v>1</v>
      </c>
      <c r="AU250" s="52">
        <f t="shared" si="14"/>
        <v>12</v>
      </c>
      <c r="AV250" s="70"/>
      <c r="AW250" s="77">
        <v>1</v>
      </c>
      <c r="AX250" s="77">
        <v>1</v>
      </c>
      <c r="AY250" s="77">
        <v>1</v>
      </c>
      <c r="AZ250" s="77">
        <v>1</v>
      </c>
      <c r="BA250" s="77">
        <v>1</v>
      </c>
      <c r="BB250" s="77">
        <v>1</v>
      </c>
      <c r="BC250" s="77">
        <v>1</v>
      </c>
      <c r="BD250" s="77">
        <v>1</v>
      </c>
      <c r="BI250">
        <f t="shared" si="15"/>
        <v>8</v>
      </c>
    </row>
    <row r="251" spans="1:61" x14ac:dyDescent="0.25">
      <c r="A251" s="1" t="s">
        <v>48</v>
      </c>
      <c r="B251" s="2">
        <v>6069</v>
      </c>
      <c r="C251" s="3">
        <v>2</v>
      </c>
      <c r="D251" s="2" t="s">
        <v>49</v>
      </c>
      <c r="E251" s="4">
        <v>0</v>
      </c>
      <c r="F251" s="4" t="s">
        <v>49</v>
      </c>
      <c r="G251" s="5">
        <v>11</v>
      </c>
      <c r="H251" s="2" t="s">
        <v>50</v>
      </c>
      <c r="I251" s="4">
        <v>19</v>
      </c>
      <c r="J251" s="2" t="s">
        <v>1461</v>
      </c>
      <c r="K251" s="6">
        <v>2</v>
      </c>
      <c r="L251" s="7" t="s">
        <v>1478</v>
      </c>
      <c r="M251" s="7" t="s">
        <v>75</v>
      </c>
      <c r="N251" s="7" t="s">
        <v>1479</v>
      </c>
      <c r="O251" s="7" t="s">
        <v>1480</v>
      </c>
      <c r="P251" s="7" t="s">
        <v>1481</v>
      </c>
      <c r="Q251" s="7" t="s">
        <v>1482</v>
      </c>
      <c r="R251" s="7" t="s">
        <v>58</v>
      </c>
      <c r="S251" s="8">
        <v>6892</v>
      </c>
      <c r="T251" s="7" t="s">
        <v>1483</v>
      </c>
      <c r="U251" s="9" t="s">
        <v>1484</v>
      </c>
      <c r="V251" s="7" t="s">
        <v>1485</v>
      </c>
      <c r="W251" s="7" t="s">
        <v>124</v>
      </c>
      <c r="X251" s="7">
        <v>80</v>
      </c>
      <c r="Y251" s="10">
        <v>0</v>
      </c>
      <c r="Z251" s="10" t="s">
        <v>117</v>
      </c>
      <c r="AA251" s="10" t="s">
        <v>256</v>
      </c>
      <c r="AB251" s="10" t="s">
        <v>65</v>
      </c>
      <c r="AC251" s="11">
        <v>0</v>
      </c>
      <c r="AD251" s="10">
        <v>80</v>
      </c>
      <c r="AE251" s="11">
        <v>80.010000000000005</v>
      </c>
      <c r="AF251" s="10">
        <v>90</v>
      </c>
      <c r="AG251" s="11">
        <v>90.01</v>
      </c>
      <c r="AH251" s="11">
        <v>130</v>
      </c>
      <c r="AI251" s="40">
        <v>8.33</v>
      </c>
      <c r="AJ251" s="40">
        <v>8.33</v>
      </c>
      <c r="AK251" s="40">
        <v>8.33</v>
      </c>
      <c r="AL251" s="40">
        <v>8.33</v>
      </c>
      <c r="AM251" s="40">
        <v>8.33</v>
      </c>
      <c r="AN251" s="40">
        <v>8.33</v>
      </c>
      <c r="AO251" s="40">
        <v>8.33</v>
      </c>
      <c r="AP251" s="40">
        <v>8.33</v>
      </c>
      <c r="AQ251" s="40">
        <v>8.33</v>
      </c>
      <c r="AR251" s="40">
        <v>8.33</v>
      </c>
      <c r="AS251" s="40">
        <v>8.33</v>
      </c>
      <c r="AT251" s="40">
        <v>8.3699999999999992</v>
      </c>
      <c r="AU251" s="52">
        <f t="shared" si="14"/>
        <v>100</v>
      </c>
      <c r="AV251" s="70"/>
      <c r="AW251" s="77">
        <v>8.33</v>
      </c>
      <c r="AX251" s="77">
        <v>8.33</v>
      </c>
      <c r="AY251" s="77">
        <v>8.33</v>
      </c>
      <c r="AZ251" s="77">
        <v>8.33</v>
      </c>
      <c r="BA251" s="77">
        <v>8.33</v>
      </c>
      <c r="BB251" s="77">
        <v>8.33</v>
      </c>
      <c r="BC251" s="77">
        <v>8.33</v>
      </c>
      <c r="BD251" s="77">
        <v>8.33</v>
      </c>
      <c r="BI251">
        <f t="shared" si="15"/>
        <v>66.64</v>
      </c>
    </row>
    <row r="252" spans="1:61" x14ac:dyDescent="0.25">
      <c r="A252" s="1" t="s">
        <v>48</v>
      </c>
      <c r="B252" s="2">
        <v>6075</v>
      </c>
      <c r="C252" s="3">
        <v>2</v>
      </c>
      <c r="D252" s="2" t="s">
        <v>49</v>
      </c>
      <c r="E252" s="4">
        <v>0</v>
      </c>
      <c r="F252" s="4" t="s">
        <v>49</v>
      </c>
      <c r="G252" s="5">
        <v>11</v>
      </c>
      <c r="H252" s="2" t="s">
        <v>50</v>
      </c>
      <c r="I252" s="4">
        <v>19</v>
      </c>
      <c r="J252" s="2" t="s">
        <v>1461</v>
      </c>
      <c r="K252" s="30">
        <v>3</v>
      </c>
      <c r="L252" s="9" t="s">
        <v>1486</v>
      </c>
      <c r="M252" s="9" t="s">
        <v>75</v>
      </c>
      <c r="N252" s="9" t="s">
        <v>1486</v>
      </c>
      <c r="O252" s="9" t="s">
        <v>1487</v>
      </c>
      <c r="P252" s="9" t="s">
        <v>1488</v>
      </c>
      <c r="Q252" s="9" t="s">
        <v>1482</v>
      </c>
      <c r="R252" s="9" t="s">
        <v>58</v>
      </c>
      <c r="S252" s="8">
        <v>6904</v>
      </c>
      <c r="T252" s="7" t="s">
        <v>1489</v>
      </c>
      <c r="U252" s="9" t="s">
        <v>1490</v>
      </c>
      <c r="V252" s="7" t="s">
        <v>1491</v>
      </c>
      <c r="W252" s="7" t="s">
        <v>124</v>
      </c>
      <c r="X252" s="7">
        <v>80</v>
      </c>
      <c r="Y252" s="10">
        <v>0</v>
      </c>
      <c r="Z252" s="10" t="s">
        <v>117</v>
      </c>
      <c r="AA252" s="10" t="s">
        <v>256</v>
      </c>
      <c r="AB252" s="10" t="s">
        <v>65</v>
      </c>
      <c r="AC252" s="11">
        <v>0</v>
      </c>
      <c r="AD252" s="10">
        <v>30</v>
      </c>
      <c r="AE252" s="11">
        <v>30.01</v>
      </c>
      <c r="AF252" s="10">
        <v>90</v>
      </c>
      <c r="AG252" s="11">
        <v>90.01</v>
      </c>
      <c r="AH252" s="11">
        <v>130</v>
      </c>
      <c r="AI252" s="40">
        <v>0</v>
      </c>
      <c r="AJ252" s="40">
        <v>0</v>
      </c>
      <c r="AK252" s="40">
        <v>0</v>
      </c>
      <c r="AL252" s="40">
        <v>0</v>
      </c>
      <c r="AM252" s="40">
        <v>0</v>
      </c>
      <c r="AN252" s="40">
        <v>0</v>
      </c>
      <c r="AO252" s="40">
        <v>0</v>
      </c>
      <c r="AP252" s="40">
        <v>0</v>
      </c>
      <c r="AQ252" s="40">
        <v>0</v>
      </c>
      <c r="AR252" s="40">
        <v>0</v>
      </c>
      <c r="AS252" s="40">
        <v>0</v>
      </c>
      <c r="AT252" s="40">
        <v>80</v>
      </c>
      <c r="AU252" s="52">
        <f t="shared" si="14"/>
        <v>80</v>
      </c>
      <c r="AV252" s="70"/>
      <c r="AW252" s="77">
        <v>0</v>
      </c>
      <c r="AX252" s="77">
        <v>0</v>
      </c>
      <c r="AY252" s="77">
        <v>0</v>
      </c>
      <c r="AZ252" s="77">
        <v>0</v>
      </c>
      <c r="BA252" s="77">
        <v>0</v>
      </c>
      <c r="BB252" s="77">
        <v>0</v>
      </c>
      <c r="BC252" s="77">
        <v>0</v>
      </c>
      <c r="BD252" s="77">
        <v>0</v>
      </c>
      <c r="BI252">
        <f t="shared" si="15"/>
        <v>0</v>
      </c>
    </row>
    <row r="253" spans="1:61" x14ac:dyDescent="0.25">
      <c r="A253" s="1" t="s">
        <v>48</v>
      </c>
      <c r="B253" s="2">
        <v>6076</v>
      </c>
      <c r="C253" s="3">
        <v>2</v>
      </c>
      <c r="D253" s="2" t="s">
        <v>49</v>
      </c>
      <c r="E253" s="4">
        <v>0</v>
      </c>
      <c r="F253" s="4" t="s">
        <v>49</v>
      </c>
      <c r="G253" s="5">
        <v>11</v>
      </c>
      <c r="H253" s="2" t="s">
        <v>50</v>
      </c>
      <c r="I253" s="4">
        <v>19</v>
      </c>
      <c r="J253" s="2" t="s">
        <v>1461</v>
      </c>
      <c r="K253" s="6">
        <v>4</v>
      </c>
      <c r="L253" s="7" t="s">
        <v>1492</v>
      </c>
      <c r="M253" s="7" t="s">
        <v>75</v>
      </c>
      <c r="N253" s="7" t="s">
        <v>1493</v>
      </c>
      <c r="O253" s="7" t="s">
        <v>1494</v>
      </c>
      <c r="P253" s="7" t="s">
        <v>1495</v>
      </c>
      <c r="Q253" s="7" t="s">
        <v>1482</v>
      </c>
      <c r="R253" s="7" t="s">
        <v>58</v>
      </c>
      <c r="S253" s="8">
        <v>7631</v>
      </c>
      <c r="T253" s="7" t="s">
        <v>1496</v>
      </c>
      <c r="U253" s="9" t="s">
        <v>1497</v>
      </c>
      <c r="V253" s="7" t="s">
        <v>1485</v>
      </c>
      <c r="W253" s="7" t="s">
        <v>124</v>
      </c>
      <c r="X253" s="7">
        <v>80</v>
      </c>
      <c r="Y253" s="10">
        <v>0</v>
      </c>
      <c r="Z253" s="10" t="s">
        <v>117</v>
      </c>
      <c r="AA253" s="10" t="s">
        <v>256</v>
      </c>
      <c r="AB253" s="10" t="s">
        <v>65</v>
      </c>
      <c r="AC253" s="11">
        <v>0</v>
      </c>
      <c r="AD253" s="10">
        <v>20.010000000000002</v>
      </c>
      <c r="AE253" s="11">
        <v>20.020000000000003</v>
      </c>
      <c r="AF253" s="10">
        <v>80</v>
      </c>
      <c r="AG253" s="11">
        <v>80.010000000000005</v>
      </c>
      <c r="AH253" s="11">
        <v>130</v>
      </c>
      <c r="AI253" s="40">
        <v>0</v>
      </c>
      <c r="AJ253" s="40">
        <v>0</v>
      </c>
      <c r="AK253" s="40">
        <v>30</v>
      </c>
      <c r="AL253" s="40">
        <v>0</v>
      </c>
      <c r="AM253" s="40">
        <v>30</v>
      </c>
      <c r="AN253" s="40">
        <v>0</v>
      </c>
      <c r="AO253" s="49">
        <v>0</v>
      </c>
      <c r="AP253" s="40">
        <v>20</v>
      </c>
      <c r="AQ253" s="40">
        <v>0</v>
      </c>
      <c r="AR253" s="40">
        <v>0</v>
      </c>
      <c r="AS253" s="40">
        <v>0</v>
      </c>
      <c r="AT253" s="40">
        <v>0</v>
      </c>
      <c r="AU253" s="52">
        <f t="shared" si="14"/>
        <v>80</v>
      </c>
      <c r="AV253" s="70"/>
      <c r="AW253" s="77">
        <v>0</v>
      </c>
      <c r="AX253" s="75">
        <v>0</v>
      </c>
      <c r="AY253" s="75">
        <v>30</v>
      </c>
      <c r="AZ253" s="75">
        <v>0</v>
      </c>
      <c r="BA253" s="75">
        <v>30</v>
      </c>
      <c r="BB253" s="75">
        <v>0</v>
      </c>
      <c r="BC253" s="75">
        <v>0</v>
      </c>
      <c r="BD253" s="75">
        <v>20</v>
      </c>
      <c r="BI253">
        <f t="shared" si="15"/>
        <v>80</v>
      </c>
    </row>
    <row r="254" spans="1:61" x14ac:dyDescent="0.25">
      <c r="A254" s="1" t="s">
        <v>48</v>
      </c>
      <c r="B254" s="2">
        <v>6115</v>
      </c>
      <c r="C254" s="3">
        <v>2</v>
      </c>
      <c r="D254" s="2" t="s">
        <v>49</v>
      </c>
      <c r="E254" s="4">
        <v>0</v>
      </c>
      <c r="F254" s="4" t="s">
        <v>49</v>
      </c>
      <c r="G254" s="5">
        <v>11</v>
      </c>
      <c r="H254" s="2" t="s">
        <v>50</v>
      </c>
      <c r="I254" s="4">
        <v>19</v>
      </c>
      <c r="J254" s="2" t="s">
        <v>1461</v>
      </c>
      <c r="K254" s="6">
        <v>1</v>
      </c>
      <c r="L254" s="7" t="s">
        <v>1470</v>
      </c>
      <c r="M254" s="7" t="s">
        <v>85</v>
      </c>
      <c r="N254" s="7" t="s">
        <v>1498</v>
      </c>
      <c r="O254" s="7" t="s">
        <v>1499</v>
      </c>
      <c r="P254" s="7" t="s">
        <v>1500</v>
      </c>
      <c r="Q254" s="7" t="s">
        <v>1501</v>
      </c>
      <c r="R254" s="7" t="s">
        <v>58</v>
      </c>
      <c r="S254" s="8">
        <v>6880</v>
      </c>
      <c r="T254" s="7" t="s">
        <v>1759</v>
      </c>
      <c r="U254" s="9" t="s">
        <v>1760</v>
      </c>
      <c r="V254" s="7" t="s">
        <v>1761</v>
      </c>
      <c r="W254" s="7" t="s">
        <v>124</v>
      </c>
      <c r="X254" s="7">
        <v>100</v>
      </c>
      <c r="Y254" s="10">
        <v>0</v>
      </c>
      <c r="Z254" s="10" t="s">
        <v>63</v>
      </c>
      <c r="AA254" s="10" t="s">
        <v>256</v>
      </c>
      <c r="AB254" s="10" t="s">
        <v>173</v>
      </c>
      <c r="AC254" s="11">
        <v>130</v>
      </c>
      <c r="AD254" s="10">
        <v>5.01</v>
      </c>
      <c r="AE254" s="11">
        <v>5</v>
      </c>
      <c r="AF254" s="10">
        <v>3.02</v>
      </c>
      <c r="AG254" s="11">
        <v>3.0100000000000002</v>
      </c>
      <c r="AH254" s="11">
        <v>0</v>
      </c>
      <c r="AI254" s="40">
        <v>8.33</v>
      </c>
      <c r="AJ254" s="40">
        <v>8.33</v>
      </c>
      <c r="AK254" s="40">
        <v>8.33</v>
      </c>
      <c r="AL254" s="40">
        <v>8.33</v>
      </c>
      <c r="AM254" s="40">
        <v>8.33</v>
      </c>
      <c r="AN254" s="40">
        <v>8.33</v>
      </c>
      <c r="AO254" s="40">
        <v>8.33</v>
      </c>
      <c r="AP254" s="40">
        <v>8.33</v>
      </c>
      <c r="AQ254" s="40">
        <v>8.33</v>
      </c>
      <c r="AR254" s="40">
        <v>8.33</v>
      </c>
      <c r="AS254" s="40">
        <v>8.33</v>
      </c>
      <c r="AT254" s="40">
        <v>8.3699999999999992</v>
      </c>
      <c r="AU254" s="52">
        <f t="shared" si="14"/>
        <v>100</v>
      </c>
      <c r="AV254" s="70"/>
      <c r="AW254" s="77">
        <v>8.33</v>
      </c>
      <c r="AX254" s="75">
        <v>8.33</v>
      </c>
      <c r="AY254" s="75">
        <v>8.33</v>
      </c>
      <c r="AZ254" s="75">
        <v>8.33</v>
      </c>
      <c r="BA254" s="75">
        <v>8.33</v>
      </c>
      <c r="BB254" s="75">
        <v>8.33</v>
      </c>
      <c r="BC254" s="75">
        <v>8.33</v>
      </c>
      <c r="BD254" s="75">
        <v>8.33</v>
      </c>
      <c r="BI254">
        <f t="shared" si="15"/>
        <v>66.64</v>
      </c>
    </row>
    <row r="255" spans="1:61" x14ac:dyDescent="0.25">
      <c r="A255" s="1" t="s">
        <v>48</v>
      </c>
      <c r="B255" s="2">
        <v>6146</v>
      </c>
      <c r="C255" s="3">
        <v>2</v>
      </c>
      <c r="D255" s="2" t="s">
        <v>49</v>
      </c>
      <c r="E255" s="4">
        <v>0</v>
      </c>
      <c r="F255" s="4" t="s">
        <v>49</v>
      </c>
      <c r="G255" s="5">
        <v>11</v>
      </c>
      <c r="H255" s="2" t="s">
        <v>50</v>
      </c>
      <c r="I255" s="4">
        <v>19</v>
      </c>
      <c r="J255" s="2" t="s">
        <v>1461</v>
      </c>
      <c r="K255" s="6">
        <v>4</v>
      </c>
      <c r="L255" s="7" t="s">
        <v>1492</v>
      </c>
      <c r="M255" s="7" t="s">
        <v>85</v>
      </c>
      <c r="N255" s="7" t="s">
        <v>1502</v>
      </c>
      <c r="O255" s="7" t="s">
        <v>1503</v>
      </c>
      <c r="P255" s="7" t="s">
        <v>1504</v>
      </c>
      <c r="Q255" s="7" t="s">
        <v>756</v>
      </c>
      <c r="R255" s="7" t="s">
        <v>58</v>
      </c>
      <c r="S255" s="8">
        <v>7631</v>
      </c>
      <c r="T255" s="7" t="s">
        <v>1496</v>
      </c>
      <c r="U255" s="9" t="s">
        <v>1497</v>
      </c>
      <c r="V255" s="7" t="s">
        <v>1485</v>
      </c>
      <c r="W255" s="7" t="s">
        <v>124</v>
      </c>
      <c r="X255" s="7">
        <v>100</v>
      </c>
      <c r="Y255" s="10">
        <v>0</v>
      </c>
      <c r="Z255" s="10" t="s">
        <v>117</v>
      </c>
      <c r="AA255" s="10" t="s">
        <v>256</v>
      </c>
      <c r="AB255" s="10" t="s">
        <v>65</v>
      </c>
      <c r="AC255" s="11">
        <v>0</v>
      </c>
      <c r="AD255" s="10">
        <v>20.010000000000002</v>
      </c>
      <c r="AE255" s="11">
        <v>20.020000000000003</v>
      </c>
      <c r="AF255" s="10">
        <v>80</v>
      </c>
      <c r="AG255" s="11">
        <v>80.010000000000005</v>
      </c>
      <c r="AH255" s="11">
        <v>130</v>
      </c>
      <c r="AI255" s="40">
        <v>10</v>
      </c>
      <c r="AJ255" s="40">
        <v>20</v>
      </c>
      <c r="AK255" s="40">
        <v>0</v>
      </c>
      <c r="AL255" s="40">
        <v>20</v>
      </c>
      <c r="AM255" s="40">
        <v>0</v>
      </c>
      <c r="AN255" s="40">
        <v>15</v>
      </c>
      <c r="AO255" s="40">
        <v>15</v>
      </c>
      <c r="AP255" s="40">
        <v>0</v>
      </c>
      <c r="AQ255" s="40">
        <v>10</v>
      </c>
      <c r="AR255" s="40">
        <v>10</v>
      </c>
      <c r="AS255" s="40">
        <v>0</v>
      </c>
      <c r="AT255" s="40">
        <v>0</v>
      </c>
      <c r="AU255" s="52">
        <f t="shared" si="14"/>
        <v>100</v>
      </c>
      <c r="AV255" s="70"/>
      <c r="AW255" s="77">
        <v>10</v>
      </c>
      <c r="AX255" s="75">
        <v>20</v>
      </c>
      <c r="AY255" s="75">
        <v>0</v>
      </c>
      <c r="AZ255" s="75">
        <v>20</v>
      </c>
      <c r="BA255" s="75">
        <v>0</v>
      </c>
      <c r="BB255" s="75">
        <v>15</v>
      </c>
      <c r="BC255" s="75">
        <v>15</v>
      </c>
      <c r="BD255" s="75">
        <v>0</v>
      </c>
      <c r="BI255">
        <f t="shared" si="15"/>
        <v>80</v>
      </c>
    </row>
    <row r="256" spans="1:61" x14ac:dyDescent="0.25">
      <c r="A256" s="1" t="s">
        <v>48</v>
      </c>
      <c r="B256" s="2">
        <v>6787</v>
      </c>
      <c r="C256" s="3">
        <v>2</v>
      </c>
      <c r="D256" s="2" t="s">
        <v>49</v>
      </c>
      <c r="E256" s="4">
        <v>0</v>
      </c>
      <c r="F256" s="4" t="s">
        <v>49</v>
      </c>
      <c r="G256" s="5">
        <v>10</v>
      </c>
      <c r="H256" s="2" t="s">
        <v>1505</v>
      </c>
      <c r="I256" s="4">
        <v>27</v>
      </c>
      <c r="J256" s="2" t="s">
        <v>1506</v>
      </c>
      <c r="K256" s="6" t="s">
        <v>52</v>
      </c>
      <c r="L256" s="7" t="s">
        <v>52</v>
      </c>
      <c r="M256" s="7" t="s">
        <v>53</v>
      </c>
      <c r="N256" s="7" t="s">
        <v>1507</v>
      </c>
      <c r="O256" s="7" t="s">
        <v>1508</v>
      </c>
      <c r="P256" s="7" t="s">
        <v>1509</v>
      </c>
      <c r="Q256" s="7" t="s">
        <v>1510</v>
      </c>
      <c r="R256" s="7" t="s">
        <v>58</v>
      </c>
      <c r="S256" s="8">
        <v>8319</v>
      </c>
      <c r="T256" s="7" t="s">
        <v>1511</v>
      </c>
      <c r="U256" s="9" t="s">
        <v>1512</v>
      </c>
      <c r="V256" s="7" t="s">
        <v>1513</v>
      </c>
      <c r="W256" s="7" t="s">
        <v>1514</v>
      </c>
      <c r="X256" s="7">
        <v>60</v>
      </c>
      <c r="Y256" s="10">
        <v>0</v>
      </c>
      <c r="Z256" s="10" t="s">
        <v>63</v>
      </c>
      <c r="AA256" s="10" t="s">
        <v>256</v>
      </c>
      <c r="AB256" s="10" t="s">
        <v>65</v>
      </c>
      <c r="AC256" s="11">
        <v>0</v>
      </c>
      <c r="AD256" s="10">
        <v>80</v>
      </c>
      <c r="AE256" s="11">
        <v>80.010000000000005</v>
      </c>
      <c r="AF256" s="10">
        <v>99</v>
      </c>
      <c r="AG256" s="11">
        <v>99.01</v>
      </c>
      <c r="AH256" s="11">
        <v>130</v>
      </c>
      <c r="AI256" s="41">
        <v>0</v>
      </c>
      <c r="AJ256" s="41">
        <v>0</v>
      </c>
      <c r="AK256" s="41">
        <v>0</v>
      </c>
      <c r="AL256" s="41">
        <v>0</v>
      </c>
      <c r="AM256" s="41">
        <v>0</v>
      </c>
      <c r="AN256" s="41">
        <v>60</v>
      </c>
      <c r="AO256" s="41">
        <v>0</v>
      </c>
      <c r="AP256" s="41">
        <v>0</v>
      </c>
      <c r="AQ256" s="41">
        <v>0</v>
      </c>
      <c r="AR256" s="41">
        <v>0</v>
      </c>
      <c r="AS256" s="41">
        <v>0</v>
      </c>
      <c r="AT256" s="41">
        <v>0</v>
      </c>
      <c r="AU256" s="52">
        <f t="shared" si="14"/>
        <v>60</v>
      </c>
      <c r="AV256" s="70"/>
      <c r="AW256" s="77">
        <v>0</v>
      </c>
      <c r="AX256" s="77">
        <v>0</v>
      </c>
      <c r="AY256" s="77">
        <v>0</v>
      </c>
      <c r="AZ256" s="77">
        <v>0</v>
      </c>
      <c r="BA256" s="77">
        <v>0</v>
      </c>
      <c r="BB256" s="77">
        <v>0</v>
      </c>
      <c r="BC256" s="77">
        <v>0</v>
      </c>
      <c r="BD256" s="77">
        <v>0</v>
      </c>
      <c r="BI256">
        <f t="shared" si="15"/>
        <v>0</v>
      </c>
    </row>
    <row r="257" spans="1:61" x14ac:dyDescent="0.25">
      <c r="A257" s="1" t="s">
        <v>48</v>
      </c>
      <c r="B257" s="2">
        <v>6791</v>
      </c>
      <c r="C257" s="3">
        <v>2</v>
      </c>
      <c r="D257" s="2" t="s">
        <v>49</v>
      </c>
      <c r="E257" s="4">
        <v>0</v>
      </c>
      <c r="F257" s="4" t="s">
        <v>49</v>
      </c>
      <c r="G257" s="5">
        <v>10</v>
      </c>
      <c r="H257" s="2" t="s">
        <v>1505</v>
      </c>
      <c r="I257" s="4">
        <v>27</v>
      </c>
      <c r="J257" s="2" t="s">
        <v>1506</v>
      </c>
      <c r="K257" s="6" t="s">
        <v>52</v>
      </c>
      <c r="L257" s="7" t="s">
        <v>52</v>
      </c>
      <c r="M257" s="7" t="s">
        <v>67</v>
      </c>
      <c r="N257" s="7" t="s">
        <v>1515</v>
      </c>
      <c r="O257" s="7" t="s">
        <v>1516</v>
      </c>
      <c r="P257" s="7" t="s">
        <v>1517</v>
      </c>
      <c r="Q257" s="7" t="s">
        <v>1510</v>
      </c>
      <c r="R257" s="7" t="s">
        <v>58</v>
      </c>
      <c r="S257" s="8">
        <v>8312</v>
      </c>
      <c r="T257" s="7" t="s">
        <v>1518</v>
      </c>
      <c r="U257" s="9" t="s">
        <v>1519</v>
      </c>
      <c r="V257" s="7" t="s">
        <v>1520</v>
      </c>
      <c r="W257" s="7" t="s">
        <v>1521</v>
      </c>
      <c r="X257" s="7">
        <v>125</v>
      </c>
      <c r="Y257" s="10">
        <v>0</v>
      </c>
      <c r="Z257" s="10" t="s">
        <v>63</v>
      </c>
      <c r="AA257" s="10" t="s">
        <v>256</v>
      </c>
      <c r="AB257" s="10" t="s">
        <v>65</v>
      </c>
      <c r="AC257" s="11">
        <v>0</v>
      </c>
      <c r="AD257" s="10">
        <v>80</v>
      </c>
      <c r="AE257" s="11">
        <v>80.010000000000005</v>
      </c>
      <c r="AF257" s="10">
        <v>99</v>
      </c>
      <c r="AG257" s="11">
        <v>99.01</v>
      </c>
      <c r="AH257" s="11">
        <v>130</v>
      </c>
      <c r="AI257" s="41">
        <v>0</v>
      </c>
      <c r="AJ257" s="41">
        <v>0</v>
      </c>
      <c r="AK257" s="41">
        <v>20</v>
      </c>
      <c r="AL257" s="41">
        <v>0</v>
      </c>
      <c r="AM257" s="41">
        <v>0</v>
      </c>
      <c r="AN257" s="41">
        <v>30</v>
      </c>
      <c r="AO257" s="41">
        <v>0</v>
      </c>
      <c r="AP257" s="41">
        <v>0</v>
      </c>
      <c r="AQ257" s="41">
        <v>50</v>
      </c>
      <c r="AR257" s="41">
        <v>0</v>
      </c>
      <c r="AS257" s="41">
        <v>25</v>
      </c>
      <c r="AT257" s="41">
        <v>0</v>
      </c>
      <c r="AU257" s="52">
        <f t="shared" si="14"/>
        <v>125</v>
      </c>
      <c r="AV257" s="70"/>
      <c r="AW257" s="77">
        <v>3</v>
      </c>
      <c r="AX257" s="77">
        <v>6</v>
      </c>
      <c r="AY257" s="77">
        <v>2</v>
      </c>
      <c r="AZ257" s="77">
        <v>5</v>
      </c>
      <c r="BA257" s="77">
        <v>16</v>
      </c>
      <c r="BB257" s="77">
        <v>24</v>
      </c>
      <c r="BC257" s="77">
        <v>23</v>
      </c>
      <c r="BD257" s="77">
        <v>13</v>
      </c>
      <c r="BI257">
        <f t="shared" si="15"/>
        <v>92</v>
      </c>
    </row>
    <row r="258" spans="1:61" x14ac:dyDescent="0.25">
      <c r="A258" s="1" t="s">
        <v>48</v>
      </c>
      <c r="B258" s="2">
        <v>6810</v>
      </c>
      <c r="C258" s="3">
        <v>2</v>
      </c>
      <c r="D258" s="2" t="s">
        <v>49</v>
      </c>
      <c r="E258" s="4">
        <v>0</v>
      </c>
      <c r="F258" s="4" t="s">
        <v>49</v>
      </c>
      <c r="G258" s="5">
        <v>10</v>
      </c>
      <c r="H258" s="2" t="s">
        <v>1505</v>
      </c>
      <c r="I258" s="4">
        <v>27</v>
      </c>
      <c r="J258" s="2" t="s">
        <v>1506</v>
      </c>
      <c r="K258" s="6">
        <v>1</v>
      </c>
      <c r="L258" s="7" t="s">
        <v>1522</v>
      </c>
      <c r="M258" s="7" t="s">
        <v>75</v>
      </c>
      <c r="N258" s="7" t="s">
        <v>1523</v>
      </c>
      <c r="O258" s="7" t="s">
        <v>1516</v>
      </c>
      <c r="P258" s="7" t="s">
        <v>1524</v>
      </c>
      <c r="Q258" s="7" t="s">
        <v>1510</v>
      </c>
      <c r="R258" s="7" t="s">
        <v>58</v>
      </c>
      <c r="S258" s="8">
        <v>8306</v>
      </c>
      <c r="T258" s="7" t="s">
        <v>1525</v>
      </c>
      <c r="U258" s="9" t="s">
        <v>1526</v>
      </c>
      <c r="V258" s="7" t="s">
        <v>1527</v>
      </c>
      <c r="W258" s="7" t="s">
        <v>1528</v>
      </c>
      <c r="X258" s="7">
        <v>60</v>
      </c>
      <c r="Y258" s="10">
        <v>0</v>
      </c>
      <c r="Z258" s="10" t="s">
        <v>63</v>
      </c>
      <c r="AA258" s="10" t="s">
        <v>256</v>
      </c>
      <c r="AB258" s="10" t="s">
        <v>65</v>
      </c>
      <c r="AC258" s="11">
        <v>0</v>
      </c>
      <c r="AD258" s="10">
        <v>90</v>
      </c>
      <c r="AE258" s="11">
        <v>90.01</v>
      </c>
      <c r="AF258" s="10">
        <v>99</v>
      </c>
      <c r="AG258" s="11">
        <v>99.01</v>
      </c>
      <c r="AH258" s="11">
        <v>130</v>
      </c>
      <c r="AI258" s="41">
        <v>0</v>
      </c>
      <c r="AJ258" s="41">
        <v>0</v>
      </c>
      <c r="AK258" s="41">
        <v>0</v>
      </c>
      <c r="AL258" s="41">
        <v>0</v>
      </c>
      <c r="AM258" s="41">
        <v>0</v>
      </c>
      <c r="AN258" s="41">
        <v>0</v>
      </c>
      <c r="AO258" s="41">
        <v>0</v>
      </c>
      <c r="AP258" s="41">
        <v>0</v>
      </c>
      <c r="AQ258" s="41">
        <v>0</v>
      </c>
      <c r="AR258" s="41">
        <v>60</v>
      </c>
      <c r="AS258" s="41">
        <v>0</v>
      </c>
      <c r="AT258" s="41">
        <v>0</v>
      </c>
      <c r="AU258" s="52">
        <f t="shared" si="14"/>
        <v>60</v>
      </c>
      <c r="AV258" s="70"/>
      <c r="AW258" s="77">
        <v>0</v>
      </c>
      <c r="AX258" s="77">
        <v>0</v>
      </c>
      <c r="AY258" s="77">
        <v>0</v>
      </c>
      <c r="AZ258" s="77">
        <v>0</v>
      </c>
      <c r="BA258" s="77">
        <v>0</v>
      </c>
      <c r="BB258" s="77">
        <v>0</v>
      </c>
      <c r="BC258" s="77">
        <v>0</v>
      </c>
      <c r="BD258" s="77">
        <v>0</v>
      </c>
      <c r="BI258">
        <f t="shared" si="15"/>
        <v>0</v>
      </c>
    </row>
    <row r="259" spans="1:61" x14ac:dyDescent="0.25">
      <c r="A259" s="1" t="s">
        <v>48</v>
      </c>
      <c r="B259" s="2">
        <v>6816</v>
      </c>
      <c r="C259" s="3">
        <v>2</v>
      </c>
      <c r="D259" s="2" t="s">
        <v>49</v>
      </c>
      <c r="E259" s="4">
        <v>0</v>
      </c>
      <c r="F259" s="4" t="s">
        <v>49</v>
      </c>
      <c r="G259" s="5">
        <v>10</v>
      </c>
      <c r="H259" s="2" t="s">
        <v>1505</v>
      </c>
      <c r="I259" s="4">
        <v>27</v>
      </c>
      <c r="J259" s="2" t="s">
        <v>1506</v>
      </c>
      <c r="K259" s="6">
        <v>1</v>
      </c>
      <c r="L259" s="7" t="s">
        <v>1522</v>
      </c>
      <c r="M259" s="7" t="s">
        <v>85</v>
      </c>
      <c r="N259" s="7" t="s">
        <v>1529</v>
      </c>
      <c r="O259" s="7" t="s">
        <v>1508</v>
      </c>
      <c r="P259" s="7" t="s">
        <v>1530</v>
      </c>
      <c r="Q259" s="7" t="s">
        <v>1510</v>
      </c>
      <c r="R259" s="7" t="s">
        <v>58</v>
      </c>
      <c r="S259" s="8">
        <v>8306</v>
      </c>
      <c r="T259" s="7" t="s">
        <v>1525</v>
      </c>
      <c r="U259" s="9" t="s">
        <v>1526</v>
      </c>
      <c r="V259" s="7" t="s">
        <v>1527</v>
      </c>
      <c r="W259" s="7" t="s">
        <v>1531</v>
      </c>
      <c r="X259" s="7">
        <v>150</v>
      </c>
      <c r="Y259" s="10">
        <v>0</v>
      </c>
      <c r="Z259" s="10" t="s">
        <v>63</v>
      </c>
      <c r="AA259" s="10" t="s">
        <v>256</v>
      </c>
      <c r="AB259" s="10" t="s">
        <v>65</v>
      </c>
      <c r="AC259" s="11">
        <v>0</v>
      </c>
      <c r="AD259" s="10">
        <v>90</v>
      </c>
      <c r="AE259" s="11">
        <v>90.01</v>
      </c>
      <c r="AF259" s="10">
        <v>99</v>
      </c>
      <c r="AG259" s="11">
        <v>99.01</v>
      </c>
      <c r="AH259" s="11">
        <v>130</v>
      </c>
      <c r="AI259" s="41">
        <v>0</v>
      </c>
      <c r="AJ259" s="41">
        <v>0</v>
      </c>
      <c r="AK259" s="41">
        <v>0</v>
      </c>
      <c r="AL259" s="41">
        <v>0</v>
      </c>
      <c r="AM259" s="41">
        <v>0</v>
      </c>
      <c r="AN259" s="41">
        <v>0</v>
      </c>
      <c r="AO259" s="41">
        <v>0</v>
      </c>
      <c r="AP259" s="41">
        <v>0</v>
      </c>
      <c r="AQ259" s="41">
        <v>0</v>
      </c>
      <c r="AR259" s="41">
        <v>60</v>
      </c>
      <c r="AS259" s="41">
        <v>0</v>
      </c>
      <c r="AT259" s="41">
        <v>0</v>
      </c>
      <c r="AU259" s="52">
        <f t="shared" ref="AU259:AU297" si="16">SUM(AI259:AT259)</f>
        <v>60</v>
      </c>
      <c r="AV259" s="70"/>
      <c r="AW259" s="77">
        <v>0</v>
      </c>
      <c r="AX259" s="77">
        <v>0</v>
      </c>
      <c r="AY259" s="77">
        <v>0</v>
      </c>
      <c r="AZ259" s="77">
        <v>0</v>
      </c>
      <c r="BA259" s="77">
        <v>0</v>
      </c>
      <c r="BB259" s="77">
        <v>0</v>
      </c>
      <c r="BC259" s="77">
        <v>0</v>
      </c>
      <c r="BD259" s="77">
        <v>0</v>
      </c>
      <c r="BI259">
        <f t="shared" ref="BI259:BI297" si="17">SUM(AW259:BH259)</f>
        <v>0</v>
      </c>
    </row>
    <row r="260" spans="1:61" x14ac:dyDescent="0.25">
      <c r="A260" s="1" t="s">
        <v>48</v>
      </c>
      <c r="B260" s="2">
        <v>6844</v>
      </c>
      <c r="C260" s="3">
        <v>2</v>
      </c>
      <c r="D260" s="2" t="s">
        <v>49</v>
      </c>
      <c r="E260" s="4">
        <v>0</v>
      </c>
      <c r="F260" s="4" t="s">
        <v>49</v>
      </c>
      <c r="G260" s="5">
        <v>10</v>
      </c>
      <c r="H260" s="2" t="s">
        <v>1505</v>
      </c>
      <c r="I260" s="4">
        <v>27</v>
      </c>
      <c r="J260" s="2" t="s">
        <v>1506</v>
      </c>
      <c r="K260" s="6">
        <v>2</v>
      </c>
      <c r="L260" s="7" t="s">
        <v>1532</v>
      </c>
      <c r="M260" s="7" t="s">
        <v>75</v>
      </c>
      <c r="N260" s="7" t="s">
        <v>1532</v>
      </c>
      <c r="O260" s="7" t="s">
        <v>1533</v>
      </c>
      <c r="P260" s="7" t="s">
        <v>1534</v>
      </c>
      <c r="Q260" s="7" t="s">
        <v>1510</v>
      </c>
      <c r="R260" s="7" t="s">
        <v>58</v>
      </c>
      <c r="S260" s="8">
        <v>8339</v>
      </c>
      <c r="T260" s="7" t="s">
        <v>1535</v>
      </c>
      <c r="U260" s="9" t="s">
        <v>1536</v>
      </c>
      <c r="V260" s="7" t="s">
        <v>1537</v>
      </c>
      <c r="W260" s="7" t="s">
        <v>1538</v>
      </c>
      <c r="X260" s="7">
        <v>150</v>
      </c>
      <c r="Y260" s="10">
        <v>0</v>
      </c>
      <c r="Z260" s="10" t="s">
        <v>63</v>
      </c>
      <c r="AA260" s="10" t="s">
        <v>389</v>
      </c>
      <c r="AB260" s="10" t="s">
        <v>65</v>
      </c>
      <c r="AC260" s="11">
        <v>0</v>
      </c>
      <c r="AD260" s="10">
        <v>80</v>
      </c>
      <c r="AE260" s="11">
        <v>80.010000000000005</v>
      </c>
      <c r="AF260" s="10">
        <v>99</v>
      </c>
      <c r="AG260" s="11">
        <v>99.01</v>
      </c>
      <c r="AH260" s="11">
        <v>130</v>
      </c>
      <c r="AI260" s="41">
        <v>0</v>
      </c>
      <c r="AJ260" s="41">
        <v>0</v>
      </c>
      <c r="AK260" s="41">
        <v>20</v>
      </c>
      <c r="AL260" s="41">
        <v>0</v>
      </c>
      <c r="AM260" s="41">
        <v>0</v>
      </c>
      <c r="AN260" s="41">
        <v>30</v>
      </c>
      <c r="AO260" s="41">
        <v>0</v>
      </c>
      <c r="AP260" s="41">
        <v>0</v>
      </c>
      <c r="AQ260" s="41">
        <v>50</v>
      </c>
      <c r="AR260" s="41">
        <v>0</v>
      </c>
      <c r="AS260" s="41">
        <v>25</v>
      </c>
      <c r="AT260" s="41">
        <v>25</v>
      </c>
      <c r="AU260" s="52">
        <f t="shared" si="16"/>
        <v>150</v>
      </c>
      <c r="AV260" s="70"/>
      <c r="AW260" s="77">
        <v>5</v>
      </c>
      <c r="AX260" s="77">
        <v>18</v>
      </c>
      <c r="AY260" s="77">
        <v>91</v>
      </c>
      <c r="AZ260" s="77">
        <v>5</v>
      </c>
      <c r="BA260" s="77">
        <v>5</v>
      </c>
      <c r="BB260" s="77">
        <v>306</v>
      </c>
      <c r="BC260" s="77">
        <v>106</v>
      </c>
      <c r="BD260" s="77">
        <v>8</v>
      </c>
      <c r="BI260">
        <f t="shared" si="17"/>
        <v>544</v>
      </c>
    </row>
    <row r="261" spans="1:61" x14ac:dyDescent="0.25">
      <c r="A261" s="1" t="s">
        <v>48</v>
      </c>
      <c r="B261" s="2">
        <v>6858</v>
      </c>
      <c r="C261" s="3">
        <v>2</v>
      </c>
      <c r="D261" s="2" t="s">
        <v>49</v>
      </c>
      <c r="E261" s="4">
        <v>0</v>
      </c>
      <c r="F261" s="4" t="s">
        <v>49</v>
      </c>
      <c r="G261" s="5">
        <v>10</v>
      </c>
      <c r="H261" s="2" t="s">
        <v>1505</v>
      </c>
      <c r="I261" s="4">
        <v>27</v>
      </c>
      <c r="J261" s="2" t="s">
        <v>1506</v>
      </c>
      <c r="K261" s="6">
        <v>2</v>
      </c>
      <c r="L261" s="7" t="s">
        <v>1532</v>
      </c>
      <c r="M261" s="7" t="s">
        <v>85</v>
      </c>
      <c r="N261" s="7" t="s">
        <v>1539</v>
      </c>
      <c r="O261" s="7" t="s">
        <v>1540</v>
      </c>
      <c r="P261" s="7" t="s">
        <v>1541</v>
      </c>
      <c r="Q261" s="7" t="s">
        <v>1510</v>
      </c>
      <c r="R261" s="7" t="s">
        <v>58</v>
      </c>
      <c r="S261" s="8">
        <v>8374</v>
      </c>
      <c r="T261" s="7" t="s">
        <v>1542</v>
      </c>
      <c r="U261" s="9" t="s">
        <v>1543</v>
      </c>
      <c r="V261" s="7" t="s">
        <v>1544</v>
      </c>
      <c r="W261" s="7" t="s">
        <v>1545</v>
      </c>
      <c r="X261" s="7">
        <v>150</v>
      </c>
      <c r="Y261" s="10">
        <v>0</v>
      </c>
      <c r="Z261" s="10" t="s">
        <v>63</v>
      </c>
      <c r="AA261" s="10" t="s">
        <v>389</v>
      </c>
      <c r="AB261" s="10" t="s">
        <v>65</v>
      </c>
      <c r="AC261" s="11">
        <v>0</v>
      </c>
      <c r="AD261" s="10">
        <v>80</v>
      </c>
      <c r="AE261" s="11">
        <v>80.010000000000005</v>
      </c>
      <c r="AF261" s="10">
        <v>99</v>
      </c>
      <c r="AG261" s="11">
        <v>99.01</v>
      </c>
      <c r="AH261" s="11">
        <v>130</v>
      </c>
      <c r="AI261" s="41">
        <v>0</v>
      </c>
      <c r="AJ261" s="41">
        <v>0</v>
      </c>
      <c r="AK261" s="41">
        <v>20</v>
      </c>
      <c r="AL261" s="41">
        <v>0</v>
      </c>
      <c r="AM261" s="41">
        <v>0</v>
      </c>
      <c r="AN261" s="41">
        <v>30</v>
      </c>
      <c r="AO261" s="41">
        <v>0</v>
      </c>
      <c r="AP261" s="41">
        <v>0</v>
      </c>
      <c r="AQ261" s="41">
        <v>50</v>
      </c>
      <c r="AR261" s="41">
        <v>0</v>
      </c>
      <c r="AS261" s="41">
        <v>25</v>
      </c>
      <c r="AT261" s="41">
        <v>25</v>
      </c>
      <c r="AU261" s="52">
        <f t="shared" si="16"/>
        <v>150</v>
      </c>
      <c r="AV261" s="70"/>
      <c r="AW261" s="77">
        <v>5</v>
      </c>
      <c r="AX261" s="77">
        <v>18</v>
      </c>
      <c r="AY261" s="77">
        <v>91</v>
      </c>
      <c r="AZ261" s="77">
        <v>5</v>
      </c>
      <c r="BA261" s="77">
        <v>5</v>
      </c>
      <c r="BB261" s="77">
        <v>306</v>
      </c>
      <c r="BC261" s="77">
        <v>106</v>
      </c>
      <c r="BD261" s="77">
        <v>8</v>
      </c>
      <c r="BI261">
        <f t="shared" si="17"/>
        <v>544</v>
      </c>
    </row>
    <row r="262" spans="1:61" x14ac:dyDescent="0.25">
      <c r="A262" s="1" t="s">
        <v>48</v>
      </c>
      <c r="B262" s="2">
        <v>6540</v>
      </c>
      <c r="C262" s="3">
        <v>2</v>
      </c>
      <c r="D262" s="2" t="s">
        <v>49</v>
      </c>
      <c r="E262" s="4">
        <v>2</v>
      </c>
      <c r="F262" s="4" t="s">
        <v>701</v>
      </c>
      <c r="G262" s="5">
        <v>18</v>
      </c>
      <c r="H262" s="2" t="s">
        <v>701</v>
      </c>
      <c r="I262" s="4">
        <v>677</v>
      </c>
      <c r="J262" s="2" t="s">
        <v>1546</v>
      </c>
      <c r="K262" s="6" t="s">
        <v>52</v>
      </c>
      <c r="L262" s="7" t="s">
        <v>52</v>
      </c>
      <c r="M262" s="7" t="s">
        <v>67</v>
      </c>
      <c r="N262" s="7" t="s">
        <v>1547</v>
      </c>
      <c r="O262" s="7" t="s">
        <v>1548</v>
      </c>
      <c r="P262" s="7" t="s">
        <v>1549</v>
      </c>
      <c r="Q262" s="7" t="s">
        <v>706</v>
      </c>
      <c r="R262" s="7" t="s">
        <v>58</v>
      </c>
      <c r="S262" s="8">
        <v>8166</v>
      </c>
      <c r="T262" s="7" t="s">
        <v>1550</v>
      </c>
      <c r="U262" s="9" t="s">
        <v>1551</v>
      </c>
      <c r="V262" s="7" t="s">
        <v>1552</v>
      </c>
      <c r="W262" s="7" t="s">
        <v>1552</v>
      </c>
      <c r="X262" s="7">
        <v>60</v>
      </c>
      <c r="Y262" s="10">
        <v>0</v>
      </c>
      <c r="Z262" s="10" t="s">
        <v>63</v>
      </c>
      <c r="AA262" s="10" t="s">
        <v>389</v>
      </c>
      <c r="AB262" s="10" t="s">
        <v>65</v>
      </c>
      <c r="AC262" s="11">
        <v>0</v>
      </c>
      <c r="AD262" s="10">
        <v>50</v>
      </c>
      <c r="AE262" s="11">
        <v>50.01</v>
      </c>
      <c r="AF262" s="10">
        <v>80</v>
      </c>
      <c r="AG262" s="11">
        <v>80.010000000000005</v>
      </c>
      <c r="AH262" s="11">
        <v>130</v>
      </c>
      <c r="AI262" s="10">
        <v>0</v>
      </c>
      <c r="AJ262" s="10">
        <v>0</v>
      </c>
      <c r="AK262" s="10">
        <v>0</v>
      </c>
      <c r="AL262" s="10">
        <v>0</v>
      </c>
      <c r="AM262" s="10">
        <v>0</v>
      </c>
      <c r="AN262" s="10">
        <v>0</v>
      </c>
      <c r="AO262" s="10">
        <v>0</v>
      </c>
      <c r="AP262" s="10">
        <v>0</v>
      </c>
      <c r="AQ262" s="10">
        <v>0</v>
      </c>
      <c r="AR262" s="10">
        <v>0</v>
      </c>
      <c r="AS262" s="10">
        <v>0</v>
      </c>
      <c r="AT262" s="10">
        <v>60</v>
      </c>
      <c r="AU262" s="52">
        <f t="shared" si="16"/>
        <v>60</v>
      </c>
      <c r="AV262" s="70"/>
      <c r="AW262" s="77">
        <v>0</v>
      </c>
      <c r="AX262" s="77">
        <v>0</v>
      </c>
      <c r="AY262" s="77">
        <v>0</v>
      </c>
      <c r="AZ262" s="77">
        <v>0</v>
      </c>
      <c r="BA262" s="77">
        <v>0</v>
      </c>
      <c r="BB262" s="77">
        <v>0</v>
      </c>
      <c r="BC262" s="77">
        <v>0</v>
      </c>
      <c r="BD262" s="77">
        <v>0</v>
      </c>
      <c r="BI262">
        <f t="shared" si="17"/>
        <v>0</v>
      </c>
    </row>
    <row r="263" spans="1:61" x14ac:dyDescent="0.25">
      <c r="A263" s="1" t="s">
        <v>48</v>
      </c>
      <c r="B263" s="2">
        <v>6546</v>
      </c>
      <c r="C263" s="3">
        <v>2</v>
      </c>
      <c r="D263" s="2" t="s">
        <v>49</v>
      </c>
      <c r="E263" s="4">
        <v>2</v>
      </c>
      <c r="F263" s="4" t="s">
        <v>701</v>
      </c>
      <c r="G263" s="5">
        <v>18</v>
      </c>
      <c r="H263" s="2" t="s">
        <v>701</v>
      </c>
      <c r="I263" s="4">
        <v>677</v>
      </c>
      <c r="J263" s="2" t="s">
        <v>1546</v>
      </c>
      <c r="K263" s="6">
        <v>3</v>
      </c>
      <c r="L263" s="7" t="s">
        <v>1553</v>
      </c>
      <c r="M263" s="7" t="s">
        <v>75</v>
      </c>
      <c r="N263" s="7" t="s">
        <v>1553</v>
      </c>
      <c r="O263" s="7" t="s">
        <v>1054</v>
      </c>
      <c r="P263" s="7" t="s">
        <v>1554</v>
      </c>
      <c r="Q263" s="7" t="s">
        <v>706</v>
      </c>
      <c r="R263" s="7" t="s">
        <v>58</v>
      </c>
      <c r="S263" s="8">
        <v>8175</v>
      </c>
      <c r="T263" s="7" t="s">
        <v>1555</v>
      </c>
      <c r="U263" s="9" t="s">
        <v>1556</v>
      </c>
      <c r="V263" s="7" t="s">
        <v>1552</v>
      </c>
      <c r="W263" s="7" t="s">
        <v>1557</v>
      </c>
      <c r="X263" s="7">
        <v>1000</v>
      </c>
      <c r="Y263" s="10">
        <v>0</v>
      </c>
      <c r="Z263" s="10" t="s">
        <v>63</v>
      </c>
      <c r="AA263" s="10" t="s">
        <v>64</v>
      </c>
      <c r="AB263" s="10" t="s">
        <v>65</v>
      </c>
      <c r="AC263" s="11">
        <v>0</v>
      </c>
      <c r="AD263" s="10">
        <v>50</v>
      </c>
      <c r="AE263" s="11">
        <v>50.01</v>
      </c>
      <c r="AF263" s="10">
        <v>80</v>
      </c>
      <c r="AG263" s="11">
        <v>80.010000000000005</v>
      </c>
      <c r="AH263" s="11">
        <v>130</v>
      </c>
      <c r="AI263" s="10">
        <v>0</v>
      </c>
      <c r="AJ263" s="10">
        <v>0</v>
      </c>
      <c r="AK263" s="10">
        <v>100</v>
      </c>
      <c r="AL263" s="10">
        <v>100</v>
      </c>
      <c r="AM263" s="10">
        <v>100</v>
      </c>
      <c r="AN263" s="10">
        <v>100</v>
      </c>
      <c r="AO263" s="10">
        <v>100</v>
      </c>
      <c r="AP263" s="10">
        <v>100</v>
      </c>
      <c r="AQ263" s="10">
        <v>100</v>
      </c>
      <c r="AR263" s="10">
        <v>100</v>
      </c>
      <c r="AS263" s="10">
        <v>100</v>
      </c>
      <c r="AT263" s="10">
        <v>100</v>
      </c>
      <c r="AU263" s="52">
        <f t="shared" si="16"/>
        <v>1000</v>
      </c>
      <c r="AV263" s="70"/>
      <c r="AW263" s="77">
        <v>0</v>
      </c>
      <c r="AX263" s="77">
        <v>73</v>
      </c>
      <c r="AY263" s="77">
        <v>244</v>
      </c>
      <c r="AZ263" s="75">
        <v>58</v>
      </c>
      <c r="BA263" s="75">
        <v>224</v>
      </c>
      <c r="BB263" s="75">
        <v>361</v>
      </c>
      <c r="BC263" s="75">
        <v>106</v>
      </c>
      <c r="BD263" s="75">
        <v>37</v>
      </c>
      <c r="BI263">
        <f t="shared" si="17"/>
        <v>1103</v>
      </c>
    </row>
    <row r="264" spans="1:61" x14ac:dyDescent="0.25">
      <c r="A264" s="1" t="s">
        <v>48</v>
      </c>
      <c r="B264" s="2">
        <v>6550</v>
      </c>
      <c r="C264" s="3">
        <v>2</v>
      </c>
      <c r="D264" s="2" t="s">
        <v>49</v>
      </c>
      <c r="E264" s="4">
        <v>2</v>
      </c>
      <c r="F264" s="4" t="s">
        <v>701</v>
      </c>
      <c r="G264" s="5">
        <v>18</v>
      </c>
      <c r="H264" s="2" t="s">
        <v>701</v>
      </c>
      <c r="I264" s="4">
        <v>677</v>
      </c>
      <c r="J264" s="2" t="s">
        <v>1546</v>
      </c>
      <c r="K264" s="6">
        <v>3</v>
      </c>
      <c r="L264" s="7" t="s">
        <v>1553</v>
      </c>
      <c r="M264" s="7" t="s">
        <v>85</v>
      </c>
      <c r="N264" s="7" t="s">
        <v>1558</v>
      </c>
      <c r="O264" s="7" t="s">
        <v>742</v>
      </c>
      <c r="P264" s="7" t="s">
        <v>1559</v>
      </c>
      <c r="Q264" s="7" t="s">
        <v>1560</v>
      </c>
      <c r="R264" s="7" t="s">
        <v>58</v>
      </c>
      <c r="S264" s="8">
        <v>8201</v>
      </c>
      <c r="T264" s="7" t="s">
        <v>1561</v>
      </c>
      <c r="U264" s="9" t="s">
        <v>1562</v>
      </c>
      <c r="V264" s="7" t="s">
        <v>1563</v>
      </c>
      <c r="W264" s="7" t="s">
        <v>124</v>
      </c>
      <c r="X264" s="7">
        <v>100</v>
      </c>
      <c r="Y264" s="10">
        <v>0</v>
      </c>
      <c r="Z264" s="10" t="s">
        <v>117</v>
      </c>
      <c r="AA264" s="10" t="s">
        <v>64</v>
      </c>
      <c r="AB264" s="10" t="s">
        <v>65</v>
      </c>
      <c r="AC264" s="11">
        <v>0</v>
      </c>
      <c r="AD264" s="10">
        <v>50</v>
      </c>
      <c r="AE264" s="11">
        <v>50.01</v>
      </c>
      <c r="AF264" s="10">
        <v>80</v>
      </c>
      <c r="AG264" s="11">
        <v>80.010000000000005</v>
      </c>
      <c r="AH264" s="11">
        <v>130</v>
      </c>
      <c r="AI264" s="10">
        <v>0</v>
      </c>
      <c r="AJ264" s="10">
        <v>0</v>
      </c>
      <c r="AK264" s="10">
        <v>0</v>
      </c>
      <c r="AL264" s="10">
        <v>0</v>
      </c>
      <c r="AM264" s="10">
        <v>0</v>
      </c>
      <c r="AN264" s="10">
        <v>0</v>
      </c>
      <c r="AO264" s="10">
        <v>0</v>
      </c>
      <c r="AP264" s="10">
        <v>0</v>
      </c>
      <c r="AQ264" s="10">
        <v>0</v>
      </c>
      <c r="AR264" s="10">
        <v>0</v>
      </c>
      <c r="AS264" s="10">
        <v>0</v>
      </c>
      <c r="AT264" s="10">
        <v>100</v>
      </c>
      <c r="AU264" s="52">
        <f t="shared" si="16"/>
        <v>100</v>
      </c>
      <c r="AV264" s="70"/>
      <c r="AW264" s="77">
        <v>0</v>
      </c>
      <c r="AX264" s="77">
        <v>0</v>
      </c>
      <c r="AY264" s="77">
        <v>0</v>
      </c>
      <c r="AZ264" s="77">
        <v>0</v>
      </c>
      <c r="BA264" s="77">
        <v>0</v>
      </c>
      <c r="BB264" s="77">
        <v>0</v>
      </c>
      <c r="BC264" s="77">
        <v>0</v>
      </c>
      <c r="BD264" s="77">
        <v>0</v>
      </c>
      <c r="BI264">
        <f t="shared" si="17"/>
        <v>0</v>
      </c>
    </row>
    <row r="265" spans="1:61" x14ac:dyDescent="0.25">
      <c r="A265" s="1" t="s">
        <v>48</v>
      </c>
      <c r="B265" s="2">
        <v>6552</v>
      </c>
      <c r="C265" s="3">
        <v>2</v>
      </c>
      <c r="D265" s="2" t="s">
        <v>49</v>
      </c>
      <c r="E265" s="4">
        <v>2</v>
      </c>
      <c r="F265" s="4" t="s">
        <v>701</v>
      </c>
      <c r="G265" s="5">
        <v>18</v>
      </c>
      <c r="H265" s="2" t="s">
        <v>701</v>
      </c>
      <c r="I265" s="4">
        <v>677</v>
      </c>
      <c r="J265" s="2" t="s">
        <v>1546</v>
      </c>
      <c r="K265" s="6">
        <v>1</v>
      </c>
      <c r="L265" s="7" t="s">
        <v>1564</v>
      </c>
      <c r="M265" s="7" t="s">
        <v>75</v>
      </c>
      <c r="N265" s="7" t="s">
        <v>1565</v>
      </c>
      <c r="O265" s="7" t="s">
        <v>1566</v>
      </c>
      <c r="P265" s="7" t="s">
        <v>1567</v>
      </c>
      <c r="Q265" s="7" t="s">
        <v>706</v>
      </c>
      <c r="R265" s="7" t="s">
        <v>58</v>
      </c>
      <c r="S265" s="8">
        <v>8209</v>
      </c>
      <c r="T265" s="7" t="s">
        <v>1568</v>
      </c>
      <c r="U265" s="9" t="s">
        <v>1569</v>
      </c>
      <c r="V265" s="7" t="s">
        <v>1570</v>
      </c>
      <c r="W265" s="7" t="s">
        <v>747</v>
      </c>
      <c r="X265" s="7">
        <v>12</v>
      </c>
      <c r="Y265" s="10">
        <v>0</v>
      </c>
      <c r="Z265" s="10" t="s">
        <v>63</v>
      </c>
      <c r="AA265" s="10" t="s">
        <v>64</v>
      </c>
      <c r="AB265" s="10" t="s">
        <v>65</v>
      </c>
      <c r="AC265" s="11">
        <v>0</v>
      </c>
      <c r="AD265" s="10">
        <v>50</v>
      </c>
      <c r="AE265" s="11">
        <v>50.01</v>
      </c>
      <c r="AF265" s="10">
        <v>80</v>
      </c>
      <c r="AG265" s="11">
        <v>80.010000000000005</v>
      </c>
      <c r="AH265" s="11">
        <v>130</v>
      </c>
      <c r="AI265" s="10">
        <v>1</v>
      </c>
      <c r="AJ265" s="10">
        <v>1</v>
      </c>
      <c r="AK265" s="10">
        <v>1</v>
      </c>
      <c r="AL265" s="10">
        <v>1</v>
      </c>
      <c r="AM265" s="10">
        <v>1</v>
      </c>
      <c r="AN265" s="10">
        <v>1</v>
      </c>
      <c r="AO265" s="10">
        <v>1</v>
      </c>
      <c r="AP265" s="10">
        <v>1</v>
      </c>
      <c r="AQ265" s="10">
        <v>1</v>
      </c>
      <c r="AR265" s="10">
        <v>1</v>
      </c>
      <c r="AS265" s="10">
        <v>1</v>
      </c>
      <c r="AT265" s="10">
        <v>1</v>
      </c>
      <c r="AU265" s="52">
        <f t="shared" si="16"/>
        <v>12</v>
      </c>
      <c r="AV265" s="70"/>
      <c r="AW265" s="77">
        <v>1</v>
      </c>
      <c r="AX265" s="77">
        <v>1</v>
      </c>
      <c r="AY265" s="77">
        <v>1</v>
      </c>
      <c r="AZ265" s="77">
        <v>1</v>
      </c>
      <c r="BA265" s="77">
        <v>1</v>
      </c>
      <c r="BB265" s="77">
        <v>1</v>
      </c>
      <c r="BC265" s="77">
        <v>1</v>
      </c>
      <c r="BD265" s="77">
        <v>1</v>
      </c>
      <c r="BI265">
        <f t="shared" si="17"/>
        <v>8</v>
      </c>
    </row>
    <row r="266" spans="1:61" x14ac:dyDescent="0.25">
      <c r="A266" s="1" t="s">
        <v>48</v>
      </c>
      <c r="B266" s="2">
        <v>6558</v>
      </c>
      <c r="C266" s="3">
        <v>2</v>
      </c>
      <c r="D266" s="2" t="s">
        <v>49</v>
      </c>
      <c r="E266" s="4">
        <v>2</v>
      </c>
      <c r="F266" s="4" t="s">
        <v>701</v>
      </c>
      <c r="G266" s="5">
        <v>18</v>
      </c>
      <c r="H266" s="2" t="s">
        <v>701</v>
      </c>
      <c r="I266" s="4">
        <v>677</v>
      </c>
      <c r="J266" s="2" t="s">
        <v>1546</v>
      </c>
      <c r="K266" s="6">
        <v>1</v>
      </c>
      <c r="L266" s="7" t="s">
        <v>1564</v>
      </c>
      <c r="M266" s="7" t="s">
        <v>85</v>
      </c>
      <c r="N266" s="7" t="s">
        <v>1571</v>
      </c>
      <c r="O266" s="7" t="s">
        <v>1572</v>
      </c>
      <c r="P266" s="7" t="s">
        <v>1573</v>
      </c>
      <c r="Q266" s="7" t="s">
        <v>706</v>
      </c>
      <c r="R266" s="7" t="s">
        <v>58</v>
      </c>
      <c r="S266" s="8">
        <v>8218</v>
      </c>
      <c r="T266" s="7" t="s">
        <v>1574</v>
      </c>
      <c r="U266" s="9" t="s">
        <v>1575</v>
      </c>
      <c r="V266" s="7" t="s">
        <v>1576</v>
      </c>
      <c r="W266" s="7" t="s">
        <v>1577</v>
      </c>
      <c r="X266" s="7">
        <v>24</v>
      </c>
      <c r="Y266" s="10">
        <v>0</v>
      </c>
      <c r="Z266" s="10" t="s">
        <v>63</v>
      </c>
      <c r="AA266" s="10" t="s">
        <v>64</v>
      </c>
      <c r="AB266" s="10" t="s">
        <v>65</v>
      </c>
      <c r="AC266" s="11">
        <v>0</v>
      </c>
      <c r="AD266" s="10">
        <v>50</v>
      </c>
      <c r="AE266" s="11">
        <v>50.01</v>
      </c>
      <c r="AF266" s="10">
        <v>80</v>
      </c>
      <c r="AG266" s="11">
        <v>80.010000000000005</v>
      </c>
      <c r="AH266" s="11">
        <v>130</v>
      </c>
      <c r="AI266" s="10">
        <v>2</v>
      </c>
      <c r="AJ266" s="10">
        <v>2</v>
      </c>
      <c r="AK266" s="10">
        <v>2</v>
      </c>
      <c r="AL266" s="10">
        <v>2</v>
      </c>
      <c r="AM266" s="10">
        <v>2</v>
      </c>
      <c r="AN266" s="10">
        <v>2</v>
      </c>
      <c r="AO266" s="10">
        <v>2</v>
      </c>
      <c r="AP266" s="10">
        <v>2</v>
      </c>
      <c r="AQ266" s="10">
        <v>2</v>
      </c>
      <c r="AR266" s="10">
        <v>2</v>
      </c>
      <c r="AS266" s="10">
        <v>2</v>
      </c>
      <c r="AT266" s="10">
        <v>2</v>
      </c>
      <c r="AU266" s="52">
        <f t="shared" si="16"/>
        <v>24</v>
      </c>
      <c r="AV266" s="70"/>
      <c r="AW266" s="77">
        <v>2</v>
      </c>
      <c r="AX266" s="77">
        <v>2</v>
      </c>
      <c r="AY266" s="77">
        <v>2</v>
      </c>
      <c r="AZ266" s="77">
        <v>2</v>
      </c>
      <c r="BA266" s="77">
        <v>2</v>
      </c>
      <c r="BB266" s="77">
        <v>2</v>
      </c>
      <c r="BC266" s="77">
        <v>2</v>
      </c>
      <c r="BD266" s="77">
        <v>2</v>
      </c>
      <c r="BI266">
        <f t="shared" si="17"/>
        <v>16</v>
      </c>
    </row>
    <row r="267" spans="1:61" x14ac:dyDescent="0.25">
      <c r="A267" s="1" t="s">
        <v>48</v>
      </c>
      <c r="B267" s="2">
        <v>6564</v>
      </c>
      <c r="C267" s="3">
        <v>2</v>
      </c>
      <c r="D267" s="2" t="s">
        <v>49</v>
      </c>
      <c r="E267" s="4">
        <v>2</v>
      </c>
      <c r="F267" s="4" t="s">
        <v>701</v>
      </c>
      <c r="G267" s="5">
        <v>18</v>
      </c>
      <c r="H267" s="2" t="s">
        <v>701</v>
      </c>
      <c r="I267" s="4">
        <v>677</v>
      </c>
      <c r="J267" s="2" t="s">
        <v>1546</v>
      </c>
      <c r="K267" s="6">
        <v>2</v>
      </c>
      <c r="L267" s="7" t="s">
        <v>1578</v>
      </c>
      <c r="M267" s="7" t="s">
        <v>75</v>
      </c>
      <c r="N267" s="7" t="s">
        <v>1579</v>
      </c>
      <c r="O267" s="7" t="s">
        <v>1580</v>
      </c>
      <c r="P267" s="7" t="s">
        <v>1581</v>
      </c>
      <c r="Q267" s="7" t="s">
        <v>1582</v>
      </c>
      <c r="R267" s="7" t="s">
        <v>58</v>
      </c>
      <c r="S267" s="8">
        <v>8226</v>
      </c>
      <c r="T267" s="7" t="s">
        <v>1583</v>
      </c>
      <c r="U267" s="9" t="s">
        <v>1584</v>
      </c>
      <c r="V267" s="7" t="s">
        <v>731</v>
      </c>
      <c r="W267" s="7" t="s">
        <v>1585</v>
      </c>
      <c r="X267" s="7">
        <v>60</v>
      </c>
      <c r="Y267" s="10">
        <v>0</v>
      </c>
      <c r="Z267" s="10" t="s">
        <v>63</v>
      </c>
      <c r="AA267" s="10" t="s">
        <v>389</v>
      </c>
      <c r="AB267" s="10" t="s">
        <v>65</v>
      </c>
      <c r="AC267" s="11">
        <v>0</v>
      </c>
      <c r="AD267" s="10">
        <v>50</v>
      </c>
      <c r="AE267" s="11">
        <v>50.01</v>
      </c>
      <c r="AF267" s="10">
        <v>80</v>
      </c>
      <c r="AG267" s="11">
        <v>80.010000000000005</v>
      </c>
      <c r="AH267" s="11">
        <v>130</v>
      </c>
      <c r="AI267" s="10">
        <v>0</v>
      </c>
      <c r="AJ267" s="10">
        <v>8</v>
      </c>
      <c r="AK267" s="10">
        <v>4</v>
      </c>
      <c r="AL267" s="10">
        <v>8</v>
      </c>
      <c r="AM267" s="10">
        <v>8</v>
      </c>
      <c r="AN267" s="10">
        <v>8</v>
      </c>
      <c r="AO267" s="10">
        <v>8</v>
      </c>
      <c r="AP267" s="10">
        <v>8</v>
      </c>
      <c r="AQ267" s="10">
        <v>8</v>
      </c>
      <c r="AR267" s="10">
        <v>0</v>
      </c>
      <c r="AS267" s="10">
        <v>0</v>
      </c>
      <c r="AT267" s="10">
        <v>0</v>
      </c>
      <c r="AU267" s="52">
        <f t="shared" si="16"/>
        <v>60</v>
      </c>
      <c r="AV267" s="70"/>
      <c r="AW267" s="77">
        <v>0</v>
      </c>
      <c r="AX267" s="77">
        <v>8</v>
      </c>
      <c r="AY267" s="77">
        <v>0</v>
      </c>
      <c r="AZ267" s="77">
        <v>12</v>
      </c>
      <c r="BA267" s="77">
        <v>0</v>
      </c>
      <c r="BB267" s="77">
        <v>10</v>
      </c>
      <c r="BC267" s="77">
        <v>0</v>
      </c>
      <c r="BD267" s="77">
        <v>0</v>
      </c>
      <c r="BI267">
        <f t="shared" si="17"/>
        <v>30</v>
      </c>
    </row>
    <row r="268" spans="1:61" x14ac:dyDescent="0.25">
      <c r="A268" s="1" t="s">
        <v>48</v>
      </c>
      <c r="B268" s="2">
        <v>6570</v>
      </c>
      <c r="C268" s="3">
        <v>2</v>
      </c>
      <c r="D268" s="2" t="s">
        <v>49</v>
      </c>
      <c r="E268" s="4">
        <v>2</v>
      </c>
      <c r="F268" s="4" t="s">
        <v>701</v>
      </c>
      <c r="G268" s="5">
        <v>18</v>
      </c>
      <c r="H268" s="2" t="s">
        <v>701</v>
      </c>
      <c r="I268" s="4">
        <v>677</v>
      </c>
      <c r="J268" s="2" t="s">
        <v>1546</v>
      </c>
      <c r="K268" s="6">
        <v>2</v>
      </c>
      <c r="L268" s="7" t="s">
        <v>1578</v>
      </c>
      <c r="M268" s="7" t="s">
        <v>85</v>
      </c>
      <c r="N268" s="7" t="s">
        <v>1586</v>
      </c>
      <c r="O268" s="7" t="s">
        <v>1587</v>
      </c>
      <c r="P268" s="7" t="s">
        <v>1588</v>
      </c>
      <c r="Q268" s="7" t="s">
        <v>1589</v>
      </c>
      <c r="R268" s="7" t="s">
        <v>58</v>
      </c>
      <c r="S268" s="8">
        <v>8233</v>
      </c>
      <c r="T268" s="7" t="s">
        <v>1590</v>
      </c>
      <c r="U268" s="9" t="s">
        <v>1591</v>
      </c>
      <c r="V268" s="7" t="s">
        <v>1592</v>
      </c>
      <c r="W268" s="7" t="s">
        <v>1593</v>
      </c>
      <c r="X268" s="7">
        <v>6</v>
      </c>
      <c r="Y268" s="10">
        <v>0</v>
      </c>
      <c r="Z268" s="10" t="s">
        <v>63</v>
      </c>
      <c r="AA268" s="10" t="s">
        <v>389</v>
      </c>
      <c r="AB268" s="10" t="s">
        <v>65</v>
      </c>
      <c r="AC268" s="11">
        <v>0</v>
      </c>
      <c r="AD268" s="10">
        <v>50</v>
      </c>
      <c r="AE268" s="11">
        <v>50.01</v>
      </c>
      <c r="AF268" s="10">
        <v>80</v>
      </c>
      <c r="AG268" s="11">
        <v>80.010000000000005</v>
      </c>
      <c r="AH268" s="11">
        <v>130</v>
      </c>
      <c r="AI268" s="10">
        <v>0</v>
      </c>
      <c r="AJ268" s="10">
        <v>0</v>
      </c>
      <c r="AK268" s="10">
        <v>0</v>
      </c>
      <c r="AL268" s="10">
        <v>1</v>
      </c>
      <c r="AM268" s="10">
        <v>1</v>
      </c>
      <c r="AN268" s="10">
        <v>1</v>
      </c>
      <c r="AO268" s="10">
        <v>1</v>
      </c>
      <c r="AP268" s="10">
        <v>1</v>
      </c>
      <c r="AQ268" s="10">
        <v>1</v>
      </c>
      <c r="AR268" s="10">
        <v>0</v>
      </c>
      <c r="AS268" s="10">
        <v>0</v>
      </c>
      <c r="AT268" s="10">
        <v>0</v>
      </c>
      <c r="AU268" s="52">
        <f t="shared" si="16"/>
        <v>6</v>
      </c>
      <c r="AV268" s="70"/>
      <c r="AW268" s="77">
        <v>1</v>
      </c>
      <c r="AX268" s="77">
        <v>0</v>
      </c>
      <c r="AY268" s="77">
        <v>0</v>
      </c>
      <c r="AZ268" s="77">
        <v>1</v>
      </c>
      <c r="BA268" s="77">
        <v>1</v>
      </c>
      <c r="BB268" s="77">
        <v>0</v>
      </c>
      <c r="BC268" s="77">
        <v>0</v>
      </c>
      <c r="BD268" s="77">
        <v>0</v>
      </c>
      <c r="BI268">
        <f t="shared" si="17"/>
        <v>3</v>
      </c>
    </row>
    <row r="269" spans="1:61" x14ac:dyDescent="0.25">
      <c r="A269" s="1" t="s">
        <v>48</v>
      </c>
      <c r="B269" s="2">
        <v>6574</v>
      </c>
      <c r="C269" s="3">
        <v>2</v>
      </c>
      <c r="D269" s="2" t="s">
        <v>49</v>
      </c>
      <c r="E269" s="4">
        <v>2</v>
      </c>
      <c r="F269" s="4" t="s">
        <v>701</v>
      </c>
      <c r="G269" s="5">
        <v>18</v>
      </c>
      <c r="H269" s="2" t="s">
        <v>701</v>
      </c>
      <c r="I269" s="4">
        <v>677</v>
      </c>
      <c r="J269" s="2" t="s">
        <v>1546</v>
      </c>
      <c r="K269" s="6">
        <v>2</v>
      </c>
      <c r="L269" s="7" t="s">
        <v>1578</v>
      </c>
      <c r="M269" s="7" t="s">
        <v>85</v>
      </c>
      <c r="N269" s="7" t="s">
        <v>1594</v>
      </c>
      <c r="O269" s="7" t="s">
        <v>1595</v>
      </c>
      <c r="P269" s="7" t="s">
        <v>1596</v>
      </c>
      <c r="Q269" s="7" t="s">
        <v>1595</v>
      </c>
      <c r="R269" s="7" t="s">
        <v>58</v>
      </c>
      <c r="S269" s="8">
        <v>8235</v>
      </c>
      <c r="T269" s="7" t="s">
        <v>1597</v>
      </c>
      <c r="U269" s="9" t="s">
        <v>1598</v>
      </c>
      <c r="V269" s="7" t="s">
        <v>1599</v>
      </c>
      <c r="W269" s="7" t="s">
        <v>731</v>
      </c>
      <c r="X269" s="7">
        <v>100</v>
      </c>
      <c r="Y269" s="10">
        <v>0</v>
      </c>
      <c r="Z269" s="10" t="s">
        <v>63</v>
      </c>
      <c r="AA269" s="10" t="s">
        <v>256</v>
      </c>
      <c r="AB269" s="10" t="s">
        <v>65</v>
      </c>
      <c r="AC269" s="11">
        <v>0</v>
      </c>
      <c r="AD269" s="10">
        <v>50</v>
      </c>
      <c r="AE269" s="11">
        <v>50.01</v>
      </c>
      <c r="AF269" s="10">
        <v>80</v>
      </c>
      <c r="AG269" s="11">
        <v>80.010000000000005</v>
      </c>
      <c r="AH269" s="11">
        <v>130</v>
      </c>
      <c r="AI269" s="10">
        <v>100</v>
      </c>
      <c r="AJ269" s="10">
        <v>0</v>
      </c>
      <c r="AK269" s="10">
        <v>0</v>
      </c>
      <c r="AL269" s="10">
        <v>0</v>
      </c>
      <c r="AM269" s="10">
        <v>0</v>
      </c>
      <c r="AN269" s="10">
        <v>0</v>
      </c>
      <c r="AO269" s="10">
        <v>0</v>
      </c>
      <c r="AP269" s="10">
        <v>0</v>
      </c>
      <c r="AQ269" s="10">
        <v>0</v>
      </c>
      <c r="AR269" s="10">
        <v>0</v>
      </c>
      <c r="AS269" s="10">
        <v>0</v>
      </c>
      <c r="AT269" s="10">
        <v>0</v>
      </c>
      <c r="AU269" s="52">
        <f t="shared" si="16"/>
        <v>100</v>
      </c>
      <c r="AV269" s="70"/>
      <c r="AW269" s="77">
        <v>116</v>
      </c>
      <c r="AX269" s="77">
        <v>0</v>
      </c>
      <c r="AY269" s="77">
        <v>0</v>
      </c>
      <c r="AZ269" s="77">
        <v>0</v>
      </c>
      <c r="BA269" s="77">
        <v>0</v>
      </c>
      <c r="BB269" s="77">
        <v>0</v>
      </c>
      <c r="BC269" s="77">
        <v>0</v>
      </c>
      <c r="BD269" s="77">
        <v>0</v>
      </c>
      <c r="BI269">
        <f t="shared" si="17"/>
        <v>116</v>
      </c>
    </row>
    <row r="270" spans="1:61" x14ac:dyDescent="0.25">
      <c r="A270" s="1" t="s">
        <v>48</v>
      </c>
      <c r="B270" s="2">
        <v>6581</v>
      </c>
      <c r="C270" s="3">
        <v>2</v>
      </c>
      <c r="D270" s="2" t="s">
        <v>49</v>
      </c>
      <c r="E270" s="4">
        <v>2</v>
      </c>
      <c r="F270" s="4" t="s">
        <v>701</v>
      </c>
      <c r="G270" s="5">
        <v>18</v>
      </c>
      <c r="H270" s="2" t="s">
        <v>701</v>
      </c>
      <c r="I270" s="4">
        <v>677</v>
      </c>
      <c r="J270" s="2" t="s">
        <v>1546</v>
      </c>
      <c r="K270" s="6">
        <v>4</v>
      </c>
      <c r="L270" s="7" t="s">
        <v>1600</v>
      </c>
      <c r="M270" s="7" t="s">
        <v>75</v>
      </c>
      <c r="N270" s="7" t="s">
        <v>1601</v>
      </c>
      <c r="O270" s="7" t="s">
        <v>1602</v>
      </c>
      <c r="P270" s="7" t="s">
        <v>1603</v>
      </c>
      <c r="Q270" s="7" t="s">
        <v>706</v>
      </c>
      <c r="R270" s="7" t="s">
        <v>58</v>
      </c>
      <c r="S270" s="8">
        <v>8242</v>
      </c>
      <c r="T270" s="7" t="s">
        <v>1604</v>
      </c>
      <c r="U270" s="9" t="s">
        <v>1605</v>
      </c>
      <c r="V270" s="7" t="s">
        <v>1606</v>
      </c>
      <c r="W270" s="7" t="s">
        <v>1607</v>
      </c>
      <c r="X270" s="7">
        <v>17</v>
      </c>
      <c r="Y270" s="10">
        <v>0</v>
      </c>
      <c r="Z270" s="10" t="s">
        <v>63</v>
      </c>
      <c r="AA270" s="10" t="s">
        <v>256</v>
      </c>
      <c r="AB270" s="10" t="s">
        <v>65</v>
      </c>
      <c r="AC270" s="11">
        <v>0</v>
      </c>
      <c r="AD270" s="10">
        <v>50</v>
      </c>
      <c r="AE270" s="11">
        <v>50.01</v>
      </c>
      <c r="AF270" s="10">
        <v>80</v>
      </c>
      <c r="AG270" s="11">
        <v>80.010000000000005</v>
      </c>
      <c r="AH270" s="11">
        <v>130</v>
      </c>
      <c r="AI270" s="10">
        <v>0</v>
      </c>
      <c r="AJ270" s="10">
        <v>0</v>
      </c>
      <c r="AK270" s="10">
        <v>0</v>
      </c>
      <c r="AL270" s="10">
        <v>0</v>
      </c>
      <c r="AM270" s="10">
        <v>0</v>
      </c>
      <c r="AN270" s="10">
        <v>0</v>
      </c>
      <c r="AO270" s="10">
        <v>3</v>
      </c>
      <c r="AP270" s="10">
        <v>3</v>
      </c>
      <c r="AQ270" s="10">
        <v>3</v>
      </c>
      <c r="AR270" s="10">
        <v>3</v>
      </c>
      <c r="AS270" s="10">
        <v>3</v>
      </c>
      <c r="AT270" s="10">
        <v>2</v>
      </c>
      <c r="AU270" s="52">
        <f t="shared" si="16"/>
        <v>17</v>
      </c>
      <c r="AV270" s="70"/>
      <c r="AW270" s="77">
        <v>0</v>
      </c>
      <c r="AX270" s="77">
        <v>0</v>
      </c>
      <c r="AY270" s="77">
        <v>0</v>
      </c>
      <c r="AZ270" s="77">
        <v>0</v>
      </c>
      <c r="BA270" s="77">
        <v>0</v>
      </c>
      <c r="BB270" s="77">
        <v>0</v>
      </c>
      <c r="BC270" s="77">
        <v>0</v>
      </c>
      <c r="BD270" s="77">
        <v>0</v>
      </c>
      <c r="BI270">
        <f t="shared" si="17"/>
        <v>0</v>
      </c>
    </row>
    <row r="271" spans="1:61" x14ac:dyDescent="0.25">
      <c r="A271" s="1" t="s">
        <v>48</v>
      </c>
      <c r="B271" s="2">
        <v>6588</v>
      </c>
      <c r="C271" s="3">
        <v>2</v>
      </c>
      <c r="D271" s="2" t="s">
        <v>49</v>
      </c>
      <c r="E271" s="4">
        <v>2</v>
      </c>
      <c r="F271" s="4" t="s">
        <v>701</v>
      </c>
      <c r="G271" s="5">
        <v>18</v>
      </c>
      <c r="H271" s="2" t="s">
        <v>701</v>
      </c>
      <c r="I271" s="4">
        <v>677</v>
      </c>
      <c r="J271" s="2" t="s">
        <v>1546</v>
      </c>
      <c r="K271" s="6">
        <v>4</v>
      </c>
      <c r="L271" s="7" t="s">
        <v>1600</v>
      </c>
      <c r="M271" s="7" t="s">
        <v>85</v>
      </c>
      <c r="N271" s="7" t="s">
        <v>1608</v>
      </c>
      <c r="O271" s="7" t="s">
        <v>1609</v>
      </c>
      <c r="P271" s="7" t="s">
        <v>1610</v>
      </c>
      <c r="Q271" s="7" t="s">
        <v>706</v>
      </c>
      <c r="R271" s="7" t="s">
        <v>58</v>
      </c>
      <c r="S271" s="8">
        <v>8249</v>
      </c>
      <c r="T271" s="7" t="s">
        <v>1611</v>
      </c>
      <c r="U271" s="9" t="s">
        <v>1612</v>
      </c>
      <c r="V271" s="7" t="s">
        <v>1613</v>
      </c>
      <c r="W271" s="7" t="s">
        <v>1614</v>
      </c>
      <c r="X271" s="7">
        <v>22</v>
      </c>
      <c r="Y271" s="10">
        <v>0</v>
      </c>
      <c r="Z271" s="10" t="s">
        <v>63</v>
      </c>
      <c r="AA271" s="10" t="s">
        <v>389</v>
      </c>
      <c r="AB271" s="10" t="s">
        <v>65</v>
      </c>
      <c r="AC271" s="11">
        <v>0</v>
      </c>
      <c r="AD271" s="10">
        <v>50</v>
      </c>
      <c r="AE271" s="11">
        <v>50.01</v>
      </c>
      <c r="AF271" s="10">
        <v>80</v>
      </c>
      <c r="AG271" s="11">
        <v>80.010000000000005</v>
      </c>
      <c r="AH271" s="11">
        <v>130</v>
      </c>
      <c r="AI271" s="10">
        <v>0</v>
      </c>
      <c r="AJ271" s="10">
        <v>0</v>
      </c>
      <c r="AK271" s="10">
        <v>0</v>
      </c>
      <c r="AL271" s="10">
        <v>0</v>
      </c>
      <c r="AM271" s="10">
        <v>22</v>
      </c>
      <c r="AN271" s="10">
        <v>0</v>
      </c>
      <c r="AO271" s="10">
        <v>0</v>
      </c>
      <c r="AP271" s="10">
        <v>0</v>
      </c>
      <c r="AQ271" s="10">
        <v>0</v>
      </c>
      <c r="AR271" s="10">
        <v>0</v>
      </c>
      <c r="AS271" s="10">
        <v>0</v>
      </c>
      <c r="AT271" s="10">
        <v>0</v>
      </c>
      <c r="AU271" s="52">
        <f t="shared" si="16"/>
        <v>22</v>
      </c>
      <c r="AV271" s="70"/>
      <c r="AW271" s="77">
        <v>0</v>
      </c>
      <c r="AX271" s="77">
        <v>0</v>
      </c>
      <c r="AY271" s="77">
        <v>0</v>
      </c>
      <c r="AZ271" s="77">
        <v>0</v>
      </c>
      <c r="BA271" s="77">
        <v>0</v>
      </c>
      <c r="BB271" s="77">
        <v>0</v>
      </c>
      <c r="BC271" s="77">
        <v>0</v>
      </c>
      <c r="BD271" s="77">
        <v>0</v>
      </c>
      <c r="BI271">
        <f t="shared" si="17"/>
        <v>0</v>
      </c>
    </row>
    <row r="272" spans="1:61" x14ac:dyDescent="0.25">
      <c r="A272" s="1" t="s">
        <v>48</v>
      </c>
      <c r="B272" s="2">
        <v>6591</v>
      </c>
      <c r="C272" s="3">
        <v>2</v>
      </c>
      <c r="D272" s="2" t="s">
        <v>49</v>
      </c>
      <c r="E272" s="4">
        <v>2</v>
      </c>
      <c r="F272" s="4" t="s">
        <v>701</v>
      </c>
      <c r="G272" s="5">
        <v>18</v>
      </c>
      <c r="H272" s="2" t="s">
        <v>701</v>
      </c>
      <c r="I272" s="4">
        <v>677</v>
      </c>
      <c r="J272" s="2" t="s">
        <v>1546</v>
      </c>
      <c r="K272" s="6">
        <v>4</v>
      </c>
      <c r="L272" s="7" t="s">
        <v>1600</v>
      </c>
      <c r="M272" s="7" t="s">
        <v>85</v>
      </c>
      <c r="N272" s="7" t="s">
        <v>1615</v>
      </c>
      <c r="O272" s="7" t="s">
        <v>1548</v>
      </c>
      <c r="P272" s="7" t="s">
        <v>1616</v>
      </c>
      <c r="Q272" s="7" t="s">
        <v>706</v>
      </c>
      <c r="R272" s="7" t="s">
        <v>58</v>
      </c>
      <c r="S272" s="8">
        <v>8254</v>
      </c>
      <c r="T272" s="7" t="s">
        <v>1617</v>
      </c>
      <c r="U272" s="9" t="s">
        <v>1618</v>
      </c>
      <c r="V272" s="7" t="s">
        <v>1619</v>
      </c>
      <c r="W272" s="7" t="s">
        <v>1620</v>
      </c>
      <c r="X272" s="7">
        <v>17</v>
      </c>
      <c r="Y272" s="10">
        <v>0</v>
      </c>
      <c r="Z272" s="10" t="s">
        <v>63</v>
      </c>
      <c r="AA272" s="10" t="s">
        <v>389</v>
      </c>
      <c r="AB272" s="10" t="s">
        <v>65</v>
      </c>
      <c r="AC272" s="11">
        <v>0</v>
      </c>
      <c r="AD272" s="10">
        <v>50</v>
      </c>
      <c r="AE272" s="11">
        <v>50.01</v>
      </c>
      <c r="AF272" s="10">
        <v>80</v>
      </c>
      <c r="AG272" s="11">
        <v>80.010000000000005</v>
      </c>
      <c r="AH272" s="11">
        <v>130</v>
      </c>
      <c r="AI272" s="10">
        <v>0</v>
      </c>
      <c r="AJ272" s="10">
        <v>0</v>
      </c>
      <c r="AK272" s="10">
        <v>0</v>
      </c>
      <c r="AL272" s="10">
        <v>0</v>
      </c>
      <c r="AM272" s="10">
        <v>0</v>
      </c>
      <c r="AN272" s="10">
        <v>17</v>
      </c>
      <c r="AO272" s="10">
        <v>0</v>
      </c>
      <c r="AP272" s="10">
        <v>0</v>
      </c>
      <c r="AQ272" s="10">
        <v>0</v>
      </c>
      <c r="AR272" s="10">
        <v>0</v>
      </c>
      <c r="AS272" s="10">
        <v>0</v>
      </c>
      <c r="AT272" s="10">
        <v>0</v>
      </c>
      <c r="AU272" s="52">
        <f t="shared" si="16"/>
        <v>17</v>
      </c>
      <c r="AV272" s="70"/>
      <c r="AW272" s="77">
        <v>0</v>
      </c>
      <c r="AX272" s="77">
        <v>0</v>
      </c>
      <c r="AY272" s="77">
        <v>0</v>
      </c>
      <c r="AZ272" s="77">
        <v>0</v>
      </c>
      <c r="BA272" s="77">
        <v>0</v>
      </c>
      <c r="BB272" s="77">
        <v>0</v>
      </c>
      <c r="BC272" s="77">
        <v>0</v>
      </c>
      <c r="BD272" s="77">
        <v>0</v>
      </c>
      <c r="BI272">
        <f t="shared" si="17"/>
        <v>0</v>
      </c>
    </row>
    <row r="273" spans="1:61" x14ac:dyDescent="0.25">
      <c r="A273" s="1" t="s">
        <v>48</v>
      </c>
      <c r="B273" s="2">
        <v>6596</v>
      </c>
      <c r="C273" s="3">
        <v>2</v>
      </c>
      <c r="D273" s="2" t="s">
        <v>49</v>
      </c>
      <c r="E273" s="4">
        <v>2</v>
      </c>
      <c r="F273" s="4" t="s">
        <v>701</v>
      </c>
      <c r="G273" s="5">
        <v>18</v>
      </c>
      <c r="H273" s="2" t="s">
        <v>701</v>
      </c>
      <c r="I273" s="4">
        <v>677</v>
      </c>
      <c r="J273" s="2" t="s">
        <v>1546</v>
      </c>
      <c r="K273" s="6">
        <v>5</v>
      </c>
      <c r="L273" s="7" t="s">
        <v>1621</v>
      </c>
      <c r="M273" s="7" t="s">
        <v>75</v>
      </c>
      <c r="N273" s="7" t="s">
        <v>1622</v>
      </c>
      <c r="O273" s="7" t="s">
        <v>1623</v>
      </c>
      <c r="P273" s="7" t="s">
        <v>1624</v>
      </c>
      <c r="Q273" s="7" t="s">
        <v>706</v>
      </c>
      <c r="R273" s="7" t="s">
        <v>58</v>
      </c>
      <c r="S273" s="8">
        <v>8261</v>
      </c>
      <c r="T273" s="7" t="s">
        <v>1625</v>
      </c>
      <c r="U273" s="9" t="s">
        <v>1626</v>
      </c>
      <c r="V273" s="7" t="s">
        <v>1627</v>
      </c>
      <c r="W273" s="7" t="s">
        <v>1628</v>
      </c>
      <c r="X273" s="7">
        <v>17</v>
      </c>
      <c r="Y273" s="10">
        <v>0</v>
      </c>
      <c r="Z273" s="10" t="s">
        <v>63</v>
      </c>
      <c r="AA273" s="10" t="s">
        <v>389</v>
      </c>
      <c r="AB273" s="10" t="s">
        <v>65</v>
      </c>
      <c r="AC273" s="11">
        <v>0</v>
      </c>
      <c r="AD273" s="10">
        <v>50</v>
      </c>
      <c r="AE273" s="11">
        <v>50.01</v>
      </c>
      <c r="AF273" s="10">
        <v>80</v>
      </c>
      <c r="AG273" s="11">
        <v>80.010000000000005</v>
      </c>
      <c r="AH273" s="11">
        <v>130</v>
      </c>
      <c r="AI273" s="10">
        <v>0</v>
      </c>
      <c r="AJ273" s="10">
        <v>0</v>
      </c>
      <c r="AK273" s="10">
        <v>0</v>
      </c>
      <c r="AL273" s="10">
        <v>0</v>
      </c>
      <c r="AM273" s="10">
        <v>0</v>
      </c>
      <c r="AN273" s="10">
        <v>0</v>
      </c>
      <c r="AO273" s="10">
        <v>3</v>
      </c>
      <c r="AP273" s="10">
        <v>3</v>
      </c>
      <c r="AQ273" s="10">
        <v>3</v>
      </c>
      <c r="AR273" s="10">
        <v>3</v>
      </c>
      <c r="AS273" s="10">
        <v>3</v>
      </c>
      <c r="AT273" s="10">
        <v>2</v>
      </c>
      <c r="AU273" s="52">
        <f t="shared" si="16"/>
        <v>17</v>
      </c>
      <c r="AV273" s="70"/>
      <c r="AW273" s="77">
        <v>0</v>
      </c>
      <c r="AX273" s="77">
        <v>0</v>
      </c>
      <c r="AY273" s="75">
        <v>0</v>
      </c>
      <c r="AZ273" s="75">
        <v>0</v>
      </c>
      <c r="BA273" s="75">
        <v>0</v>
      </c>
      <c r="BB273" s="75">
        <v>0</v>
      </c>
      <c r="BC273" s="75">
        <v>0</v>
      </c>
      <c r="BD273" s="75">
        <v>0</v>
      </c>
      <c r="BI273">
        <f t="shared" si="17"/>
        <v>0</v>
      </c>
    </row>
    <row r="274" spans="1:61" x14ac:dyDescent="0.25">
      <c r="A274" s="1" t="s">
        <v>48</v>
      </c>
      <c r="B274" s="2">
        <v>6600</v>
      </c>
      <c r="C274" s="3">
        <v>2</v>
      </c>
      <c r="D274" s="2" t="s">
        <v>49</v>
      </c>
      <c r="E274" s="4">
        <v>2</v>
      </c>
      <c r="F274" s="4" t="s">
        <v>701</v>
      </c>
      <c r="G274" s="5">
        <v>18</v>
      </c>
      <c r="H274" s="2" t="s">
        <v>701</v>
      </c>
      <c r="I274" s="4">
        <v>677</v>
      </c>
      <c r="J274" s="2" t="s">
        <v>1546</v>
      </c>
      <c r="K274" s="6">
        <v>5</v>
      </c>
      <c r="L274" s="7" t="s">
        <v>1621</v>
      </c>
      <c r="M274" s="7" t="s">
        <v>85</v>
      </c>
      <c r="N274" s="7" t="s">
        <v>1629</v>
      </c>
      <c r="O274" s="7" t="s">
        <v>1630</v>
      </c>
      <c r="P274" s="7" t="s">
        <v>1631</v>
      </c>
      <c r="Q274" s="7" t="s">
        <v>706</v>
      </c>
      <c r="R274" s="7" t="s">
        <v>58</v>
      </c>
      <c r="S274" s="8">
        <v>8263</v>
      </c>
      <c r="T274" s="7" t="s">
        <v>1632</v>
      </c>
      <c r="U274" s="9" t="s">
        <v>1633</v>
      </c>
      <c r="V274" s="7" t="s">
        <v>1634</v>
      </c>
      <c r="W274" s="7" t="s">
        <v>718</v>
      </c>
      <c r="X274" s="7">
        <v>20</v>
      </c>
      <c r="Y274" s="10">
        <v>0</v>
      </c>
      <c r="Z274" s="10" t="s">
        <v>63</v>
      </c>
      <c r="AA274" s="10" t="s">
        <v>389</v>
      </c>
      <c r="AB274" s="10" t="s">
        <v>65</v>
      </c>
      <c r="AC274" s="11">
        <v>0</v>
      </c>
      <c r="AD274" s="10">
        <v>50</v>
      </c>
      <c r="AE274" s="11">
        <v>50.01</v>
      </c>
      <c r="AF274" s="10">
        <v>80</v>
      </c>
      <c r="AG274" s="11">
        <v>80.010000000000005</v>
      </c>
      <c r="AH274" s="11">
        <v>130</v>
      </c>
      <c r="AI274" s="10">
        <v>0</v>
      </c>
      <c r="AJ274" s="10">
        <v>0</v>
      </c>
      <c r="AK274" s="10">
        <v>0</v>
      </c>
      <c r="AL274" s="10">
        <v>0</v>
      </c>
      <c r="AM274" s="10">
        <v>20</v>
      </c>
      <c r="AN274" s="10">
        <v>0</v>
      </c>
      <c r="AO274" s="10">
        <v>0</v>
      </c>
      <c r="AP274" s="10">
        <v>0</v>
      </c>
      <c r="AQ274" s="10">
        <v>0</v>
      </c>
      <c r="AR274" s="10">
        <v>0</v>
      </c>
      <c r="AS274" s="10">
        <v>0</v>
      </c>
      <c r="AT274" s="10">
        <v>0</v>
      </c>
      <c r="AU274" s="52">
        <f t="shared" si="16"/>
        <v>20</v>
      </c>
      <c r="AV274" s="70"/>
      <c r="AW274" s="77">
        <v>0</v>
      </c>
      <c r="AX274" s="77">
        <v>0</v>
      </c>
      <c r="AY274" s="77">
        <v>0</v>
      </c>
      <c r="AZ274" s="77">
        <v>0</v>
      </c>
      <c r="BA274" s="77">
        <v>0</v>
      </c>
      <c r="BB274" s="77">
        <v>0</v>
      </c>
      <c r="BC274" s="77">
        <v>0</v>
      </c>
      <c r="BD274" s="77">
        <v>0</v>
      </c>
      <c r="BI274">
        <f t="shared" si="17"/>
        <v>0</v>
      </c>
    </row>
    <row r="275" spans="1:61" x14ac:dyDescent="0.25">
      <c r="A275" s="1" t="s">
        <v>48</v>
      </c>
      <c r="B275" s="2">
        <v>6800</v>
      </c>
      <c r="C275" s="3">
        <v>2</v>
      </c>
      <c r="D275" s="2" t="s">
        <v>49</v>
      </c>
      <c r="E275" s="4">
        <v>2</v>
      </c>
      <c r="F275" s="4" t="s">
        <v>701</v>
      </c>
      <c r="G275" s="5">
        <v>18</v>
      </c>
      <c r="H275" s="2" t="s">
        <v>701</v>
      </c>
      <c r="I275" s="4">
        <v>677</v>
      </c>
      <c r="J275" s="2" t="s">
        <v>1546</v>
      </c>
      <c r="K275" s="6" t="s">
        <v>52</v>
      </c>
      <c r="L275" s="7" t="s">
        <v>52</v>
      </c>
      <c r="M275" s="7" t="s">
        <v>53</v>
      </c>
      <c r="N275" s="7" t="s">
        <v>1635</v>
      </c>
      <c r="O275" s="7" t="s">
        <v>1636</v>
      </c>
      <c r="P275" s="7" t="s">
        <v>1637</v>
      </c>
      <c r="Q275" s="7" t="s">
        <v>765</v>
      </c>
      <c r="R275" s="7" t="s">
        <v>58</v>
      </c>
      <c r="S275" s="8">
        <v>8435</v>
      </c>
      <c r="T275" s="7" t="s">
        <v>1638</v>
      </c>
      <c r="U275" s="9" t="s">
        <v>1639</v>
      </c>
      <c r="V275" s="7" t="s">
        <v>709</v>
      </c>
      <c r="W275" s="7" t="s">
        <v>768</v>
      </c>
      <c r="X275" s="7">
        <v>20</v>
      </c>
      <c r="Y275" s="10">
        <v>0</v>
      </c>
      <c r="Z275" s="10" t="s">
        <v>63</v>
      </c>
      <c r="AA275" s="10" t="s">
        <v>64</v>
      </c>
      <c r="AB275" s="10" t="s">
        <v>65</v>
      </c>
      <c r="AC275" s="11">
        <v>0</v>
      </c>
      <c r="AD275" s="10">
        <v>50</v>
      </c>
      <c r="AE275" s="11">
        <v>50.01</v>
      </c>
      <c r="AF275" s="10">
        <v>80</v>
      </c>
      <c r="AG275" s="11">
        <v>80.010000000000005</v>
      </c>
      <c r="AH275" s="11">
        <v>130</v>
      </c>
      <c r="AI275" s="10">
        <v>0</v>
      </c>
      <c r="AJ275" s="10">
        <v>0</v>
      </c>
      <c r="AK275" s="10">
        <v>2</v>
      </c>
      <c r="AL275" s="10">
        <v>2</v>
      </c>
      <c r="AM275" s="10">
        <v>2</v>
      </c>
      <c r="AN275" s="10">
        <v>3</v>
      </c>
      <c r="AO275" s="10">
        <v>3</v>
      </c>
      <c r="AP275" s="10">
        <v>2</v>
      </c>
      <c r="AQ275" s="10">
        <v>2</v>
      </c>
      <c r="AR275" s="10">
        <v>2</v>
      </c>
      <c r="AS275" s="10">
        <v>2</v>
      </c>
      <c r="AT275" s="10">
        <v>0</v>
      </c>
      <c r="AU275" s="52">
        <f t="shared" si="16"/>
        <v>20</v>
      </c>
      <c r="AV275" s="70"/>
      <c r="AW275" s="77">
        <v>0</v>
      </c>
      <c r="AX275" s="77">
        <v>1</v>
      </c>
      <c r="AY275" s="77">
        <v>1</v>
      </c>
      <c r="AZ275" s="77">
        <v>0</v>
      </c>
      <c r="BA275" s="77">
        <v>2</v>
      </c>
      <c r="BB275" s="77">
        <v>2</v>
      </c>
      <c r="BC275" s="77">
        <v>2</v>
      </c>
      <c r="BD275" s="77">
        <v>0</v>
      </c>
      <c r="BI275">
        <f t="shared" si="17"/>
        <v>8</v>
      </c>
    </row>
    <row r="276" spans="1:61" x14ac:dyDescent="0.25">
      <c r="A276" s="1" t="s">
        <v>48</v>
      </c>
      <c r="B276" s="2">
        <v>6658</v>
      </c>
      <c r="C276" s="3">
        <v>2</v>
      </c>
      <c r="D276" s="2" t="s">
        <v>49</v>
      </c>
      <c r="E276" s="4">
        <v>2</v>
      </c>
      <c r="F276" s="4" t="s">
        <v>701</v>
      </c>
      <c r="G276" s="5">
        <v>18</v>
      </c>
      <c r="H276" s="2" t="s">
        <v>701</v>
      </c>
      <c r="I276" s="4">
        <v>678</v>
      </c>
      <c r="J276" s="2" t="s">
        <v>1640</v>
      </c>
      <c r="K276" s="6" t="s">
        <v>52</v>
      </c>
      <c r="L276" s="7" t="s">
        <v>52</v>
      </c>
      <c r="M276" s="7" t="s">
        <v>67</v>
      </c>
      <c r="N276" s="7" t="s">
        <v>1641</v>
      </c>
      <c r="O276" s="7" t="s">
        <v>1642</v>
      </c>
      <c r="P276" s="7" t="s">
        <v>1643</v>
      </c>
      <c r="Q276" s="7" t="s">
        <v>1644</v>
      </c>
      <c r="R276" s="7" t="s">
        <v>58</v>
      </c>
      <c r="S276" s="8">
        <v>8325</v>
      </c>
      <c r="T276" s="7" t="s">
        <v>1645</v>
      </c>
      <c r="U276" s="9" t="s">
        <v>1646</v>
      </c>
      <c r="V276" s="7" t="s">
        <v>1647</v>
      </c>
      <c r="W276" s="7" t="s">
        <v>1159</v>
      </c>
      <c r="X276" s="7">
        <v>12</v>
      </c>
      <c r="Y276" s="10">
        <v>0</v>
      </c>
      <c r="Z276" s="10" t="s">
        <v>63</v>
      </c>
      <c r="AA276" s="10" t="s">
        <v>64</v>
      </c>
      <c r="AB276" s="10" t="s">
        <v>65</v>
      </c>
      <c r="AC276" s="11">
        <v>0</v>
      </c>
      <c r="AD276" s="10">
        <v>50</v>
      </c>
      <c r="AE276" s="11">
        <v>50.01</v>
      </c>
      <c r="AF276" s="10">
        <v>80</v>
      </c>
      <c r="AG276" s="11">
        <v>80.010000000000005</v>
      </c>
      <c r="AH276" s="11">
        <v>130</v>
      </c>
      <c r="AI276" s="40">
        <v>0</v>
      </c>
      <c r="AJ276" s="40">
        <v>1</v>
      </c>
      <c r="AK276" s="40">
        <v>1</v>
      </c>
      <c r="AL276" s="40">
        <v>1</v>
      </c>
      <c r="AM276" s="40">
        <v>1</v>
      </c>
      <c r="AN276" s="40">
        <v>1</v>
      </c>
      <c r="AO276" s="40">
        <v>1</v>
      </c>
      <c r="AP276" s="40">
        <v>1</v>
      </c>
      <c r="AQ276" s="40">
        <v>1</v>
      </c>
      <c r="AR276" s="40">
        <v>1</v>
      </c>
      <c r="AS276" s="40">
        <v>2</v>
      </c>
      <c r="AT276" s="40">
        <v>1</v>
      </c>
      <c r="AU276" s="52">
        <f t="shared" si="16"/>
        <v>12</v>
      </c>
      <c r="AV276" s="70"/>
      <c r="AW276" s="77">
        <v>0</v>
      </c>
      <c r="AX276" s="77">
        <v>1</v>
      </c>
      <c r="AY276" s="77">
        <v>1</v>
      </c>
      <c r="AZ276" s="77">
        <v>0</v>
      </c>
      <c r="BA276" s="77">
        <v>0</v>
      </c>
      <c r="BB276" s="77">
        <v>2</v>
      </c>
      <c r="BC276" s="77">
        <v>2</v>
      </c>
      <c r="BD276" s="77">
        <v>1</v>
      </c>
      <c r="BI276">
        <f t="shared" si="17"/>
        <v>7</v>
      </c>
    </row>
    <row r="277" spans="1:61" x14ac:dyDescent="0.25">
      <c r="A277" s="1" t="s">
        <v>48</v>
      </c>
      <c r="B277" s="2">
        <v>6664</v>
      </c>
      <c r="C277" s="3">
        <v>2</v>
      </c>
      <c r="D277" s="2" t="s">
        <v>49</v>
      </c>
      <c r="E277" s="4">
        <v>2</v>
      </c>
      <c r="F277" s="4" t="s">
        <v>701</v>
      </c>
      <c r="G277" s="5">
        <v>18</v>
      </c>
      <c r="H277" s="2" t="s">
        <v>701</v>
      </c>
      <c r="I277" s="4">
        <v>678</v>
      </c>
      <c r="J277" s="2" t="s">
        <v>1640</v>
      </c>
      <c r="K277" s="6">
        <v>2</v>
      </c>
      <c r="L277" s="7" t="s">
        <v>1648</v>
      </c>
      <c r="M277" s="7" t="s">
        <v>75</v>
      </c>
      <c r="N277" s="7" t="s">
        <v>1648</v>
      </c>
      <c r="O277" s="7" t="s">
        <v>1649</v>
      </c>
      <c r="P277" s="7" t="s">
        <v>1650</v>
      </c>
      <c r="Q277" s="7" t="s">
        <v>1651</v>
      </c>
      <c r="R277" s="7" t="s">
        <v>58</v>
      </c>
      <c r="S277" s="8">
        <v>8328</v>
      </c>
      <c r="T277" s="7" t="s">
        <v>1652</v>
      </c>
      <c r="U277" s="9" t="s">
        <v>1653</v>
      </c>
      <c r="V277" s="7" t="s">
        <v>1073</v>
      </c>
      <c r="W277" s="7" t="s">
        <v>1074</v>
      </c>
      <c r="X277" s="7">
        <v>6</v>
      </c>
      <c r="Y277" s="10">
        <v>0</v>
      </c>
      <c r="Z277" s="10" t="s">
        <v>63</v>
      </c>
      <c r="AA277" s="10" t="s">
        <v>389</v>
      </c>
      <c r="AB277" s="10" t="s">
        <v>65</v>
      </c>
      <c r="AC277" s="11">
        <v>0</v>
      </c>
      <c r="AD277" s="10">
        <v>50</v>
      </c>
      <c r="AE277" s="11">
        <v>50.01</v>
      </c>
      <c r="AF277" s="10">
        <v>80</v>
      </c>
      <c r="AG277" s="11">
        <v>80.010000000000005</v>
      </c>
      <c r="AH277" s="11">
        <v>130</v>
      </c>
      <c r="AI277" s="40">
        <v>0</v>
      </c>
      <c r="AJ277" s="40">
        <v>3</v>
      </c>
      <c r="AK277" s="40">
        <v>0</v>
      </c>
      <c r="AL277" s="40">
        <v>0</v>
      </c>
      <c r="AM277" s="40">
        <v>0</v>
      </c>
      <c r="AN277" s="40">
        <v>0</v>
      </c>
      <c r="AO277" s="40">
        <v>0</v>
      </c>
      <c r="AP277" s="40">
        <v>0</v>
      </c>
      <c r="AQ277" s="40">
        <v>3</v>
      </c>
      <c r="AR277" s="40">
        <v>0</v>
      </c>
      <c r="AS277" s="40">
        <v>0</v>
      </c>
      <c r="AT277" s="40">
        <v>0</v>
      </c>
      <c r="AU277" s="52">
        <f t="shared" si="16"/>
        <v>6</v>
      </c>
      <c r="AV277" s="70"/>
      <c r="AW277" s="77">
        <v>0</v>
      </c>
      <c r="AX277" s="77">
        <v>2</v>
      </c>
      <c r="AY277" s="77">
        <v>0</v>
      </c>
      <c r="AZ277" s="77">
        <v>0</v>
      </c>
      <c r="BA277" s="77">
        <v>0</v>
      </c>
      <c r="BB277" s="77">
        <v>0</v>
      </c>
      <c r="BC277" s="77">
        <v>0</v>
      </c>
      <c r="BD277" s="77">
        <v>2</v>
      </c>
      <c r="BI277">
        <f t="shared" si="17"/>
        <v>4</v>
      </c>
    </row>
    <row r="278" spans="1:61" x14ac:dyDescent="0.25">
      <c r="A278" s="1" t="s">
        <v>48</v>
      </c>
      <c r="B278" s="2">
        <v>6669</v>
      </c>
      <c r="C278" s="3">
        <v>2</v>
      </c>
      <c r="D278" s="2" t="s">
        <v>49</v>
      </c>
      <c r="E278" s="4">
        <v>2</v>
      </c>
      <c r="F278" s="4" t="s">
        <v>701</v>
      </c>
      <c r="G278" s="5">
        <v>18</v>
      </c>
      <c r="H278" s="2" t="s">
        <v>701</v>
      </c>
      <c r="I278" s="4">
        <v>678</v>
      </c>
      <c r="J278" s="2" t="s">
        <v>1640</v>
      </c>
      <c r="K278" s="6">
        <v>2</v>
      </c>
      <c r="L278" s="7" t="s">
        <v>1648</v>
      </c>
      <c r="M278" s="7" t="s">
        <v>85</v>
      </c>
      <c r="N278" s="7" t="s">
        <v>1654</v>
      </c>
      <c r="O278" s="7" t="s">
        <v>1649</v>
      </c>
      <c r="P278" s="7" t="s">
        <v>1077</v>
      </c>
      <c r="Q278" s="7" t="s">
        <v>1655</v>
      </c>
      <c r="R278" s="7" t="s">
        <v>58</v>
      </c>
      <c r="S278" s="8">
        <v>8331</v>
      </c>
      <c r="T278" s="7" t="s">
        <v>1656</v>
      </c>
      <c r="U278" s="9" t="s">
        <v>1657</v>
      </c>
      <c r="V278" s="7" t="s">
        <v>1080</v>
      </c>
      <c r="W278" s="7" t="s">
        <v>1081</v>
      </c>
      <c r="X278" s="7">
        <v>2</v>
      </c>
      <c r="Y278" s="10">
        <v>0</v>
      </c>
      <c r="Z278" s="10" t="s">
        <v>63</v>
      </c>
      <c r="AA278" s="10" t="s">
        <v>389</v>
      </c>
      <c r="AB278" s="10" t="s">
        <v>65</v>
      </c>
      <c r="AC278" s="11">
        <v>0</v>
      </c>
      <c r="AD278" s="10">
        <v>1</v>
      </c>
      <c r="AE278" s="11">
        <v>1.01</v>
      </c>
      <c r="AF278" s="10">
        <v>50</v>
      </c>
      <c r="AG278" s="11">
        <v>50.01</v>
      </c>
      <c r="AH278" s="11">
        <v>130</v>
      </c>
      <c r="AI278" s="40">
        <v>0</v>
      </c>
      <c r="AJ278" s="40">
        <v>1</v>
      </c>
      <c r="AK278" s="40">
        <v>0</v>
      </c>
      <c r="AL278" s="40">
        <v>0</v>
      </c>
      <c r="AM278" s="40">
        <v>0</v>
      </c>
      <c r="AN278" s="40">
        <v>0</v>
      </c>
      <c r="AO278" s="40">
        <v>0</v>
      </c>
      <c r="AP278" s="40">
        <v>0</v>
      </c>
      <c r="AQ278" s="40">
        <v>1</v>
      </c>
      <c r="AR278" s="40">
        <v>0</v>
      </c>
      <c r="AS278" s="40">
        <v>0</v>
      </c>
      <c r="AT278" s="40">
        <v>0</v>
      </c>
      <c r="AU278" s="52">
        <f t="shared" si="16"/>
        <v>2</v>
      </c>
      <c r="AV278" s="70"/>
      <c r="AW278" s="77">
        <v>0</v>
      </c>
      <c r="AX278" s="77">
        <v>1</v>
      </c>
      <c r="AY278" s="77">
        <v>0</v>
      </c>
      <c r="AZ278" s="77">
        <v>0</v>
      </c>
      <c r="BA278" s="77">
        <v>0</v>
      </c>
      <c r="BB278" s="77">
        <v>0</v>
      </c>
      <c r="BC278" s="77">
        <v>0</v>
      </c>
      <c r="BD278" s="77">
        <v>0</v>
      </c>
      <c r="BI278">
        <f t="shared" si="17"/>
        <v>1</v>
      </c>
    </row>
    <row r="279" spans="1:61" x14ac:dyDescent="0.25">
      <c r="A279" s="1" t="s">
        <v>48</v>
      </c>
      <c r="B279" s="2">
        <v>6679</v>
      </c>
      <c r="C279" s="3">
        <v>2</v>
      </c>
      <c r="D279" s="2" t="s">
        <v>49</v>
      </c>
      <c r="E279" s="4">
        <v>2</v>
      </c>
      <c r="F279" s="4" t="s">
        <v>701</v>
      </c>
      <c r="G279" s="5">
        <v>18</v>
      </c>
      <c r="H279" s="2" t="s">
        <v>701</v>
      </c>
      <c r="I279" s="4">
        <v>678</v>
      </c>
      <c r="J279" s="2" t="s">
        <v>1640</v>
      </c>
      <c r="K279" s="6">
        <v>2</v>
      </c>
      <c r="L279" s="7" t="s">
        <v>1648</v>
      </c>
      <c r="M279" s="7" t="s">
        <v>85</v>
      </c>
      <c r="N279" s="7" t="s">
        <v>1658</v>
      </c>
      <c r="O279" s="7" t="s">
        <v>1659</v>
      </c>
      <c r="P279" s="7" t="s">
        <v>1660</v>
      </c>
      <c r="Q279" s="7" t="s">
        <v>1655</v>
      </c>
      <c r="R279" s="7" t="s">
        <v>58</v>
      </c>
      <c r="S279" s="8">
        <v>8333</v>
      </c>
      <c r="T279" s="7" t="s">
        <v>1661</v>
      </c>
      <c r="U279" s="9" t="s">
        <v>1662</v>
      </c>
      <c r="V279" s="7" t="s">
        <v>1088</v>
      </c>
      <c r="W279" s="7" t="s">
        <v>1663</v>
      </c>
      <c r="X279" s="7">
        <v>12</v>
      </c>
      <c r="Y279" s="10">
        <v>0</v>
      </c>
      <c r="Z279" s="10" t="s">
        <v>63</v>
      </c>
      <c r="AA279" s="10" t="s">
        <v>256</v>
      </c>
      <c r="AB279" s="10" t="s">
        <v>65</v>
      </c>
      <c r="AC279" s="11">
        <v>0</v>
      </c>
      <c r="AD279" s="10">
        <v>50</v>
      </c>
      <c r="AE279" s="11">
        <v>50.01</v>
      </c>
      <c r="AF279" s="10">
        <v>80</v>
      </c>
      <c r="AG279" s="11">
        <v>80.010000000000005</v>
      </c>
      <c r="AH279" s="11">
        <v>130</v>
      </c>
      <c r="AI279" s="40">
        <v>0</v>
      </c>
      <c r="AJ279" s="40">
        <v>0</v>
      </c>
      <c r="AK279" s="40">
        <v>0</v>
      </c>
      <c r="AL279" s="40">
        <v>0</v>
      </c>
      <c r="AM279" s="40">
        <v>0</v>
      </c>
      <c r="AN279" s="40">
        <v>0</v>
      </c>
      <c r="AO279" s="40">
        <v>0</v>
      </c>
      <c r="AP279" s="40">
        <v>0</v>
      </c>
      <c r="AQ279" s="40">
        <v>12</v>
      </c>
      <c r="AR279" s="40">
        <v>0</v>
      </c>
      <c r="AS279" s="40">
        <v>0</v>
      </c>
      <c r="AT279" s="40">
        <v>0</v>
      </c>
      <c r="AU279" s="52">
        <f t="shared" si="16"/>
        <v>12</v>
      </c>
      <c r="AV279" s="70"/>
      <c r="AW279" s="77">
        <v>0</v>
      </c>
      <c r="AX279" s="77">
        <v>0</v>
      </c>
      <c r="AY279" s="77">
        <v>0</v>
      </c>
      <c r="AZ279" s="77">
        <v>0</v>
      </c>
      <c r="BA279" s="77">
        <v>0</v>
      </c>
      <c r="BB279" s="77">
        <v>0</v>
      </c>
      <c r="BC279" s="77">
        <v>0</v>
      </c>
      <c r="BD279" s="77">
        <v>0</v>
      </c>
      <c r="BI279">
        <f t="shared" si="17"/>
        <v>0</v>
      </c>
    </row>
    <row r="280" spans="1:61" x14ac:dyDescent="0.25">
      <c r="A280" s="1" t="s">
        <v>48</v>
      </c>
      <c r="B280" s="2">
        <v>6687</v>
      </c>
      <c r="C280" s="3">
        <v>2</v>
      </c>
      <c r="D280" s="2" t="s">
        <v>49</v>
      </c>
      <c r="E280" s="4">
        <v>2</v>
      </c>
      <c r="F280" s="4" t="s">
        <v>701</v>
      </c>
      <c r="G280" s="5">
        <v>18</v>
      </c>
      <c r="H280" s="2" t="s">
        <v>701</v>
      </c>
      <c r="I280" s="4">
        <v>678</v>
      </c>
      <c r="J280" s="2" t="s">
        <v>1640</v>
      </c>
      <c r="K280" s="6">
        <v>1</v>
      </c>
      <c r="L280" s="7" t="s">
        <v>1664</v>
      </c>
      <c r="M280" s="7" t="s">
        <v>75</v>
      </c>
      <c r="N280" s="7" t="s">
        <v>1664</v>
      </c>
      <c r="O280" s="7" t="s">
        <v>1665</v>
      </c>
      <c r="P280" s="7" t="s">
        <v>1666</v>
      </c>
      <c r="Q280" s="7" t="s">
        <v>1116</v>
      </c>
      <c r="R280" s="7" t="s">
        <v>58</v>
      </c>
      <c r="S280" s="8">
        <v>8334</v>
      </c>
      <c r="T280" s="7" t="s">
        <v>1667</v>
      </c>
      <c r="U280" s="9" t="s">
        <v>1668</v>
      </c>
      <c r="V280" s="7" t="s">
        <v>1119</v>
      </c>
      <c r="W280" s="7" t="s">
        <v>1120</v>
      </c>
      <c r="X280" s="7">
        <v>8000</v>
      </c>
      <c r="Y280" s="10">
        <v>0</v>
      </c>
      <c r="Z280" s="10" t="s">
        <v>63</v>
      </c>
      <c r="AA280" s="10" t="s">
        <v>64</v>
      </c>
      <c r="AB280" s="10" t="s">
        <v>65</v>
      </c>
      <c r="AC280" s="11">
        <v>0</v>
      </c>
      <c r="AD280" s="10">
        <v>50</v>
      </c>
      <c r="AE280" s="11">
        <v>50.01</v>
      </c>
      <c r="AF280" s="10">
        <v>80</v>
      </c>
      <c r="AG280" s="11">
        <v>80.010000000000005</v>
      </c>
      <c r="AH280" s="11">
        <v>130</v>
      </c>
      <c r="AI280" s="40">
        <v>200</v>
      </c>
      <c r="AJ280" s="40">
        <v>600</v>
      </c>
      <c r="AK280" s="40">
        <v>600</v>
      </c>
      <c r="AL280" s="40">
        <v>600</v>
      </c>
      <c r="AM280" s="40">
        <v>600</v>
      </c>
      <c r="AN280" s="40">
        <v>800</v>
      </c>
      <c r="AO280" s="40">
        <v>600</v>
      </c>
      <c r="AP280" s="40">
        <v>600</v>
      </c>
      <c r="AQ280" s="40">
        <v>1200</v>
      </c>
      <c r="AR280" s="40">
        <v>800</v>
      </c>
      <c r="AS280" s="40">
        <v>800</v>
      </c>
      <c r="AT280" s="40">
        <v>600</v>
      </c>
      <c r="AU280" s="52">
        <f t="shared" si="16"/>
        <v>8000</v>
      </c>
      <c r="AV280" s="70"/>
      <c r="AW280" s="77">
        <v>203</v>
      </c>
      <c r="AX280" s="77">
        <v>873</v>
      </c>
      <c r="AY280" s="77">
        <v>1008</v>
      </c>
      <c r="AZ280" s="77">
        <v>1655</v>
      </c>
      <c r="BA280" s="77">
        <v>291</v>
      </c>
      <c r="BB280" s="77">
        <v>859</v>
      </c>
      <c r="BC280" s="77">
        <v>874</v>
      </c>
      <c r="BD280" s="77">
        <v>1119</v>
      </c>
      <c r="BI280">
        <f t="shared" si="17"/>
        <v>6882</v>
      </c>
    </row>
    <row r="281" spans="1:61" x14ac:dyDescent="0.25">
      <c r="A281" s="1" t="s">
        <v>48</v>
      </c>
      <c r="B281" s="2">
        <v>6692</v>
      </c>
      <c r="C281" s="3">
        <v>2</v>
      </c>
      <c r="D281" s="2" t="s">
        <v>49</v>
      </c>
      <c r="E281" s="4">
        <v>2</v>
      </c>
      <c r="F281" s="4" t="s">
        <v>701</v>
      </c>
      <c r="G281" s="5">
        <v>18</v>
      </c>
      <c r="H281" s="2" t="s">
        <v>701</v>
      </c>
      <c r="I281" s="4">
        <v>678</v>
      </c>
      <c r="J281" s="2" t="s">
        <v>1640</v>
      </c>
      <c r="K281" s="6">
        <v>1</v>
      </c>
      <c r="L281" s="7" t="s">
        <v>1664</v>
      </c>
      <c r="M281" s="7" t="s">
        <v>85</v>
      </c>
      <c r="N281" s="7" t="s">
        <v>1669</v>
      </c>
      <c r="O281" s="7" t="s">
        <v>1670</v>
      </c>
      <c r="P281" s="7" t="s">
        <v>1671</v>
      </c>
      <c r="Q281" s="7" t="s">
        <v>1116</v>
      </c>
      <c r="R281" s="7" t="s">
        <v>58</v>
      </c>
      <c r="S281" s="8">
        <v>8336</v>
      </c>
      <c r="T281" s="7" t="s">
        <v>1672</v>
      </c>
      <c r="U281" s="9" t="s">
        <v>1673</v>
      </c>
      <c r="V281" s="7" t="s">
        <v>1119</v>
      </c>
      <c r="W281" s="7" t="s">
        <v>1120</v>
      </c>
      <c r="X281" s="7">
        <v>7000</v>
      </c>
      <c r="Y281" s="10">
        <v>0</v>
      </c>
      <c r="Z281" s="10" t="s">
        <v>63</v>
      </c>
      <c r="AA281" s="10" t="s">
        <v>64</v>
      </c>
      <c r="AB281" s="10" t="s">
        <v>65</v>
      </c>
      <c r="AC281" s="11">
        <v>0</v>
      </c>
      <c r="AD281" s="10">
        <v>50</v>
      </c>
      <c r="AE281" s="11">
        <v>50.01</v>
      </c>
      <c r="AF281" s="10">
        <v>80</v>
      </c>
      <c r="AG281" s="11">
        <v>80.010000000000005</v>
      </c>
      <c r="AH281" s="11">
        <v>130</v>
      </c>
      <c r="AI281" s="40">
        <v>150</v>
      </c>
      <c r="AJ281" s="40">
        <v>550</v>
      </c>
      <c r="AK281" s="40">
        <v>500</v>
      </c>
      <c r="AL281" s="40">
        <v>500</v>
      </c>
      <c r="AM281" s="40">
        <v>500</v>
      </c>
      <c r="AN281" s="40">
        <v>700</v>
      </c>
      <c r="AO281" s="40">
        <v>500</v>
      </c>
      <c r="AP281" s="40">
        <v>500</v>
      </c>
      <c r="AQ281" s="40">
        <v>1100</v>
      </c>
      <c r="AR281" s="40">
        <v>700</v>
      </c>
      <c r="AS281" s="40">
        <v>750</v>
      </c>
      <c r="AT281" s="40">
        <v>550</v>
      </c>
      <c r="AU281" s="52">
        <f t="shared" si="16"/>
        <v>7000</v>
      </c>
      <c r="AV281" s="70"/>
      <c r="AW281" s="77">
        <v>186</v>
      </c>
      <c r="AX281" s="77">
        <v>863</v>
      </c>
      <c r="AY281" s="77">
        <v>1001</v>
      </c>
      <c r="AZ281" s="77">
        <v>1637</v>
      </c>
      <c r="BA281" s="77">
        <v>231</v>
      </c>
      <c r="BB281" s="77">
        <v>824</v>
      </c>
      <c r="BC281" s="77">
        <v>813</v>
      </c>
      <c r="BD281" s="77">
        <v>1048</v>
      </c>
      <c r="BI281">
        <f t="shared" si="17"/>
        <v>6603</v>
      </c>
    </row>
    <row r="282" spans="1:61" x14ac:dyDescent="0.25">
      <c r="A282" s="1" t="s">
        <v>48</v>
      </c>
      <c r="B282" s="2">
        <v>6699</v>
      </c>
      <c r="C282" s="3">
        <v>2</v>
      </c>
      <c r="D282" s="2" t="s">
        <v>49</v>
      </c>
      <c r="E282" s="4">
        <v>2</v>
      </c>
      <c r="F282" s="4" t="s">
        <v>701</v>
      </c>
      <c r="G282" s="5">
        <v>18</v>
      </c>
      <c r="H282" s="2" t="s">
        <v>701</v>
      </c>
      <c r="I282" s="4">
        <v>678</v>
      </c>
      <c r="J282" s="2" t="s">
        <v>1640</v>
      </c>
      <c r="K282" s="6">
        <v>1</v>
      </c>
      <c r="L282" s="7" t="s">
        <v>1664</v>
      </c>
      <c r="M282" s="7" t="s">
        <v>85</v>
      </c>
      <c r="N282" s="7" t="s">
        <v>1674</v>
      </c>
      <c r="O282" s="7" t="s">
        <v>1675</v>
      </c>
      <c r="P282" s="7" t="s">
        <v>1676</v>
      </c>
      <c r="Q282" s="7" t="s">
        <v>1116</v>
      </c>
      <c r="R282" s="7" t="s">
        <v>58</v>
      </c>
      <c r="S282" s="8">
        <v>8338</v>
      </c>
      <c r="T282" s="7" t="s">
        <v>1677</v>
      </c>
      <c r="U282" s="9" t="s">
        <v>1678</v>
      </c>
      <c r="V282" s="7" t="s">
        <v>1119</v>
      </c>
      <c r="W282" s="7" t="s">
        <v>1120</v>
      </c>
      <c r="X282" s="7">
        <v>1000</v>
      </c>
      <c r="Y282" s="10">
        <v>0</v>
      </c>
      <c r="Z282" s="10" t="s">
        <v>63</v>
      </c>
      <c r="AA282" s="10" t="s">
        <v>64</v>
      </c>
      <c r="AB282" s="10" t="s">
        <v>65</v>
      </c>
      <c r="AC282" s="11">
        <v>0</v>
      </c>
      <c r="AD282" s="10">
        <v>50</v>
      </c>
      <c r="AE282" s="11">
        <v>50.01</v>
      </c>
      <c r="AF282" s="10">
        <v>80</v>
      </c>
      <c r="AG282" s="11">
        <v>80.010000000000005</v>
      </c>
      <c r="AH282" s="11">
        <v>130</v>
      </c>
      <c r="AI282" s="40">
        <v>50</v>
      </c>
      <c r="AJ282" s="40">
        <v>50</v>
      </c>
      <c r="AK282" s="40">
        <v>100</v>
      </c>
      <c r="AL282" s="40">
        <v>100</v>
      </c>
      <c r="AM282" s="40">
        <v>100</v>
      </c>
      <c r="AN282" s="40">
        <v>100</v>
      </c>
      <c r="AO282" s="40">
        <v>100</v>
      </c>
      <c r="AP282" s="40">
        <v>100</v>
      </c>
      <c r="AQ282" s="40">
        <v>100</v>
      </c>
      <c r="AR282" s="40">
        <v>100</v>
      </c>
      <c r="AS282" s="40">
        <v>50</v>
      </c>
      <c r="AT282" s="40">
        <v>50</v>
      </c>
      <c r="AU282" s="52">
        <f t="shared" si="16"/>
        <v>1000</v>
      </c>
      <c r="AV282" s="70"/>
      <c r="AW282" s="77">
        <v>17</v>
      </c>
      <c r="AX282" s="77">
        <v>10</v>
      </c>
      <c r="AY282" s="77">
        <v>7</v>
      </c>
      <c r="AZ282" s="77">
        <v>18</v>
      </c>
      <c r="BA282" s="77">
        <v>60</v>
      </c>
      <c r="BB282" s="77">
        <v>35</v>
      </c>
      <c r="BC282" s="77">
        <v>61</v>
      </c>
      <c r="BD282" s="77">
        <v>71</v>
      </c>
      <c r="BI282">
        <f t="shared" si="17"/>
        <v>279</v>
      </c>
    </row>
    <row r="283" spans="1:61" x14ac:dyDescent="0.25">
      <c r="A283" s="1" t="s">
        <v>48</v>
      </c>
      <c r="B283" s="2">
        <v>6704</v>
      </c>
      <c r="C283" s="3">
        <v>2</v>
      </c>
      <c r="D283" s="2" t="s">
        <v>49</v>
      </c>
      <c r="E283" s="4">
        <v>2</v>
      </c>
      <c r="F283" s="4" t="s">
        <v>701</v>
      </c>
      <c r="G283" s="5">
        <v>18</v>
      </c>
      <c r="H283" s="2" t="s">
        <v>701</v>
      </c>
      <c r="I283" s="4">
        <v>678</v>
      </c>
      <c r="J283" s="2" t="s">
        <v>1640</v>
      </c>
      <c r="K283" s="6">
        <v>3</v>
      </c>
      <c r="L283" s="7" t="s">
        <v>1679</v>
      </c>
      <c r="M283" s="7" t="s">
        <v>75</v>
      </c>
      <c r="N283" s="7" t="s">
        <v>1679</v>
      </c>
      <c r="O283" s="7" t="s">
        <v>1680</v>
      </c>
      <c r="P283" s="7" t="s">
        <v>1681</v>
      </c>
      <c r="Q283" s="7" t="s">
        <v>1682</v>
      </c>
      <c r="R283" s="7" t="s">
        <v>58</v>
      </c>
      <c r="S283" s="8">
        <v>8341</v>
      </c>
      <c r="T283" s="7" t="s">
        <v>1683</v>
      </c>
      <c r="U283" s="9" t="s">
        <v>1684</v>
      </c>
      <c r="V283" s="7" t="s">
        <v>1647</v>
      </c>
      <c r="W283" s="7" t="s">
        <v>1159</v>
      </c>
      <c r="X283" s="7">
        <v>20</v>
      </c>
      <c r="Y283" s="10">
        <v>0</v>
      </c>
      <c r="Z283" s="10" t="s">
        <v>63</v>
      </c>
      <c r="AA283" s="10" t="s">
        <v>64</v>
      </c>
      <c r="AB283" s="10" t="s">
        <v>65</v>
      </c>
      <c r="AC283" s="11">
        <v>0</v>
      </c>
      <c r="AD283" s="10">
        <v>50</v>
      </c>
      <c r="AE283" s="11">
        <v>50.01</v>
      </c>
      <c r="AF283" s="10">
        <v>80</v>
      </c>
      <c r="AG283" s="11">
        <v>80.010000000000005</v>
      </c>
      <c r="AH283" s="11">
        <v>130</v>
      </c>
      <c r="AI283" s="40">
        <v>0</v>
      </c>
      <c r="AJ283" s="40">
        <v>0</v>
      </c>
      <c r="AK283" s="40">
        <v>1</v>
      </c>
      <c r="AL283" s="40">
        <v>2</v>
      </c>
      <c r="AM283" s="40">
        <v>2</v>
      </c>
      <c r="AN283" s="40">
        <v>2</v>
      </c>
      <c r="AO283" s="40">
        <v>2</v>
      </c>
      <c r="AP283" s="40">
        <v>2</v>
      </c>
      <c r="AQ283" s="40">
        <v>2</v>
      </c>
      <c r="AR283" s="40">
        <v>2</v>
      </c>
      <c r="AS283" s="40">
        <v>3</v>
      </c>
      <c r="AT283" s="40">
        <v>2</v>
      </c>
      <c r="AU283" s="52">
        <f t="shared" si="16"/>
        <v>20</v>
      </c>
      <c r="AV283" s="70"/>
      <c r="AW283" s="77">
        <v>1</v>
      </c>
      <c r="AX283" s="77">
        <v>1</v>
      </c>
      <c r="AY283" s="77">
        <v>0</v>
      </c>
      <c r="AZ283" s="77">
        <v>4</v>
      </c>
      <c r="BA283" s="77">
        <v>1</v>
      </c>
      <c r="BB283" s="77">
        <v>0</v>
      </c>
      <c r="BC283" s="77">
        <v>1</v>
      </c>
      <c r="BD283" s="77">
        <v>2</v>
      </c>
      <c r="BI283">
        <f t="shared" si="17"/>
        <v>10</v>
      </c>
    </row>
    <row r="284" spans="1:61" x14ac:dyDescent="0.25">
      <c r="A284" s="1" t="s">
        <v>48</v>
      </c>
      <c r="B284" s="2">
        <v>6709</v>
      </c>
      <c r="C284" s="3">
        <v>2</v>
      </c>
      <c r="D284" s="2" t="s">
        <v>49</v>
      </c>
      <c r="E284" s="4">
        <v>2</v>
      </c>
      <c r="F284" s="4" t="s">
        <v>701</v>
      </c>
      <c r="G284" s="5">
        <v>18</v>
      </c>
      <c r="H284" s="2" t="s">
        <v>701</v>
      </c>
      <c r="I284" s="4">
        <v>678</v>
      </c>
      <c r="J284" s="2" t="s">
        <v>1640</v>
      </c>
      <c r="K284" s="6">
        <v>3</v>
      </c>
      <c r="L284" s="7" t="s">
        <v>1679</v>
      </c>
      <c r="M284" s="7" t="s">
        <v>85</v>
      </c>
      <c r="N284" s="7" t="s">
        <v>1685</v>
      </c>
      <c r="O284" s="7" t="s">
        <v>1686</v>
      </c>
      <c r="P284" s="7" t="s">
        <v>1687</v>
      </c>
      <c r="Q284" s="7" t="s">
        <v>1682</v>
      </c>
      <c r="R284" s="7" t="s">
        <v>58</v>
      </c>
      <c r="S284" s="8">
        <v>8343</v>
      </c>
      <c r="T284" s="7" t="s">
        <v>1688</v>
      </c>
      <c r="U284" s="9" t="s">
        <v>1689</v>
      </c>
      <c r="V284" s="7" t="s">
        <v>1647</v>
      </c>
      <c r="W284" s="7" t="s">
        <v>1647</v>
      </c>
      <c r="X284" s="7">
        <v>10</v>
      </c>
      <c r="Y284" s="10">
        <v>0</v>
      </c>
      <c r="Z284" s="10" t="s">
        <v>63</v>
      </c>
      <c r="AA284" s="10" t="s">
        <v>64</v>
      </c>
      <c r="AB284" s="10" t="s">
        <v>65</v>
      </c>
      <c r="AC284" s="11">
        <v>0</v>
      </c>
      <c r="AD284" s="10">
        <v>50</v>
      </c>
      <c r="AE284" s="11">
        <v>50.01</v>
      </c>
      <c r="AF284" s="10">
        <v>80</v>
      </c>
      <c r="AG284" s="11">
        <v>80.010000000000005</v>
      </c>
      <c r="AH284" s="11">
        <v>130</v>
      </c>
      <c r="AI284" s="40">
        <v>0</v>
      </c>
      <c r="AJ284" s="40">
        <v>1</v>
      </c>
      <c r="AK284" s="40">
        <v>1</v>
      </c>
      <c r="AL284" s="40">
        <v>1</v>
      </c>
      <c r="AM284" s="40">
        <v>1</v>
      </c>
      <c r="AN284" s="40">
        <v>1</v>
      </c>
      <c r="AO284" s="40">
        <v>1</v>
      </c>
      <c r="AP284" s="40">
        <v>1</v>
      </c>
      <c r="AQ284" s="40">
        <v>1</v>
      </c>
      <c r="AR284" s="40">
        <v>1</v>
      </c>
      <c r="AS284" s="40">
        <v>1</v>
      </c>
      <c r="AT284" s="40">
        <v>0</v>
      </c>
      <c r="AU284" s="52">
        <f t="shared" si="16"/>
        <v>10</v>
      </c>
      <c r="AV284" s="70"/>
      <c r="AW284" s="77">
        <v>1</v>
      </c>
      <c r="AX284" s="77">
        <v>1</v>
      </c>
      <c r="AY284" s="77">
        <v>0</v>
      </c>
      <c r="AZ284" s="77">
        <v>0</v>
      </c>
      <c r="BA284" s="77">
        <v>0</v>
      </c>
      <c r="BB284" s="77">
        <v>0</v>
      </c>
      <c r="BC284" s="77">
        <v>0</v>
      </c>
      <c r="BD284" s="77">
        <v>0</v>
      </c>
      <c r="BI284">
        <f t="shared" si="17"/>
        <v>2</v>
      </c>
    </row>
    <row r="285" spans="1:61" x14ac:dyDescent="0.25">
      <c r="A285" s="1" t="s">
        <v>48</v>
      </c>
      <c r="B285" s="2">
        <v>6715</v>
      </c>
      <c r="C285" s="3">
        <v>2</v>
      </c>
      <c r="D285" s="2" t="s">
        <v>49</v>
      </c>
      <c r="E285" s="4">
        <v>2</v>
      </c>
      <c r="F285" s="4" t="s">
        <v>701</v>
      </c>
      <c r="G285" s="5">
        <v>18</v>
      </c>
      <c r="H285" s="2" t="s">
        <v>701</v>
      </c>
      <c r="I285" s="4">
        <v>678</v>
      </c>
      <c r="J285" s="2" t="s">
        <v>1640</v>
      </c>
      <c r="K285" s="6">
        <v>3</v>
      </c>
      <c r="L285" s="7" t="s">
        <v>1679</v>
      </c>
      <c r="M285" s="7" t="s">
        <v>85</v>
      </c>
      <c r="N285" s="7" t="s">
        <v>1690</v>
      </c>
      <c r="O285" s="7" t="s">
        <v>1691</v>
      </c>
      <c r="P285" s="7" t="s">
        <v>1692</v>
      </c>
      <c r="Q285" s="7" t="s">
        <v>1693</v>
      </c>
      <c r="R285" s="7" t="s">
        <v>58</v>
      </c>
      <c r="S285" s="8">
        <v>8345</v>
      </c>
      <c r="T285" s="7" t="s">
        <v>1694</v>
      </c>
      <c r="U285" s="9" t="s">
        <v>1695</v>
      </c>
      <c r="V285" s="7" t="s">
        <v>1647</v>
      </c>
      <c r="W285" s="7" t="s">
        <v>1159</v>
      </c>
      <c r="X285" s="7">
        <v>3</v>
      </c>
      <c r="Y285" s="10">
        <v>0</v>
      </c>
      <c r="Z285" s="10" t="s">
        <v>63</v>
      </c>
      <c r="AA285" s="10" t="s">
        <v>256</v>
      </c>
      <c r="AB285" s="10" t="s">
        <v>65</v>
      </c>
      <c r="AC285" s="11">
        <v>0</v>
      </c>
      <c r="AD285" s="10">
        <v>50</v>
      </c>
      <c r="AE285" s="11">
        <v>50.01</v>
      </c>
      <c r="AF285" s="10">
        <v>80</v>
      </c>
      <c r="AG285" s="11">
        <v>80.010000000000005</v>
      </c>
      <c r="AH285" s="11">
        <v>130</v>
      </c>
      <c r="AI285" s="40">
        <v>0</v>
      </c>
      <c r="AJ285" s="40">
        <v>0</v>
      </c>
      <c r="AK285" s="40">
        <v>0</v>
      </c>
      <c r="AL285" s="40">
        <v>0</v>
      </c>
      <c r="AM285" s="40">
        <v>0</v>
      </c>
      <c r="AN285" s="40">
        <v>0</v>
      </c>
      <c r="AO285" s="40">
        <v>0</v>
      </c>
      <c r="AP285" s="40">
        <v>0</v>
      </c>
      <c r="AQ285" s="40">
        <v>0</v>
      </c>
      <c r="AR285" s="40">
        <v>0</v>
      </c>
      <c r="AS285" s="40">
        <v>3</v>
      </c>
      <c r="AT285" s="40">
        <v>0</v>
      </c>
      <c r="AU285" s="52">
        <f t="shared" si="16"/>
        <v>3</v>
      </c>
      <c r="AV285" s="70"/>
      <c r="AW285" s="77">
        <v>0</v>
      </c>
      <c r="AX285" s="77">
        <v>0</v>
      </c>
      <c r="AY285" s="77">
        <v>0</v>
      </c>
      <c r="AZ285" s="77">
        <v>0</v>
      </c>
      <c r="BA285" s="77">
        <v>0</v>
      </c>
      <c r="BB285" s="77">
        <v>0</v>
      </c>
      <c r="BC285" s="77">
        <v>0</v>
      </c>
      <c r="BD285" s="77">
        <v>0</v>
      </c>
      <c r="BI285">
        <f t="shared" si="17"/>
        <v>0</v>
      </c>
    </row>
    <row r="286" spans="1:61" x14ac:dyDescent="0.25">
      <c r="A286" s="1" t="s">
        <v>48</v>
      </c>
      <c r="B286" s="2">
        <v>6726</v>
      </c>
      <c r="C286" s="3">
        <v>2</v>
      </c>
      <c r="D286" s="2" t="s">
        <v>49</v>
      </c>
      <c r="E286" s="4">
        <v>2</v>
      </c>
      <c r="F286" s="4" t="s">
        <v>701</v>
      </c>
      <c r="G286" s="5">
        <v>18</v>
      </c>
      <c r="H286" s="2" t="s">
        <v>701</v>
      </c>
      <c r="I286" s="4">
        <v>678</v>
      </c>
      <c r="J286" s="2" t="s">
        <v>1640</v>
      </c>
      <c r="K286" s="6">
        <v>4</v>
      </c>
      <c r="L286" s="7" t="s">
        <v>1696</v>
      </c>
      <c r="M286" s="7" t="s">
        <v>75</v>
      </c>
      <c r="N286" s="7" t="s">
        <v>1696</v>
      </c>
      <c r="O286" s="7" t="s">
        <v>1697</v>
      </c>
      <c r="P286" s="7" t="s">
        <v>1698</v>
      </c>
      <c r="Q286" s="7" t="s">
        <v>706</v>
      </c>
      <c r="R286" s="7" t="s">
        <v>58</v>
      </c>
      <c r="S286" s="8">
        <v>8350</v>
      </c>
      <c r="T286" s="7" t="s">
        <v>1699</v>
      </c>
      <c r="U286" s="9" t="s">
        <v>1700</v>
      </c>
      <c r="V286" s="7" t="s">
        <v>1701</v>
      </c>
      <c r="W286" s="7" t="s">
        <v>1663</v>
      </c>
      <c r="X286" s="7">
        <v>1500</v>
      </c>
      <c r="Y286" s="10">
        <v>0</v>
      </c>
      <c r="Z286" s="10" t="s">
        <v>63</v>
      </c>
      <c r="AA286" s="10" t="s">
        <v>64</v>
      </c>
      <c r="AB286" s="10" t="s">
        <v>65</v>
      </c>
      <c r="AC286" s="11">
        <v>0</v>
      </c>
      <c r="AD286" s="10">
        <v>50</v>
      </c>
      <c r="AE286" s="11">
        <v>50.01</v>
      </c>
      <c r="AF286" s="10">
        <v>80</v>
      </c>
      <c r="AG286" s="11">
        <v>80.010000000000005</v>
      </c>
      <c r="AH286" s="11">
        <v>130</v>
      </c>
      <c r="AI286" s="40">
        <v>0</v>
      </c>
      <c r="AJ286" s="40">
        <v>50</v>
      </c>
      <c r="AK286" s="40">
        <v>200</v>
      </c>
      <c r="AL286" s="40">
        <v>100</v>
      </c>
      <c r="AM286" s="40">
        <v>100</v>
      </c>
      <c r="AN286" s="40">
        <v>150</v>
      </c>
      <c r="AO286" s="40">
        <v>200</v>
      </c>
      <c r="AP286" s="40">
        <v>200</v>
      </c>
      <c r="AQ286" s="40">
        <v>100</v>
      </c>
      <c r="AR286" s="40">
        <v>100</v>
      </c>
      <c r="AS286" s="40">
        <v>200</v>
      </c>
      <c r="AT286" s="40">
        <v>100</v>
      </c>
      <c r="AU286" s="52">
        <f t="shared" si="16"/>
        <v>1500</v>
      </c>
      <c r="AV286" s="70"/>
      <c r="AW286" s="77">
        <v>0</v>
      </c>
      <c r="AX286" s="77">
        <v>160</v>
      </c>
      <c r="AY286" s="77">
        <v>21</v>
      </c>
      <c r="AZ286" s="77">
        <v>0</v>
      </c>
      <c r="BA286" s="77">
        <v>128</v>
      </c>
      <c r="BB286" s="77">
        <v>119</v>
      </c>
      <c r="BC286" s="77">
        <v>481</v>
      </c>
      <c r="BD286" s="77">
        <v>105</v>
      </c>
      <c r="BI286">
        <f t="shared" si="17"/>
        <v>1014</v>
      </c>
    </row>
    <row r="287" spans="1:61" x14ac:dyDescent="0.25">
      <c r="A287" s="1" t="s">
        <v>48</v>
      </c>
      <c r="B287" s="2">
        <v>6732</v>
      </c>
      <c r="C287" s="3">
        <v>2</v>
      </c>
      <c r="D287" s="2" t="s">
        <v>49</v>
      </c>
      <c r="E287" s="4">
        <v>2</v>
      </c>
      <c r="F287" s="4" t="s">
        <v>701</v>
      </c>
      <c r="G287" s="5">
        <v>18</v>
      </c>
      <c r="H287" s="2" t="s">
        <v>701</v>
      </c>
      <c r="I287" s="4">
        <v>678</v>
      </c>
      <c r="J287" s="2" t="s">
        <v>1640</v>
      </c>
      <c r="K287" s="6">
        <v>4</v>
      </c>
      <c r="L287" s="7" t="s">
        <v>1696</v>
      </c>
      <c r="M287" s="7" t="s">
        <v>85</v>
      </c>
      <c r="N287" s="7" t="s">
        <v>1702</v>
      </c>
      <c r="O287" s="7" t="s">
        <v>1703</v>
      </c>
      <c r="P287" s="7" t="s">
        <v>1704</v>
      </c>
      <c r="Q287" s="7" t="s">
        <v>706</v>
      </c>
      <c r="R287" s="7" t="s">
        <v>58</v>
      </c>
      <c r="S287" s="8">
        <v>8353</v>
      </c>
      <c r="T287" s="7" t="s">
        <v>1705</v>
      </c>
      <c r="U287" s="9" t="s">
        <v>1706</v>
      </c>
      <c r="V287" s="7" t="s">
        <v>1065</v>
      </c>
      <c r="W287" s="7" t="s">
        <v>1707</v>
      </c>
      <c r="X287" s="7">
        <v>30</v>
      </c>
      <c r="Y287" s="10">
        <v>0</v>
      </c>
      <c r="Z287" s="10" t="s">
        <v>63</v>
      </c>
      <c r="AA287" s="10" t="s">
        <v>64</v>
      </c>
      <c r="AB287" s="10" t="s">
        <v>65</v>
      </c>
      <c r="AC287" s="11">
        <v>0</v>
      </c>
      <c r="AD287" s="10">
        <v>50</v>
      </c>
      <c r="AE287" s="11">
        <v>50.01</v>
      </c>
      <c r="AF287" s="10">
        <v>80</v>
      </c>
      <c r="AG287" s="11">
        <v>80.010000000000005</v>
      </c>
      <c r="AH287" s="11">
        <v>130</v>
      </c>
      <c r="AI287" s="40">
        <v>0</v>
      </c>
      <c r="AJ287" s="40">
        <v>0</v>
      </c>
      <c r="AK287" s="40">
        <v>0</v>
      </c>
      <c r="AL287" s="40">
        <v>0</v>
      </c>
      <c r="AM287" s="40">
        <v>0</v>
      </c>
      <c r="AN287" s="40">
        <v>5</v>
      </c>
      <c r="AO287" s="40">
        <v>5</v>
      </c>
      <c r="AP287" s="40">
        <v>5</v>
      </c>
      <c r="AQ287" s="40">
        <v>5</v>
      </c>
      <c r="AR287" s="40">
        <v>5</v>
      </c>
      <c r="AS287" s="40">
        <v>5</v>
      </c>
      <c r="AT287" s="40">
        <v>0</v>
      </c>
      <c r="AU287" s="52">
        <f t="shared" si="16"/>
        <v>30</v>
      </c>
      <c r="AV287" s="70"/>
      <c r="AW287" s="77">
        <v>0</v>
      </c>
      <c r="AX287" s="77">
        <v>1</v>
      </c>
      <c r="AY287" s="77">
        <v>1</v>
      </c>
      <c r="AZ287" s="77">
        <v>1</v>
      </c>
      <c r="BA287" s="77">
        <v>1</v>
      </c>
      <c r="BB287" s="77">
        <v>1</v>
      </c>
      <c r="BC287" s="77">
        <v>5</v>
      </c>
      <c r="BD287" s="77">
        <v>3</v>
      </c>
      <c r="BI287">
        <f t="shared" si="17"/>
        <v>13</v>
      </c>
    </row>
    <row r="288" spans="1:61" x14ac:dyDescent="0.25">
      <c r="A288" s="1" t="s">
        <v>48</v>
      </c>
      <c r="B288" s="2">
        <v>6737</v>
      </c>
      <c r="C288" s="3">
        <v>2</v>
      </c>
      <c r="D288" s="2" t="s">
        <v>49</v>
      </c>
      <c r="E288" s="4">
        <v>2</v>
      </c>
      <c r="F288" s="4" t="s">
        <v>701</v>
      </c>
      <c r="G288" s="5">
        <v>18</v>
      </c>
      <c r="H288" s="2" t="s">
        <v>701</v>
      </c>
      <c r="I288" s="4">
        <v>678</v>
      </c>
      <c r="J288" s="2" t="s">
        <v>1640</v>
      </c>
      <c r="K288" s="6">
        <v>4</v>
      </c>
      <c r="L288" s="7" t="s">
        <v>1696</v>
      </c>
      <c r="M288" s="7" t="s">
        <v>85</v>
      </c>
      <c r="N288" s="7" t="s">
        <v>1708</v>
      </c>
      <c r="O288" s="7" t="s">
        <v>1046</v>
      </c>
      <c r="P288" s="7" t="s">
        <v>1062</v>
      </c>
      <c r="Q288" s="7" t="s">
        <v>1709</v>
      </c>
      <c r="R288" s="7" t="s">
        <v>58</v>
      </c>
      <c r="S288" s="8">
        <v>8354</v>
      </c>
      <c r="T288" s="7" t="s">
        <v>1710</v>
      </c>
      <c r="U288" s="9" t="s">
        <v>1711</v>
      </c>
      <c r="V288" s="7" t="s">
        <v>1065</v>
      </c>
      <c r="W288" s="7" t="s">
        <v>1707</v>
      </c>
      <c r="X288" s="7">
        <v>2</v>
      </c>
      <c r="Y288" s="10">
        <v>0</v>
      </c>
      <c r="Z288" s="10" t="s">
        <v>63</v>
      </c>
      <c r="AA288" s="10" t="s">
        <v>389</v>
      </c>
      <c r="AB288" s="10" t="s">
        <v>65</v>
      </c>
      <c r="AC288" s="11">
        <v>0</v>
      </c>
      <c r="AD288" s="10">
        <v>50</v>
      </c>
      <c r="AE288" s="11">
        <v>50.01</v>
      </c>
      <c r="AF288" s="10">
        <v>80</v>
      </c>
      <c r="AG288" s="11">
        <v>80.010000000000005</v>
      </c>
      <c r="AH288" s="11">
        <v>130</v>
      </c>
      <c r="AI288" s="40">
        <v>0</v>
      </c>
      <c r="AJ288" s="40">
        <v>0</v>
      </c>
      <c r="AK288" s="40">
        <v>0</v>
      </c>
      <c r="AL288" s="40">
        <v>0</v>
      </c>
      <c r="AM288" s="40">
        <v>0</v>
      </c>
      <c r="AN288" s="40">
        <v>0</v>
      </c>
      <c r="AO288" s="40">
        <v>0</v>
      </c>
      <c r="AP288" s="40">
        <v>0</v>
      </c>
      <c r="AQ288" s="40">
        <v>0</v>
      </c>
      <c r="AR288" s="40">
        <v>2</v>
      </c>
      <c r="AS288" s="40">
        <v>0</v>
      </c>
      <c r="AT288" s="40">
        <v>0</v>
      </c>
      <c r="AU288" s="52">
        <f t="shared" si="16"/>
        <v>2</v>
      </c>
      <c r="AV288" s="70"/>
      <c r="AW288" s="77">
        <v>0</v>
      </c>
      <c r="AX288" s="77">
        <v>0</v>
      </c>
      <c r="AY288" s="77">
        <v>0</v>
      </c>
      <c r="AZ288" s="77">
        <v>0</v>
      </c>
      <c r="BA288" s="77">
        <v>0</v>
      </c>
      <c r="BB288" s="77">
        <v>0</v>
      </c>
      <c r="BC288" s="77">
        <v>0</v>
      </c>
      <c r="BD288" s="77">
        <v>0</v>
      </c>
      <c r="BI288">
        <f t="shared" si="17"/>
        <v>0</v>
      </c>
    </row>
    <row r="289" spans="1:61" x14ac:dyDescent="0.25">
      <c r="A289" s="1" t="s">
        <v>48</v>
      </c>
      <c r="B289" s="2">
        <v>6803</v>
      </c>
      <c r="C289" s="3">
        <v>2</v>
      </c>
      <c r="D289" s="2" t="s">
        <v>49</v>
      </c>
      <c r="E289" s="4">
        <v>2</v>
      </c>
      <c r="F289" s="4" t="s">
        <v>701</v>
      </c>
      <c r="G289" s="5">
        <v>18</v>
      </c>
      <c r="H289" s="2" t="s">
        <v>701</v>
      </c>
      <c r="I289" s="4">
        <v>678</v>
      </c>
      <c r="J289" s="2" t="s">
        <v>1640</v>
      </c>
      <c r="K289" s="6" t="s">
        <v>52</v>
      </c>
      <c r="L289" s="7" t="s">
        <v>52</v>
      </c>
      <c r="M289" s="7" t="s">
        <v>53</v>
      </c>
      <c r="N289" s="7" t="s">
        <v>1712</v>
      </c>
      <c r="O289" s="7" t="s">
        <v>1713</v>
      </c>
      <c r="P289" s="7" t="s">
        <v>1714</v>
      </c>
      <c r="Q289" s="7" t="s">
        <v>765</v>
      </c>
      <c r="R289" s="7" t="s">
        <v>58</v>
      </c>
      <c r="S289" s="8">
        <v>8437</v>
      </c>
      <c r="T289" s="7" t="s">
        <v>1715</v>
      </c>
      <c r="U289" s="9" t="s">
        <v>1716</v>
      </c>
      <c r="V289" s="7" t="s">
        <v>709</v>
      </c>
      <c r="W289" s="7" t="s">
        <v>768</v>
      </c>
      <c r="X289" s="7">
        <v>24</v>
      </c>
      <c r="Y289" s="10">
        <v>0</v>
      </c>
      <c r="Z289" s="10" t="s">
        <v>63</v>
      </c>
      <c r="AA289" s="10" t="s">
        <v>64</v>
      </c>
      <c r="AB289" s="10" t="s">
        <v>65</v>
      </c>
      <c r="AC289" s="11">
        <v>0</v>
      </c>
      <c r="AD289" s="10">
        <v>50</v>
      </c>
      <c r="AE289" s="11">
        <v>50.01</v>
      </c>
      <c r="AF289" s="10">
        <v>80</v>
      </c>
      <c r="AG289" s="11">
        <v>80.010000000000005</v>
      </c>
      <c r="AH289" s="11">
        <v>130</v>
      </c>
      <c r="AI289" s="40">
        <v>2</v>
      </c>
      <c r="AJ289" s="40">
        <v>2</v>
      </c>
      <c r="AK289" s="40">
        <v>2</v>
      </c>
      <c r="AL289" s="40">
        <v>2</v>
      </c>
      <c r="AM289" s="40">
        <v>2</v>
      </c>
      <c r="AN289" s="40">
        <v>2</v>
      </c>
      <c r="AO289" s="40">
        <v>2</v>
      </c>
      <c r="AP289" s="40">
        <v>2</v>
      </c>
      <c r="AQ289" s="40">
        <v>2</v>
      </c>
      <c r="AR289" s="40">
        <v>2</v>
      </c>
      <c r="AS289" s="40">
        <v>2</v>
      </c>
      <c r="AT289" s="40">
        <v>2</v>
      </c>
      <c r="AU289" s="52">
        <f t="shared" si="16"/>
        <v>24</v>
      </c>
      <c r="AV289" s="70"/>
      <c r="AW289" s="77">
        <v>1</v>
      </c>
      <c r="AX289" s="77">
        <v>1</v>
      </c>
      <c r="AY289" s="77">
        <v>0</v>
      </c>
      <c r="AZ289" s="77">
        <v>4</v>
      </c>
      <c r="BA289" s="77">
        <v>1</v>
      </c>
      <c r="BB289" s="77">
        <v>0</v>
      </c>
      <c r="BC289" s="77">
        <v>1</v>
      </c>
      <c r="BD289" s="77">
        <v>2</v>
      </c>
      <c r="BI289">
        <f t="shared" si="17"/>
        <v>10</v>
      </c>
    </row>
    <row r="290" spans="1:61" x14ac:dyDescent="0.25">
      <c r="A290" s="1" t="s">
        <v>48</v>
      </c>
      <c r="B290" s="2">
        <v>15014</v>
      </c>
      <c r="C290" s="14">
        <v>2</v>
      </c>
      <c r="D290" s="15" t="s">
        <v>49</v>
      </c>
      <c r="E290" s="16">
        <v>139</v>
      </c>
      <c r="F290" s="17" t="s">
        <v>1717</v>
      </c>
      <c r="G290" s="18">
        <v>525</v>
      </c>
      <c r="H290" s="15" t="s">
        <v>1717</v>
      </c>
      <c r="I290" s="4">
        <v>850</v>
      </c>
      <c r="J290" s="15" t="s">
        <v>1718</v>
      </c>
      <c r="K290" s="19"/>
      <c r="L290" s="10"/>
      <c r="M290" s="9" t="s">
        <v>53</v>
      </c>
      <c r="N290" s="10"/>
      <c r="O290" s="10"/>
      <c r="P290" s="10"/>
      <c r="Q290" s="10"/>
      <c r="R290" s="10"/>
      <c r="S290" s="20">
        <v>15014</v>
      </c>
      <c r="T290" s="10"/>
      <c r="U290" s="9"/>
      <c r="V290" s="10"/>
      <c r="W290" s="10"/>
      <c r="X290" s="10"/>
      <c r="Y290" s="10">
        <v>0</v>
      </c>
      <c r="Z290" s="10" t="s">
        <v>117</v>
      </c>
      <c r="AA290" s="10" t="s">
        <v>256</v>
      </c>
      <c r="AB290" s="10" t="s">
        <v>65</v>
      </c>
      <c r="AC290" s="11">
        <v>0</v>
      </c>
      <c r="AD290" s="10">
        <v>20</v>
      </c>
      <c r="AE290" s="11">
        <v>20.010000000000002</v>
      </c>
      <c r="AF290" s="10">
        <v>80</v>
      </c>
      <c r="AG290" s="11">
        <v>80.010000000000005</v>
      </c>
      <c r="AH290" s="11">
        <v>130</v>
      </c>
      <c r="AI290" s="40">
        <v>0</v>
      </c>
      <c r="AJ290" s="40">
        <v>0</v>
      </c>
      <c r="AK290" s="40">
        <v>0</v>
      </c>
      <c r="AL290" s="40">
        <v>0</v>
      </c>
      <c r="AM290" s="40">
        <v>0</v>
      </c>
      <c r="AN290" s="40">
        <v>0</v>
      </c>
      <c r="AO290" s="40">
        <v>0</v>
      </c>
      <c r="AP290" s="40">
        <v>0</v>
      </c>
      <c r="AQ290" s="40">
        <v>0</v>
      </c>
      <c r="AR290" s="40">
        <v>0</v>
      </c>
      <c r="AS290" s="40">
        <v>0</v>
      </c>
      <c r="AT290" s="40">
        <v>0</v>
      </c>
      <c r="AU290" s="52">
        <f t="shared" si="16"/>
        <v>0</v>
      </c>
      <c r="AV290" s="70"/>
      <c r="AW290" s="77">
        <v>0</v>
      </c>
      <c r="AX290" s="75">
        <v>0</v>
      </c>
      <c r="AY290" s="77">
        <v>0</v>
      </c>
      <c r="AZ290" s="77">
        <v>0</v>
      </c>
      <c r="BA290" s="75">
        <v>0</v>
      </c>
      <c r="BB290" s="77">
        <v>0</v>
      </c>
      <c r="BC290" s="77">
        <v>0</v>
      </c>
      <c r="BD290" s="75">
        <v>0</v>
      </c>
      <c r="BI290">
        <f t="shared" si="17"/>
        <v>0</v>
      </c>
    </row>
    <row r="291" spans="1:61" x14ac:dyDescent="0.25">
      <c r="A291" s="1" t="s">
        <v>48</v>
      </c>
      <c r="B291" s="2">
        <v>15015</v>
      </c>
      <c r="C291" s="14">
        <v>2</v>
      </c>
      <c r="D291" s="15" t="s">
        <v>49</v>
      </c>
      <c r="E291" s="16">
        <v>139</v>
      </c>
      <c r="F291" s="17" t="s">
        <v>1717</v>
      </c>
      <c r="G291" s="18">
        <v>525</v>
      </c>
      <c r="H291" s="15" t="s">
        <v>1717</v>
      </c>
      <c r="I291" s="4">
        <v>850</v>
      </c>
      <c r="J291" s="15" t="s">
        <v>1718</v>
      </c>
      <c r="K291" s="19"/>
      <c r="L291" s="10"/>
      <c r="M291" s="9" t="s">
        <v>67</v>
      </c>
      <c r="N291" s="10"/>
      <c r="O291" s="10"/>
      <c r="P291" s="10"/>
      <c r="Q291" s="10"/>
      <c r="R291" s="10"/>
      <c r="S291" s="20">
        <v>15015</v>
      </c>
      <c r="T291" s="10"/>
      <c r="U291" s="9"/>
      <c r="V291" s="10"/>
      <c r="W291" s="10"/>
      <c r="X291" s="10"/>
      <c r="Y291" s="10">
        <v>0</v>
      </c>
      <c r="Z291" s="10" t="s">
        <v>117</v>
      </c>
      <c r="AA291" s="10" t="s">
        <v>256</v>
      </c>
      <c r="AB291" s="10" t="s">
        <v>65</v>
      </c>
      <c r="AC291" s="11">
        <v>0</v>
      </c>
      <c r="AD291" s="10">
        <v>20</v>
      </c>
      <c r="AE291" s="11">
        <v>20.010000000000002</v>
      </c>
      <c r="AF291" s="10">
        <v>80</v>
      </c>
      <c r="AG291" s="11">
        <v>80.010000000000005</v>
      </c>
      <c r="AH291" s="11">
        <v>130</v>
      </c>
      <c r="AI291" s="40">
        <v>0</v>
      </c>
      <c r="AJ291" s="40">
        <v>0</v>
      </c>
      <c r="AK291" s="40">
        <v>0</v>
      </c>
      <c r="AL291" s="40">
        <v>0</v>
      </c>
      <c r="AM291" s="40">
        <v>0</v>
      </c>
      <c r="AN291" s="40">
        <v>0</v>
      </c>
      <c r="AO291" s="40">
        <v>0</v>
      </c>
      <c r="AP291" s="40">
        <v>0</v>
      </c>
      <c r="AQ291" s="40">
        <v>0</v>
      </c>
      <c r="AR291" s="40">
        <v>0</v>
      </c>
      <c r="AS291" s="40">
        <v>0</v>
      </c>
      <c r="AT291" s="40">
        <v>0</v>
      </c>
      <c r="AU291" s="52">
        <f t="shared" si="16"/>
        <v>0</v>
      </c>
      <c r="AV291" s="70"/>
      <c r="AW291" s="77">
        <v>0</v>
      </c>
      <c r="AX291" s="75">
        <v>0</v>
      </c>
      <c r="AY291" s="77">
        <v>0</v>
      </c>
      <c r="AZ291" s="77">
        <v>0</v>
      </c>
      <c r="BA291" s="75">
        <v>0</v>
      </c>
      <c r="BB291" s="77">
        <v>0</v>
      </c>
      <c r="BC291" s="77">
        <v>0</v>
      </c>
      <c r="BD291" s="75">
        <v>0</v>
      </c>
      <c r="BI291">
        <f t="shared" si="17"/>
        <v>0</v>
      </c>
    </row>
    <row r="292" spans="1:61" x14ac:dyDescent="0.25">
      <c r="A292" s="1" t="s">
        <v>48</v>
      </c>
      <c r="B292" s="2">
        <v>15016</v>
      </c>
      <c r="C292" s="14">
        <v>2</v>
      </c>
      <c r="D292" s="15" t="s">
        <v>49</v>
      </c>
      <c r="E292" s="16">
        <v>139</v>
      </c>
      <c r="F292" s="17" t="s">
        <v>1717</v>
      </c>
      <c r="G292" s="18">
        <v>525</v>
      </c>
      <c r="H292" s="15" t="s">
        <v>1717</v>
      </c>
      <c r="I292" s="4">
        <v>850</v>
      </c>
      <c r="J292" s="15" t="s">
        <v>1718</v>
      </c>
      <c r="K292" s="19">
        <v>1</v>
      </c>
      <c r="L292" s="10" t="s">
        <v>1719</v>
      </c>
      <c r="M292" s="9" t="s">
        <v>75</v>
      </c>
      <c r="N292" s="10"/>
      <c r="O292" s="10"/>
      <c r="P292" s="10"/>
      <c r="Q292" s="10"/>
      <c r="R292" s="10"/>
      <c r="S292" s="20">
        <v>15016</v>
      </c>
      <c r="T292" s="10"/>
      <c r="U292" s="9"/>
      <c r="V292" s="10"/>
      <c r="W292" s="10"/>
      <c r="X292" s="10"/>
      <c r="Y292" s="10">
        <v>0</v>
      </c>
      <c r="Z292" s="10" t="s">
        <v>117</v>
      </c>
      <c r="AA292" s="10" t="s">
        <v>172</v>
      </c>
      <c r="AB292" s="10" t="s">
        <v>65</v>
      </c>
      <c r="AC292" s="11">
        <v>0</v>
      </c>
      <c r="AD292" s="10">
        <v>20</v>
      </c>
      <c r="AE292" s="11">
        <v>20.010000000000002</v>
      </c>
      <c r="AF292" s="10">
        <v>80</v>
      </c>
      <c r="AG292" s="11">
        <v>80.010000000000005</v>
      </c>
      <c r="AH292" s="11">
        <v>130</v>
      </c>
      <c r="AI292" s="40">
        <v>0</v>
      </c>
      <c r="AJ292" s="40">
        <v>0</v>
      </c>
      <c r="AK292" s="40">
        <v>0</v>
      </c>
      <c r="AL292" s="40">
        <v>0</v>
      </c>
      <c r="AM292" s="40">
        <v>0</v>
      </c>
      <c r="AN292" s="40">
        <v>0</v>
      </c>
      <c r="AO292" s="40">
        <v>0</v>
      </c>
      <c r="AP292" s="40">
        <v>0</v>
      </c>
      <c r="AQ292" s="40">
        <v>0</v>
      </c>
      <c r="AR292" s="40">
        <v>0</v>
      </c>
      <c r="AS292" s="40">
        <v>0</v>
      </c>
      <c r="AT292" s="40">
        <v>0</v>
      </c>
      <c r="AU292" s="52">
        <f t="shared" si="16"/>
        <v>0</v>
      </c>
      <c r="AV292" s="70"/>
      <c r="AW292" s="77">
        <v>0</v>
      </c>
      <c r="AX292" s="75">
        <v>0</v>
      </c>
      <c r="AY292" s="77">
        <v>0</v>
      </c>
      <c r="AZ292" s="77">
        <v>0</v>
      </c>
      <c r="BA292" s="75">
        <v>0</v>
      </c>
      <c r="BB292" s="77">
        <v>0</v>
      </c>
      <c r="BC292" s="77">
        <v>0</v>
      </c>
      <c r="BD292" s="75">
        <v>0</v>
      </c>
      <c r="BI292">
        <f t="shared" si="17"/>
        <v>0</v>
      </c>
    </row>
    <row r="293" spans="1:61" x14ac:dyDescent="0.25">
      <c r="A293" s="1" t="s">
        <v>48</v>
      </c>
      <c r="B293" s="2">
        <v>15017</v>
      </c>
      <c r="C293" s="14">
        <v>2</v>
      </c>
      <c r="D293" s="15" t="s">
        <v>49</v>
      </c>
      <c r="E293" s="16">
        <v>139</v>
      </c>
      <c r="F293" s="17" t="s">
        <v>1717</v>
      </c>
      <c r="G293" s="18">
        <v>525</v>
      </c>
      <c r="H293" s="15" t="s">
        <v>1717</v>
      </c>
      <c r="I293" s="4">
        <v>850</v>
      </c>
      <c r="J293" s="15" t="s">
        <v>1718</v>
      </c>
      <c r="K293" s="19">
        <v>1</v>
      </c>
      <c r="L293" s="10" t="s">
        <v>1719</v>
      </c>
      <c r="M293" s="9" t="s">
        <v>85</v>
      </c>
      <c r="N293" s="10"/>
      <c r="O293" s="10"/>
      <c r="P293" s="10"/>
      <c r="Q293" s="10"/>
      <c r="R293" s="10"/>
      <c r="S293" s="20">
        <v>15017</v>
      </c>
      <c r="T293" s="10"/>
      <c r="U293" s="9"/>
      <c r="V293" s="10"/>
      <c r="W293" s="10"/>
      <c r="X293" s="10"/>
      <c r="Y293" s="10">
        <v>0</v>
      </c>
      <c r="Z293" s="10" t="s">
        <v>117</v>
      </c>
      <c r="AA293" s="10" t="s">
        <v>172</v>
      </c>
      <c r="AB293" s="10" t="s">
        <v>65</v>
      </c>
      <c r="AC293" s="11">
        <v>0</v>
      </c>
      <c r="AD293" s="10">
        <v>20</v>
      </c>
      <c r="AE293" s="11">
        <v>20.010000000000002</v>
      </c>
      <c r="AF293" s="10">
        <v>80</v>
      </c>
      <c r="AG293" s="11">
        <v>80.010000000000005</v>
      </c>
      <c r="AH293" s="11">
        <v>130</v>
      </c>
      <c r="AI293" s="40">
        <v>0</v>
      </c>
      <c r="AJ293" s="40">
        <v>0</v>
      </c>
      <c r="AK293" s="40">
        <v>0</v>
      </c>
      <c r="AL293" s="40">
        <v>0</v>
      </c>
      <c r="AM293" s="40">
        <v>0</v>
      </c>
      <c r="AN293" s="40">
        <v>0</v>
      </c>
      <c r="AO293" s="40">
        <v>0</v>
      </c>
      <c r="AP293" s="40">
        <v>0</v>
      </c>
      <c r="AQ293" s="40">
        <v>0</v>
      </c>
      <c r="AR293" s="40">
        <v>0</v>
      </c>
      <c r="AS293" s="40">
        <v>0</v>
      </c>
      <c r="AT293" s="40">
        <v>0</v>
      </c>
      <c r="AU293" s="52">
        <f t="shared" si="16"/>
        <v>0</v>
      </c>
      <c r="AV293" s="70"/>
      <c r="AW293" s="77">
        <v>0</v>
      </c>
      <c r="AX293" s="75">
        <v>0</v>
      </c>
      <c r="AY293" s="77">
        <v>0</v>
      </c>
      <c r="AZ293" s="77">
        <v>0</v>
      </c>
      <c r="BA293" s="75">
        <v>0</v>
      </c>
      <c r="BB293" s="77">
        <v>0</v>
      </c>
      <c r="BC293" s="77">
        <v>0</v>
      </c>
      <c r="BD293" s="75">
        <v>0</v>
      </c>
      <c r="BI293">
        <f t="shared" si="17"/>
        <v>0</v>
      </c>
    </row>
    <row r="294" spans="1:61" x14ac:dyDescent="0.25">
      <c r="A294" s="1" t="s">
        <v>48</v>
      </c>
      <c r="B294" s="2">
        <v>8848</v>
      </c>
      <c r="C294" s="14">
        <v>2</v>
      </c>
      <c r="D294" s="15" t="s">
        <v>49</v>
      </c>
      <c r="E294" s="4">
        <v>79</v>
      </c>
      <c r="F294" s="4" t="s">
        <v>1720</v>
      </c>
      <c r="G294" s="5">
        <v>692</v>
      </c>
      <c r="H294" s="2" t="s">
        <v>1720</v>
      </c>
      <c r="I294" s="4">
        <v>577</v>
      </c>
      <c r="J294" s="2" t="s">
        <v>1721</v>
      </c>
      <c r="K294" s="6" t="s">
        <v>52</v>
      </c>
      <c r="L294" s="7" t="s">
        <v>52</v>
      </c>
      <c r="M294" s="7" t="s">
        <v>53</v>
      </c>
      <c r="N294" s="7" t="s">
        <v>1722</v>
      </c>
      <c r="O294" s="7" t="s">
        <v>1723</v>
      </c>
      <c r="P294" s="7" t="s">
        <v>1724</v>
      </c>
      <c r="Q294" s="7" t="s">
        <v>1723</v>
      </c>
      <c r="R294" s="7" t="s">
        <v>58</v>
      </c>
      <c r="S294" s="8">
        <v>10339</v>
      </c>
      <c r="T294" s="7" t="s">
        <v>1725</v>
      </c>
      <c r="U294" s="9" t="s">
        <v>1726</v>
      </c>
      <c r="V294" s="7" t="s">
        <v>1727</v>
      </c>
      <c r="W294" s="7" t="s">
        <v>1725</v>
      </c>
      <c r="X294" s="7">
        <v>80</v>
      </c>
      <c r="Y294" s="10">
        <v>80</v>
      </c>
      <c r="Z294" s="10" t="s">
        <v>117</v>
      </c>
      <c r="AA294" s="10" t="s">
        <v>256</v>
      </c>
      <c r="AB294" s="10" t="s">
        <v>65</v>
      </c>
      <c r="AC294" s="11">
        <v>0</v>
      </c>
      <c r="AD294" s="10">
        <v>36.6</v>
      </c>
      <c r="AE294" s="11">
        <v>36.61</v>
      </c>
      <c r="AF294" s="10">
        <v>73</v>
      </c>
      <c r="AG294" s="11">
        <v>73.010000000000005</v>
      </c>
      <c r="AH294" s="11">
        <v>130</v>
      </c>
      <c r="AI294" s="50">
        <v>6.67</v>
      </c>
      <c r="AJ294" s="50">
        <v>6.67</v>
      </c>
      <c r="AK294" s="50">
        <v>6.67</v>
      </c>
      <c r="AL294" s="50">
        <v>6.67</v>
      </c>
      <c r="AM294" s="50">
        <v>6.67</v>
      </c>
      <c r="AN294" s="50">
        <v>6.67</v>
      </c>
      <c r="AO294" s="50">
        <v>6.67</v>
      </c>
      <c r="AP294" s="50">
        <v>6.67</v>
      </c>
      <c r="AQ294" s="50">
        <v>6.67</v>
      </c>
      <c r="AR294" s="50">
        <v>6.67</v>
      </c>
      <c r="AS294" s="50">
        <v>6.67</v>
      </c>
      <c r="AT294" s="50">
        <v>6.63</v>
      </c>
      <c r="AU294" s="52">
        <f t="shared" si="16"/>
        <v>80</v>
      </c>
      <c r="AV294" s="70"/>
      <c r="AW294" s="80">
        <v>6.67</v>
      </c>
      <c r="AX294" s="80">
        <v>6.67</v>
      </c>
      <c r="AY294" s="80">
        <v>6.67</v>
      </c>
      <c r="AZ294" s="80">
        <v>6.67</v>
      </c>
      <c r="BA294" s="80">
        <v>6.67</v>
      </c>
      <c r="BB294" s="80">
        <v>6.67</v>
      </c>
      <c r="BC294" s="80">
        <v>6.67</v>
      </c>
      <c r="BD294" s="80">
        <v>6.67</v>
      </c>
      <c r="BI294">
        <f t="shared" si="17"/>
        <v>53.360000000000007</v>
      </c>
    </row>
    <row r="295" spans="1:61" x14ac:dyDescent="0.25">
      <c r="A295" s="1" t="s">
        <v>48</v>
      </c>
      <c r="B295" s="2">
        <v>8860</v>
      </c>
      <c r="C295" s="14">
        <v>2</v>
      </c>
      <c r="D295" s="15" t="s">
        <v>49</v>
      </c>
      <c r="E295" s="4">
        <v>79</v>
      </c>
      <c r="F295" s="4" t="s">
        <v>1720</v>
      </c>
      <c r="G295" s="5">
        <v>692</v>
      </c>
      <c r="H295" s="2" t="s">
        <v>1720</v>
      </c>
      <c r="I295" s="4">
        <v>577</v>
      </c>
      <c r="J295" s="2" t="s">
        <v>1721</v>
      </c>
      <c r="K295" s="6" t="s">
        <v>52</v>
      </c>
      <c r="L295" s="7" t="s">
        <v>52</v>
      </c>
      <c r="M295" s="7" t="s">
        <v>67</v>
      </c>
      <c r="N295" s="7" t="s">
        <v>1728</v>
      </c>
      <c r="O295" s="7" t="s">
        <v>1729</v>
      </c>
      <c r="P295" s="7" t="s">
        <v>1730</v>
      </c>
      <c r="Q295" s="7" t="s">
        <v>1731</v>
      </c>
      <c r="R295" s="7" t="s">
        <v>58</v>
      </c>
      <c r="S295" s="8">
        <v>10468</v>
      </c>
      <c r="T295" s="7" t="s">
        <v>1732</v>
      </c>
      <c r="U295" s="9" t="s">
        <v>1733</v>
      </c>
      <c r="V295" s="7" t="s">
        <v>1734</v>
      </c>
      <c r="W295" s="7" t="s">
        <v>1735</v>
      </c>
      <c r="X295" s="7">
        <v>80</v>
      </c>
      <c r="Y295" s="10">
        <v>80</v>
      </c>
      <c r="Z295" s="10" t="s">
        <v>117</v>
      </c>
      <c r="AA295" s="10" t="s">
        <v>256</v>
      </c>
      <c r="AB295" s="10" t="s">
        <v>65</v>
      </c>
      <c r="AC295" s="11">
        <v>0</v>
      </c>
      <c r="AD295" s="10">
        <v>50</v>
      </c>
      <c r="AE295" s="11">
        <v>50.01</v>
      </c>
      <c r="AF295" s="10">
        <v>70</v>
      </c>
      <c r="AG295" s="11">
        <v>70.010000000000005</v>
      </c>
      <c r="AH295" s="11">
        <v>130</v>
      </c>
      <c r="AI295" s="50">
        <v>6.67</v>
      </c>
      <c r="AJ295" s="50">
        <v>6.67</v>
      </c>
      <c r="AK295" s="50">
        <v>6.67</v>
      </c>
      <c r="AL295" s="50">
        <v>6.67</v>
      </c>
      <c r="AM295" s="50">
        <v>6.67</v>
      </c>
      <c r="AN295" s="50">
        <v>6.67</v>
      </c>
      <c r="AO295" s="50">
        <v>6.67</v>
      </c>
      <c r="AP295" s="50">
        <v>6.67</v>
      </c>
      <c r="AQ295" s="50">
        <v>6.67</v>
      </c>
      <c r="AR295" s="50">
        <v>6.67</v>
      </c>
      <c r="AS295" s="50">
        <v>6.67</v>
      </c>
      <c r="AT295" s="50">
        <v>6.63</v>
      </c>
      <c r="AU295" s="52">
        <f t="shared" si="16"/>
        <v>80</v>
      </c>
      <c r="AV295" s="70"/>
      <c r="AW295" s="80">
        <v>7.9</v>
      </c>
      <c r="AX295" s="80">
        <v>8.1999999999999993</v>
      </c>
      <c r="AY295" s="80">
        <v>8.3000000000000007</v>
      </c>
      <c r="AZ295" s="80">
        <v>7.101</v>
      </c>
      <c r="BA295" s="80">
        <v>7.5</v>
      </c>
      <c r="BB295" s="80">
        <v>8.5</v>
      </c>
      <c r="BC295" s="80">
        <v>7.8</v>
      </c>
      <c r="BD295" s="80">
        <v>7.4</v>
      </c>
      <c r="BI295">
        <f t="shared" si="17"/>
        <v>62.701000000000001</v>
      </c>
    </row>
    <row r="296" spans="1:61" x14ac:dyDescent="0.25">
      <c r="A296" s="1" t="s">
        <v>48</v>
      </c>
      <c r="B296" s="2">
        <v>8917</v>
      </c>
      <c r="C296" s="14">
        <v>2</v>
      </c>
      <c r="D296" s="15" t="s">
        <v>49</v>
      </c>
      <c r="E296" s="4">
        <v>79</v>
      </c>
      <c r="F296" s="4" t="s">
        <v>1720</v>
      </c>
      <c r="G296" s="5">
        <v>692</v>
      </c>
      <c r="H296" s="2" t="s">
        <v>1720</v>
      </c>
      <c r="I296" s="4">
        <v>577</v>
      </c>
      <c r="J296" s="2" t="s">
        <v>1721</v>
      </c>
      <c r="K296" s="6">
        <v>1</v>
      </c>
      <c r="L296" s="7" t="s">
        <v>1736</v>
      </c>
      <c r="M296" s="7" t="s">
        <v>75</v>
      </c>
      <c r="N296" s="7" t="s">
        <v>1736</v>
      </c>
      <c r="O296" s="7" t="s">
        <v>1723</v>
      </c>
      <c r="P296" s="7" t="s">
        <v>1737</v>
      </c>
      <c r="Q296" s="7" t="s">
        <v>1723</v>
      </c>
      <c r="R296" s="7" t="s">
        <v>58</v>
      </c>
      <c r="S296" s="8">
        <v>10485</v>
      </c>
      <c r="T296" s="7" t="s">
        <v>1738</v>
      </c>
      <c r="U296" s="9" t="s">
        <v>1739</v>
      </c>
      <c r="V296" s="7" t="s">
        <v>1740</v>
      </c>
      <c r="W296" s="7" t="s">
        <v>1741</v>
      </c>
      <c r="X296" s="7">
        <v>108000</v>
      </c>
      <c r="Y296" s="10">
        <v>140</v>
      </c>
      <c r="Z296" s="10" t="s">
        <v>63</v>
      </c>
      <c r="AA296" s="10" t="s">
        <v>64</v>
      </c>
      <c r="AB296" s="10" t="s">
        <v>65</v>
      </c>
      <c r="AC296" s="11">
        <v>0</v>
      </c>
      <c r="AD296" s="10">
        <v>60</v>
      </c>
      <c r="AE296" s="11">
        <v>60.01</v>
      </c>
      <c r="AF296" s="10">
        <v>70</v>
      </c>
      <c r="AG296" s="11">
        <v>70.010000000000005</v>
      </c>
      <c r="AH296" s="11">
        <v>130</v>
      </c>
      <c r="AI296" s="40">
        <v>9000</v>
      </c>
      <c r="AJ296" s="40">
        <v>9000</v>
      </c>
      <c r="AK296" s="40">
        <v>9000</v>
      </c>
      <c r="AL296" s="40">
        <v>9000</v>
      </c>
      <c r="AM296" s="40">
        <v>9000</v>
      </c>
      <c r="AN296" s="40">
        <v>9000</v>
      </c>
      <c r="AO296" s="40">
        <v>9000</v>
      </c>
      <c r="AP296" s="40">
        <v>9000</v>
      </c>
      <c r="AQ296" s="40">
        <v>9000</v>
      </c>
      <c r="AR296" s="40">
        <v>9000</v>
      </c>
      <c r="AS296" s="40">
        <v>9000</v>
      </c>
      <c r="AT296" s="40">
        <v>9000</v>
      </c>
      <c r="AU296" s="52">
        <f t="shared" si="16"/>
        <v>108000</v>
      </c>
      <c r="AV296" s="70"/>
      <c r="AW296" s="77">
        <v>9623</v>
      </c>
      <c r="AX296" s="77">
        <v>10145</v>
      </c>
      <c r="AY296" s="77">
        <v>9518</v>
      </c>
      <c r="AZ296" s="77">
        <v>7967</v>
      </c>
      <c r="BA296" s="77">
        <v>7809</v>
      </c>
      <c r="BB296" s="77">
        <v>13110</v>
      </c>
      <c r="BC296" s="77">
        <v>7805</v>
      </c>
      <c r="BD296" s="77">
        <v>6930</v>
      </c>
      <c r="BI296">
        <f t="shared" si="17"/>
        <v>72907</v>
      </c>
    </row>
    <row r="297" spans="1:61" x14ac:dyDescent="0.25">
      <c r="A297" s="1" t="s">
        <v>48</v>
      </c>
      <c r="B297" s="2">
        <v>8929</v>
      </c>
      <c r="C297" s="14">
        <v>2</v>
      </c>
      <c r="D297" s="15" t="s">
        <v>49</v>
      </c>
      <c r="E297" s="4">
        <v>79</v>
      </c>
      <c r="F297" s="4" t="s">
        <v>1720</v>
      </c>
      <c r="G297" s="5">
        <v>692</v>
      </c>
      <c r="H297" s="2" t="s">
        <v>1720</v>
      </c>
      <c r="I297" s="4">
        <v>577</v>
      </c>
      <c r="J297" s="2" t="s">
        <v>1721</v>
      </c>
      <c r="K297" s="6">
        <v>1</v>
      </c>
      <c r="L297" s="7" t="s">
        <v>1736</v>
      </c>
      <c r="M297" s="7" t="s">
        <v>85</v>
      </c>
      <c r="N297" s="7" t="s">
        <v>1742</v>
      </c>
      <c r="O297" s="7" t="s">
        <v>1723</v>
      </c>
      <c r="P297" s="7" t="s">
        <v>1743</v>
      </c>
      <c r="Q297" s="7" t="s">
        <v>1723</v>
      </c>
      <c r="R297" s="7" t="s">
        <v>58</v>
      </c>
      <c r="S297" s="8">
        <v>10485</v>
      </c>
      <c r="T297" s="7" t="s">
        <v>1738</v>
      </c>
      <c r="U297" s="9" t="s">
        <v>1739</v>
      </c>
      <c r="V297" s="7" t="s">
        <v>1740</v>
      </c>
      <c r="W297" s="7" t="s">
        <v>1741</v>
      </c>
      <c r="X297" s="7">
        <v>108000</v>
      </c>
      <c r="Y297" s="10">
        <v>140</v>
      </c>
      <c r="Z297" s="10" t="s">
        <v>63</v>
      </c>
      <c r="AA297" s="10" t="s">
        <v>64</v>
      </c>
      <c r="AB297" s="10" t="s">
        <v>65</v>
      </c>
      <c r="AC297" s="11">
        <v>0</v>
      </c>
      <c r="AD297" s="10">
        <v>60</v>
      </c>
      <c r="AE297" s="11">
        <v>60.01</v>
      </c>
      <c r="AF297" s="10">
        <v>70</v>
      </c>
      <c r="AG297" s="11">
        <v>70.010000000000005</v>
      </c>
      <c r="AH297" s="11">
        <v>130</v>
      </c>
      <c r="AI297" s="40">
        <v>9000</v>
      </c>
      <c r="AJ297" s="40">
        <v>9000</v>
      </c>
      <c r="AK297" s="40">
        <v>9000</v>
      </c>
      <c r="AL297" s="40">
        <v>9000</v>
      </c>
      <c r="AM297" s="40">
        <v>9000</v>
      </c>
      <c r="AN297" s="40">
        <v>9000</v>
      </c>
      <c r="AO297" s="40">
        <v>9000</v>
      </c>
      <c r="AP297" s="40">
        <v>9000</v>
      </c>
      <c r="AQ297" s="40">
        <v>9000</v>
      </c>
      <c r="AR297" s="40">
        <v>9000</v>
      </c>
      <c r="AS297" s="40">
        <v>9000</v>
      </c>
      <c r="AT297" s="40">
        <v>9000</v>
      </c>
      <c r="AU297" s="52">
        <f t="shared" si="16"/>
        <v>108000</v>
      </c>
      <c r="AV297" s="70"/>
      <c r="AW297" s="77">
        <v>12254</v>
      </c>
      <c r="AX297" s="77">
        <v>12425</v>
      </c>
      <c r="AY297" s="77">
        <v>11476</v>
      </c>
      <c r="AZ297" s="77">
        <v>11168</v>
      </c>
      <c r="BA297" s="77">
        <v>10382</v>
      </c>
      <c r="BB297" s="77">
        <v>15427</v>
      </c>
      <c r="BC297" s="77">
        <v>9950</v>
      </c>
      <c r="BD297" s="77">
        <v>9346</v>
      </c>
      <c r="BI297">
        <f t="shared" si="17"/>
        <v>92428</v>
      </c>
    </row>
    <row r="298" spans="1:61" hidden="1" x14ac:dyDescent="0.25">
      <c r="A298" s="1" t="s">
        <v>48</v>
      </c>
      <c r="B298" s="21" t="s">
        <v>1744</v>
      </c>
      <c r="C298" s="22"/>
      <c r="D298" s="23"/>
      <c r="E298" s="24"/>
      <c r="F298" s="25"/>
      <c r="G298" s="26"/>
      <c r="H298" s="23"/>
      <c r="I298" s="27"/>
      <c r="J298" s="23"/>
      <c r="K298" s="28"/>
      <c r="L298" s="23"/>
      <c r="M298" s="9"/>
      <c r="N298" s="23"/>
      <c r="O298" s="23"/>
      <c r="P298" s="23"/>
      <c r="Q298" s="23"/>
      <c r="R298" s="23"/>
      <c r="S298" s="29" t="s">
        <v>1744</v>
      </c>
      <c r="T298" s="23"/>
      <c r="U298" s="9"/>
      <c r="V298" s="23"/>
      <c r="W298" s="23"/>
      <c r="X298" s="23"/>
      <c r="Y298" s="23"/>
      <c r="Z298" s="23"/>
      <c r="AA298" s="23"/>
      <c r="AB298" s="23" t="s">
        <v>65</v>
      </c>
      <c r="AC298" s="11">
        <v>0</v>
      </c>
      <c r="AD298" s="10">
        <v>59.99</v>
      </c>
      <c r="AE298" s="11">
        <v>60</v>
      </c>
      <c r="AF298" s="10">
        <v>84.99</v>
      </c>
      <c r="AG298" s="11">
        <v>85</v>
      </c>
      <c r="AH298" s="11">
        <v>130</v>
      </c>
      <c r="AI298" s="40">
        <v>0</v>
      </c>
      <c r="AJ298" s="40">
        <v>0</v>
      </c>
      <c r="AK298" s="40">
        <v>0</v>
      </c>
      <c r="AL298" s="40">
        <v>0</v>
      </c>
      <c r="AM298" s="40">
        <v>0</v>
      </c>
      <c r="AN298" s="40">
        <v>0</v>
      </c>
      <c r="AO298" s="40">
        <v>0</v>
      </c>
      <c r="AP298" s="40">
        <v>0</v>
      </c>
      <c r="AQ298" s="40">
        <v>0</v>
      </c>
      <c r="AR298" s="40">
        <v>0</v>
      </c>
      <c r="AS298" s="40">
        <v>0</v>
      </c>
      <c r="AT298" s="40">
        <v>0</v>
      </c>
      <c r="AU298" s="12" t="s">
        <v>66</v>
      </c>
      <c r="AV298" s="13"/>
    </row>
    <row r="299" spans="1:61" hidden="1" x14ac:dyDescent="0.25">
      <c r="A299" s="1" t="s">
        <v>48</v>
      </c>
      <c r="B299" s="21" t="s">
        <v>1744</v>
      </c>
      <c r="C299" s="22"/>
      <c r="D299" s="23"/>
      <c r="E299" s="24"/>
      <c r="F299" s="25"/>
      <c r="G299" s="26"/>
      <c r="H299" s="23"/>
      <c r="I299" s="27"/>
      <c r="J299" s="23"/>
      <c r="K299" s="28"/>
      <c r="L299" s="23"/>
      <c r="M299" s="9"/>
      <c r="N299" s="23"/>
      <c r="O299" s="23"/>
      <c r="P299" s="23"/>
      <c r="Q299" s="23"/>
      <c r="R299" s="23"/>
      <c r="S299" s="29" t="s">
        <v>1744</v>
      </c>
      <c r="T299" s="23"/>
      <c r="U299" s="9"/>
      <c r="V299" s="23"/>
      <c r="W299" s="23"/>
      <c r="X299" s="23"/>
      <c r="Y299" s="23"/>
      <c r="Z299" s="23"/>
      <c r="AA299" s="23"/>
      <c r="AB299" s="23" t="s">
        <v>65</v>
      </c>
      <c r="AC299" s="11">
        <v>0</v>
      </c>
      <c r="AD299" s="10">
        <v>59.99</v>
      </c>
      <c r="AE299" s="11">
        <v>60</v>
      </c>
      <c r="AF299" s="10">
        <v>84.99</v>
      </c>
      <c r="AG299" s="11">
        <v>85</v>
      </c>
      <c r="AH299" s="11">
        <v>130</v>
      </c>
      <c r="AI299" s="40">
        <v>0</v>
      </c>
      <c r="AJ299" s="40">
        <v>0</v>
      </c>
      <c r="AK299" s="40">
        <v>0</v>
      </c>
      <c r="AL299" s="40">
        <v>0</v>
      </c>
      <c r="AM299" s="40">
        <v>0</v>
      </c>
      <c r="AN299" s="40">
        <v>0</v>
      </c>
      <c r="AO299" s="40">
        <v>0</v>
      </c>
      <c r="AP299" s="40">
        <v>0</v>
      </c>
      <c r="AQ299" s="40">
        <v>0</v>
      </c>
      <c r="AR299" s="40">
        <v>0</v>
      </c>
      <c r="AS299" s="40">
        <v>0</v>
      </c>
      <c r="AT299" s="40">
        <v>0</v>
      </c>
      <c r="AU299" s="12" t="s">
        <v>66</v>
      </c>
      <c r="AV299" s="13"/>
    </row>
    <row r="300" spans="1:61" hidden="1" x14ac:dyDescent="0.25">
      <c r="A300" s="1" t="s">
        <v>48</v>
      </c>
      <c r="B300" s="21" t="s">
        <v>1744</v>
      </c>
      <c r="C300" s="22"/>
      <c r="D300" s="23"/>
      <c r="E300" s="24"/>
      <c r="F300" s="25"/>
      <c r="G300" s="26"/>
      <c r="H300" s="23"/>
      <c r="I300" s="27"/>
      <c r="J300" s="23"/>
      <c r="K300" s="28"/>
      <c r="L300" s="23"/>
      <c r="M300" s="9"/>
      <c r="N300" s="23"/>
      <c r="O300" s="23"/>
      <c r="P300" s="23"/>
      <c r="Q300" s="23"/>
      <c r="R300" s="23"/>
      <c r="S300" s="29" t="s">
        <v>1744</v>
      </c>
      <c r="T300" s="23"/>
      <c r="U300" s="9"/>
      <c r="V300" s="23"/>
      <c r="W300" s="23"/>
      <c r="X300" s="23"/>
      <c r="Y300" s="23"/>
      <c r="Z300" s="23"/>
      <c r="AA300" s="23"/>
      <c r="AB300" s="23" t="s">
        <v>65</v>
      </c>
      <c r="AC300" s="11">
        <v>0</v>
      </c>
      <c r="AD300" s="10">
        <v>59.99</v>
      </c>
      <c r="AE300" s="11">
        <v>60</v>
      </c>
      <c r="AF300" s="10">
        <v>84.99</v>
      </c>
      <c r="AG300" s="11">
        <v>85</v>
      </c>
      <c r="AH300" s="11">
        <v>130</v>
      </c>
      <c r="AI300" s="40">
        <v>0</v>
      </c>
      <c r="AJ300" s="40">
        <v>0</v>
      </c>
      <c r="AK300" s="40">
        <v>0</v>
      </c>
      <c r="AL300" s="40">
        <v>0</v>
      </c>
      <c r="AM300" s="40">
        <v>0</v>
      </c>
      <c r="AN300" s="40">
        <v>0</v>
      </c>
      <c r="AO300" s="40">
        <v>0</v>
      </c>
      <c r="AP300" s="40">
        <v>0</v>
      </c>
      <c r="AQ300" s="40">
        <v>0</v>
      </c>
      <c r="AR300" s="40">
        <v>0</v>
      </c>
      <c r="AS300" s="40">
        <v>0</v>
      </c>
      <c r="AT300" s="40">
        <v>0</v>
      </c>
      <c r="AU300" s="12" t="s">
        <v>66</v>
      </c>
      <c r="AV300" s="13"/>
    </row>
    <row r="301" spans="1:61" hidden="1" x14ac:dyDescent="0.25">
      <c r="A301" s="1" t="s">
        <v>48</v>
      </c>
      <c r="B301" s="21" t="s">
        <v>1744</v>
      </c>
      <c r="C301" s="22"/>
      <c r="D301" s="23"/>
      <c r="E301" s="24"/>
      <c r="F301" s="25"/>
      <c r="G301" s="26"/>
      <c r="H301" s="23"/>
      <c r="I301" s="27"/>
      <c r="J301" s="23"/>
      <c r="K301" s="28"/>
      <c r="L301" s="23"/>
      <c r="M301" s="9"/>
      <c r="N301" s="23"/>
      <c r="O301" s="23"/>
      <c r="P301" s="23"/>
      <c r="Q301" s="23"/>
      <c r="R301" s="23"/>
      <c r="S301" s="29" t="s">
        <v>1744</v>
      </c>
      <c r="T301" s="23"/>
      <c r="U301" s="9"/>
      <c r="V301" s="23"/>
      <c r="W301" s="23"/>
      <c r="X301" s="23"/>
      <c r="Y301" s="23"/>
      <c r="Z301" s="23"/>
      <c r="AA301" s="23"/>
      <c r="AB301" s="23" t="s">
        <v>65</v>
      </c>
      <c r="AC301" s="11">
        <v>0</v>
      </c>
      <c r="AD301" s="10">
        <v>59.99</v>
      </c>
      <c r="AE301" s="11">
        <v>60</v>
      </c>
      <c r="AF301" s="10">
        <v>84.99</v>
      </c>
      <c r="AG301" s="11">
        <v>85</v>
      </c>
      <c r="AH301" s="11">
        <v>130</v>
      </c>
      <c r="AI301" s="40">
        <v>0</v>
      </c>
      <c r="AJ301" s="40">
        <v>0</v>
      </c>
      <c r="AK301" s="40">
        <v>0</v>
      </c>
      <c r="AL301" s="40">
        <v>0</v>
      </c>
      <c r="AM301" s="40">
        <v>0</v>
      </c>
      <c r="AN301" s="40">
        <v>0</v>
      </c>
      <c r="AO301" s="40">
        <v>0</v>
      </c>
      <c r="AP301" s="40">
        <v>0</v>
      </c>
      <c r="AQ301" s="40">
        <v>0</v>
      </c>
      <c r="AR301" s="40">
        <v>0</v>
      </c>
      <c r="AS301" s="40">
        <v>0</v>
      </c>
      <c r="AT301" s="40">
        <v>0</v>
      </c>
      <c r="AU301" s="12" t="s">
        <v>66</v>
      </c>
      <c r="AV301" s="13"/>
    </row>
    <row r="302" spans="1:61" hidden="1" x14ac:dyDescent="0.25">
      <c r="A302" s="1" t="s">
        <v>48</v>
      </c>
      <c r="B302" s="21" t="s">
        <v>1744</v>
      </c>
      <c r="C302" s="22"/>
      <c r="D302" s="23"/>
      <c r="E302" s="24"/>
      <c r="F302" s="25"/>
      <c r="G302" s="26"/>
      <c r="H302" s="23"/>
      <c r="I302" s="27"/>
      <c r="J302" s="23"/>
      <c r="K302" s="28"/>
      <c r="L302" s="23"/>
      <c r="M302" s="9"/>
      <c r="N302" s="23"/>
      <c r="O302" s="23"/>
      <c r="P302" s="23"/>
      <c r="Q302" s="23"/>
      <c r="R302" s="23"/>
      <c r="S302" s="29" t="s">
        <v>1744</v>
      </c>
      <c r="T302" s="23"/>
      <c r="U302" s="9"/>
      <c r="V302" s="23"/>
      <c r="W302" s="23"/>
      <c r="X302" s="23"/>
      <c r="Y302" s="23"/>
      <c r="Z302" s="23"/>
      <c r="AA302" s="23"/>
      <c r="AB302" s="23" t="s">
        <v>65</v>
      </c>
      <c r="AC302" s="11">
        <v>0</v>
      </c>
      <c r="AD302" s="10">
        <v>59.99</v>
      </c>
      <c r="AE302" s="11">
        <v>60</v>
      </c>
      <c r="AF302" s="10">
        <v>84.99</v>
      </c>
      <c r="AG302" s="11">
        <v>85</v>
      </c>
      <c r="AH302" s="11">
        <v>130</v>
      </c>
      <c r="AI302" s="40">
        <v>0</v>
      </c>
      <c r="AJ302" s="40">
        <v>0</v>
      </c>
      <c r="AK302" s="40">
        <v>0</v>
      </c>
      <c r="AL302" s="40">
        <v>0</v>
      </c>
      <c r="AM302" s="40">
        <v>0</v>
      </c>
      <c r="AN302" s="40">
        <v>0</v>
      </c>
      <c r="AO302" s="40">
        <v>0</v>
      </c>
      <c r="AP302" s="40">
        <v>0</v>
      </c>
      <c r="AQ302" s="40">
        <v>0</v>
      </c>
      <c r="AR302" s="40">
        <v>0</v>
      </c>
      <c r="AS302" s="40">
        <v>0</v>
      </c>
      <c r="AT302" s="40">
        <v>0</v>
      </c>
      <c r="AU302" s="12" t="s">
        <v>66</v>
      </c>
      <c r="AV302" s="13"/>
    </row>
    <row r="303" spans="1:61" hidden="1" x14ac:dyDescent="0.25">
      <c r="A303" s="1" t="s">
        <v>48</v>
      </c>
      <c r="B303" s="21" t="s">
        <v>1744</v>
      </c>
      <c r="C303" s="22"/>
      <c r="D303" s="23"/>
      <c r="E303" s="24"/>
      <c r="F303" s="25"/>
      <c r="G303" s="26"/>
      <c r="H303" s="23"/>
      <c r="I303" s="27"/>
      <c r="J303" s="23"/>
      <c r="K303" s="28"/>
      <c r="L303" s="23"/>
      <c r="M303" s="9"/>
      <c r="N303" s="23"/>
      <c r="O303" s="23"/>
      <c r="P303" s="23"/>
      <c r="Q303" s="23"/>
      <c r="R303" s="23"/>
      <c r="S303" s="29" t="s">
        <v>1744</v>
      </c>
      <c r="T303" s="23"/>
      <c r="U303" s="9"/>
      <c r="V303" s="23"/>
      <c r="W303" s="23"/>
      <c r="X303" s="23"/>
      <c r="Y303" s="23"/>
      <c r="Z303" s="23"/>
      <c r="AA303" s="23"/>
      <c r="AB303" s="23" t="s">
        <v>65</v>
      </c>
      <c r="AC303" s="11">
        <v>0</v>
      </c>
      <c r="AD303" s="10">
        <v>59.99</v>
      </c>
      <c r="AE303" s="11">
        <v>60</v>
      </c>
      <c r="AF303" s="10">
        <v>84.99</v>
      </c>
      <c r="AG303" s="11">
        <v>85</v>
      </c>
      <c r="AH303" s="11">
        <v>130</v>
      </c>
      <c r="AI303" s="40">
        <v>0</v>
      </c>
      <c r="AJ303" s="40">
        <v>0</v>
      </c>
      <c r="AK303" s="40">
        <v>0</v>
      </c>
      <c r="AL303" s="40">
        <v>0</v>
      </c>
      <c r="AM303" s="40">
        <v>0</v>
      </c>
      <c r="AN303" s="40">
        <v>0</v>
      </c>
      <c r="AO303" s="40">
        <v>0</v>
      </c>
      <c r="AP303" s="40">
        <v>0</v>
      </c>
      <c r="AQ303" s="40">
        <v>0</v>
      </c>
      <c r="AR303" s="40">
        <v>0</v>
      </c>
      <c r="AS303" s="40">
        <v>0</v>
      </c>
      <c r="AT303" s="40">
        <v>0</v>
      </c>
      <c r="AU303" s="12" t="s">
        <v>66</v>
      </c>
      <c r="AV303" s="13"/>
    </row>
    <row r="304" spans="1:61" hidden="1" x14ac:dyDescent="0.25">
      <c r="A304" s="1" t="s">
        <v>48</v>
      </c>
      <c r="B304" s="21" t="s">
        <v>1744</v>
      </c>
      <c r="C304" s="22"/>
      <c r="D304" s="23"/>
      <c r="E304" s="24"/>
      <c r="F304" s="25"/>
      <c r="G304" s="26"/>
      <c r="H304" s="23"/>
      <c r="I304" s="27"/>
      <c r="J304" s="23"/>
      <c r="K304" s="28"/>
      <c r="L304" s="23"/>
      <c r="M304" s="9"/>
      <c r="N304" s="23"/>
      <c r="O304" s="23"/>
      <c r="P304" s="23"/>
      <c r="Q304" s="23"/>
      <c r="R304" s="23"/>
      <c r="S304" s="29" t="s">
        <v>1744</v>
      </c>
      <c r="T304" s="23"/>
      <c r="U304" s="9"/>
      <c r="V304" s="23"/>
      <c r="W304" s="23"/>
      <c r="X304" s="23"/>
      <c r="Y304" s="23"/>
      <c r="Z304" s="23"/>
      <c r="AA304" s="23"/>
      <c r="AB304" s="23" t="s">
        <v>65</v>
      </c>
      <c r="AC304" s="11">
        <v>0</v>
      </c>
      <c r="AD304" s="10">
        <v>59.99</v>
      </c>
      <c r="AE304" s="11">
        <v>60</v>
      </c>
      <c r="AF304" s="10">
        <v>84.99</v>
      </c>
      <c r="AG304" s="11">
        <v>85</v>
      </c>
      <c r="AH304" s="11">
        <v>130</v>
      </c>
      <c r="AI304" s="40">
        <v>0</v>
      </c>
      <c r="AJ304" s="40">
        <v>0</v>
      </c>
      <c r="AK304" s="40">
        <v>0</v>
      </c>
      <c r="AL304" s="40">
        <v>0</v>
      </c>
      <c r="AM304" s="40">
        <v>0</v>
      </c>
      <c r="AN304" s="40">
        <v>0</v>
      </c>
      <c r="AO304" s="40">
        <v>0</v>
      </c>
      <c r="AP304" s="40">
        <v>0</v>
      </c>
      <c r="AQ304" s="40">
        <v>0</v>
      </c>
      <c r="AR304" s="40">
        <v>0</v>
      </c>
      <c r="AS304" s="40">
        <v>0</v>
      </c>
      <c r="AT304" s="40">
        <v>0</v>
      </c>
      <c r="AU304" s="12" t="s">
        <v>66</v>
      </c>
      <c r="AV304" s="13"/>
    </row>
    <row r="305" spans="1:48" hidden="1" x14ac:dyDescent="0.25">
      <c r="A305" s="1" t="s">
        <v>48</v>
      </c>
      <c r="B305" s="21" t="s">
        <v>1744</v>
      </c>
      <c r="C305" s="22"/>
      <c r="D305" s="23"/>
      <c r="E305" s="24"/>
      <c r="F305" s="25"/>
      <c r="G305" s="26"/>
      <c r="H305" s="23"/>
      <c r="I305" s="27"/>
      <c r="J305" s="23"/>
      <c r="K305" s="28"/>
      <c r="L305" s="23"/>
      <c r="M305" s="9"/>
      <c r="N305" s="23"/>
      <c r="O305" s="23"/>
      <c r="P305" s="23"/>
      <c r="Q305" s="23"/>
      <c r="R305" s="23"/>
      <c r="S305" s="29" t="s">
        <v>1744</v>
      </c>
      <c r="T305" s="23"/>
      <c r="U305" s="9"/>
      <c r="V305" s="23"/>
      <c r="W305" s="23"/>
      <c r="X305" s="23"/>
      <c r="Y305" s="23"/>
      <c r="Z305" s="23"/>
      <c r="AA305" s="23"/>
      <c r="AB305" s="23" t="s">
        <v>65</v>
      </c>
      <c r="AC305" s="11">
        <v>0</v>
      </c>
      <c r="AD305" s="10">
        <v>59.99</v>
      </c>
      <c r="AE305" s="11">
        <v>60</v>
      </c>
      <c r="AF305" s="10">
        <v>84.99</v>
      </c>
      <c r="AG305" s="11">
        <v>85</v>
      </c>
      <c r="AH305" s="11">
        <v>130</v>
      </c>
      <c r="AI305" s="40">
        <v>0</v>
      </c>
      <c r="AJ305" s="40">
        <v>0</v>
      </c>
      <c r="AK305" s="40">
        <v>0</v>
      </c>
      <c r="AL305" s="40">
        <v>0</v>
      </c>
      <c r="AM305" s="40">
        <v>0</v>
      </c>
      <c r="AN305" s="40">
        <v>0</v>
      </c>
      <c r="AO305" s="40">
        <v>0</v>
      </c>
      <c r="AP305" s="40">
        <v>0</v>
      </c>
      <c r="AQ305" s="40">
        <v>0</v>
      </c>
      <c r="AR305" s="40">
        <v>0</v>
      </c>
      <c r="AS305" s="40">
        <v>0</v>
      </c>
      <c r="AT305" s="40">
        <v>0</v>
      </c>
      <c r="AU305" s="12" t="s">
        <v>66</v>
      </c>
      <c r="AV305" s="13"/>
    </row>
    <row r="306" spans="1:48" hidden="1" x14ac:dyDescent="0.25">
      <c r="A306" s="1" t="s">
        <v>48</v>
      </c>
      <c r="B306" s="21" t="s">
        <v>1744</v>
      </c>
      <c r="C306" s="22"/>
      <c r="D306" s="23"/>
      <c r="E306" s="24"/>
      <c r="F306" s="25"/>
      <c r="G306" s="26"/>
      <c r="H306" s="23"/>
      <c r="I306" s="27"/>
      <c r="J306" s="23"/>
      <c r="K306" s="28"/>
      <c r="L306" s="23"/>
      <c r="M306" s="9"/>
      <c r="N306" s="23"/>
      <c r="O306" s="23"/>
      <c r="P306" s="23"/>
      <c r="Q306" s="23"/>
      <c r="R306" s="23"/>
      <c r="S306" s="29" t="s">
        <v>1744</v>
      </c>
      <c r="T306" s="23"/>
      <c r="U306" s="9"/>
      <c r="V306" s="23"/>
      <c r="W306" s="23"/>
      <c r="X306" s="23"/>
      <c r="Y306" s="23"/>
      <c r="Z306" s="23"/>
      <c r="AA306" s="23"/>
      <c r="AB306" s="23" t="s">
        <v>65</v>
      </c>
      <c r="AC306" s="11">
        <v>0</v>
      </c>
      <c r="AD306" s="10">
        <v>59.99</v>
      </c>
      <c r="AE306" s="11">
        <v>60</v>
      </c>
      <c r="AF306" s="10">
        <v>84.99</v>
      </c>
      <c r="AG306" s="11">
        <v>85</v>
      </c>
      <c r="AH306" s="11">
        <v>130</v>
      </c>
      <c r="AI306" s="40">
        <v>0</v>
      </c>
      <c r="AJ306" s="40">
        <v>0</v>
      </c>
      <c r="AK306" s="40">
        <v>0</v>
      </c>
      <c r="AL306" s="40">
        <v>0</v>
      </c>
      <c r="AM306" s="40">
        <v>0</v>
      </c>
      <c r="AN306" s="40">
        <v>0</v>
      </c>
      <c r="AO306" s="40">
        <v>0</v>
      </c>
      <c r="AP306" s="40">
        <v>0</v>
      </c>
      <c r="AQ306" s="40">
        <v>0</v>
      </c>
      <c r="AR306" s="40">
        <v>0</v>
      </c>
      <c r="AS306" s="40">
        <v>0</v>
      </c>
      <c r="AT306" s="40">
        <v>0</v>
      </c>
      <c r="AU306" s="12" t="s">
        <v>66</v>
      </c>
      <c r="AV306" s="13"/>
    </row>
    <row r="307" spans="1:48" hidden="1" x14ac:dyDescent="0.25">
      <c r="A307" s="1" t="s">
        <v>48</v>
      </c>
      <c r="B307" s="21" t="s">
        <v>1744</v>
      </c>
      <c r="C307" s="22"/>
      <c r="D307" s="23"/>
      <c r="E307" s="24"/>
      <c r="F307" s="25"/>
      <c r="G307" s="26"/>
      <c r="H307" s="23"/>
      <c r="I307" s="27"/>
      <c r="J307" s="23"/>
      <c r="K307" s="28"/>
      <c r="L307" s="23"/>
      <c r="M307" s="9"/>
      <c r="N307" s="23"/>
      <c r="O307" s="23"/>
      <c r="P307" s="23"/>
      <c r="Q307" s="23"/>
      <c r="R307" s="23"/>
      <c r="S307" s="29" t="s">
        <v>1744</v>
      </c>
      <c r="T307" s="23"/>
      <c r="U307" s="9"/>
      <c r="V307" s="23"/>
      <c r="W307" s="23"/>
      <c r="X307" s="23"/>
      <c r="Y307" s="23"/>
      <c r="Z307" s="23"/>
      <c r="AA307" s="23"/>
      <c r="AB307" s="23" t="s">
        <v>65</v>
      </c>
      <c r="AC307" s="11">
        <v>0</v>
      </c>
      <c r="AD307" s="10">
        <v>59.99</v>
      </c>
      <c r="AE307" s="11">
        <v>60</v>
      </c>
      <c r="AF307" s="10">
        <v>84.99</v>
      </c>
      <c r="AG307" s="11">
        <v>85</v>
      </c>
      <c r="AH307" s="11">
        <v>130</v>
      </c>
      <c r="AI307" s="40">
        <v>0</v>
      </c>
      <c r="AJ307" s="40">
        <v>0</v>
      </c>
      <c r="AK307" s="40">
        <v>0</v>
      </c>
      <c r="AL307" s="40">
        <v>0</v>
      </c>
      <c r="AM307" s="40">
        <v>0</v>
      </c>
      <c r="AN307" s="40">
        <v>0</v>
      </c>
      <c r="AO307" s="40">
        <v>0</v>
      </c>
      <c r="AP307" s="40">
        <v>0</v>
      </c>
      <c r="AQ307" s="40">
        <v>0</v>
      </c>
      <c r="AR307" s="40">
        <v>0</v>
      </c>
      <c r="AS307" s="40">
        <v>0</v>
      </c>
      <c r="AT307" s="40">
        <v>0</v>
      </c>
      <c r="AU307" s="12" t="s">
        <v>66</v>
      </c>
      <c r="AV307" s="13"/>
    </row>
    <row r="308" spans="1:48" hidden="1" x14ac:dyDescent="0.25">
      <c r="A308" s="1" t="s">
        <v>48</v>
      </c>
      <c r="B308" s="21" t="s">
        <v>1744</v>
      </c>
      <c r="C308" s="22"/>
      <c r="D308" s="23"/>
      <c r="E308" s="24"/>
      <c r="F308" s="25"/>
      <c r="G308" s="26"/>
      <c r="H308" s="23"/>
      <c r="I308" s="27"/>
      <c r="J308" s="23"/>
      <c r="K308" s="28"/>
      <c r="L308" s="23"/>
      <c r="M308" s="9"/>
      <c r="N308" s="23"/>
      <c r="O308" s="23"/>
      <c r="P308" s="23"/>
      <c r="Q308" s="23"/>
      <c r="R308" s="23"/>
      <c r="S308" s="29" t="s">
        <v>1744</v>
      </c>
      <c r="T308" s="23"/>
      <c r="U308" s="9"/>
      <c r="V308" s="23"/>
      <c r="W308" s="23"/>
      <c r="X308" s="23"/>
      <c r="Y308" s="23"/>
      <c r="Z308" s="23"/>
      <c r="AA308" s="23"/>
      <c r="AB308" s="23" t="s">
        <v>65</v>
      </c>
      <c r="AC308" s="11">
        <v>0</v>
      </c>
      <c r="AD308" s="10">
        <v>59.99</v>
      </c>
      <c r="AE308" s="11">
        <v>60</v>
      </c>
      <c r="AF308" s="10">
        <v>84.99</v>
      </c>
      <c r="AG308" s="11">
        <v>85</v>
      </c>
      <c r="AH308" s="11">
        <v>130</v>
      </c>
      <c r="AI308" s="40">
        <v>0</v>
      </c>
      <c r="AJ308" s="40">
        <v>0</v>
      </c>
      <c r="AK308" s="40">
        <v>0</v>
      </c>
      <c r="AL308" s="40">
        <v>0</v>
      </c>
      <c r="AM308" s="40">
        <v>0</v>
      </c>
      <c r="AN308" s="40">
        <v>0</v>
      </c>
      <c r="AO308" s="40">
        <v>0</v>
      </c>
      <c r="AP308" s="40">
        <v>0</v>
      </c>
      <c r="AQ308" s="40">
        <v>0</v>
      </c>
      <c r="AR308" s="40">
        <v>0</v>
      </c>
      <c r="AS308" s="40">
        <v>0</v>
      </c>
      <c r="AT308" s="40">
        <v>0</v>
      </c>
      <c r="AU308" s="12" t="s">
        <v>66</v>
      </c>
      <c r="AV308" s="13"/>
    </row>
    <row r="309" spans="1:48" hidden="1" x14ac:dyDescent="0.25">
      <c r="A309" s="1" t="s">
        <v>48</v>
      </c>
      <c r="B309" s="21" t="s">
        <v>1744</v>
      </c>
      <c r="C309" s="22"/>
      <c r="D309" s="23"/>
      <c r="E309" s="24"/>
      <c r="F309" s="25"/>
      <c r="G309" s="26"/>
      <c r="H309" s="23"/>
      <c r="I309" s="27"/>
      <c r="J309" s="23"/>
      <c r="K309" s="28"/>
      <c r="L309" s="23"/>
      <c r="M309" s="9"/>
      <c r="N309" s="23"/>
      <c r="O309" s="23"/>
      <c r="P309" s="23"/>
      <c r="Q309" s="23"/>
      <c r="R309" s="23"/>
      <c r="S309" s="29" t="s">
        <v>1744</v>
      </c>
      <c r="T309" s="23"/>
      <c r="U309" s="9"/>
      <c r="V309" s="23"/>
      <c r="W309" s="23"/>
      <c r="X309" s="23"/>
      <c r="Y309" s="23"/>
      <c r="Z309" s="23"/>
      <c r="AA309" s="23"/>
      <c r="AB309" s="23" t="s">
        <v>65</v>
      </c>
      <c r="AC309" s="11">
        <v>0</v>
      </c>
      <c r="AD309" s="10">
        <v>59.99</v>
      </c>
      <c r="AE309" s="11">
        <v>60</v>
      </c>
      <c r="AF309" s="10">
        <v>84.99</v>
      </c>
      <c r="AG309" s="11">
        <v>85</v>
      </c>
      <c r="AH309" s="11">
        <v>130</v>
      </c>
      <c r="AI309" s="40">
        <v>0</v>
      </c>
      <c r="AJ309" s="40">
        <v>0</v>
      </c>
      <c r="AK309" s="40">
        <v>0</v>
      </c>
      <c r="AL309" s="40">
        <v>0</v>
      </c>
      <c r="AM309" s="40">
        <v>0</v>
      </c>
      <c r="AN309" s="40">
        <v>0</v>
      </c>
      <c r="AO309" s="40">
        <v>0</v>
      </c>
      <c r="AP309" s="40">
        <v>0</v>
      </c>
      <c r="AQ309" s="40">
        <v>0</v>
      </c>
      <c r="AR309" s="40">
        <v>0</v>
      </c>
      <c r="AS309" s="40">
        <v>0</v>
      </c>
      <c r="AT309" s="40">
        <v>0</v>
      </c>
      <c r="AU309" s="12" t="s">
        <v>66</v>
      </c>
      <c r="AV309" s="13"/>
    </row>
    <row r="310" spans="1:48" hidden="1" x14ac:dyDescent="0.25">
      <c r="A310" s="1" t="s">
        <v>48</v>
      </c>
      <c r="B310" s="21" t="s">
        <v>1744</v>
      </c>
      <c r="C310" s="22"/>
      <c r="D310" s="23"/>
      <c r="E310" s="24"/>
      <c r="F310" s="25"/>
      <c r="G310" s="26"/>
      <c r="H310" s="23"/>
      <c r="I310" s="27"/>
      <c r="J310" s="23"/>
      <c r="K310" s="28"/>
      <c r="L310" s="23"/>
      <c r="M310" s="9"/>
      <c r="N310" s="23"/>
      <c r="O310" s="23"/>
      <c r="P310" s="23"/>
      <c r="Q310" s="23"/>
      <c r="R310" s="23"/>
      <c r="S310" s="29" t="s">
        <v>1744</v>
      </c>
      <c r="T310" s="23"/>
      <c r="U310" s="9"/>
      <c r="V310" s="23"/>
      <c r="W310" s="23"/>
      <c r="X310" s="23"/>
      <c r="Y310" s="23"/>
      <c r="Z310" s="23"/>
      <c r="AA310" s="23"/>
      <c r="AB310" s="23" t="s">
        <v>65</v>
      </c>
      <c r="AC310" s="11">
        <v>0</v>
      </c>
      <c r="AD310" s="10">
        <v>59.99</v>
      </c>
      <c r="AE310" s="11">
        <v>60</v>
      </c>
      <c r="AF310" s="10">
        <v>84.99</v>
      </c>
      <c r="AG310" s="11">
        <v>85</v>
      </c>
      <c r="AH310" s="11">
        <v>130</v>
      </c>
      <c r="AI310" s="40">
        <v>0</v>
      </c>
      <c r="AJ310" s="40">
        <v>0</v>
      </c>
      <c r="AK310" s="40">
        <v>0</v>
      </c>
      <c r="AL310" s="40">
        <v>0</v>
      </c>
      <c r="AM310" s="40">
        <v>0</v>
      </c>
      <c r="AN310" s="40">
        <v>0</v>
      </c>
      <c r="AO310" s="40">
        <v>0</v>
      </c>
      <c r="AP310" s="40">
        <v>0</v>
      </c>
      <c r="AQ310" s="40">
        <v>0</v>
      </c>
      <c r="AR310" s="40">
        <v>0</v>
      </c>
      <c r="AS310" s="40">
        <v>0</v>
      </c>
      <c r="AT310" s="40">
        <v>0</v>
      </c>
      <c r="AU310" s="12" t="s">
        <v>66</v>
      </c>
      <c r="AV310" s="13"/>
    </row>
    <row r="311" spans="1:48" hidden="1" x14ac:dyDescent="0.25">
      <c r="A311" s="1" t="s">
        <v>48</v>
      </c>
      <c r="B311" s="21" t="s">
        <v>1744</v>
      </c>
      <c r="C311" s="22"/>
      <c r="D311" s="23"/>
      <c r="E311" s="24"/>
      <c r="F311" s="25"/>
      <c r="G311" s="26"/>
      <c r="H311" s="23"/>
      <c r="I311" s="27"/>
      <c r="J311" s="23"/>
      <c r="K311" s="28"/>
      <c r="L311" s="23"/>
      <c r="M311" s="9"/>
      <c r="N311" s="23"/>
      <c r="O311" s="23"/>
      <c r="P311" s="23"/>
      <c r="Q311" s="23"/>
      <c r="R311" s="23"/>
      <c r="S311" s="29" t="s">
        <v>1744</v>
      </c>
      <c r="T311" s="23"/>
      <c r="U311" s="9"/>
      <c r="V311" s="23"/>
      <c r="W311" s="23"/>
      <c r="X311" s="23"/>
      <c r="Y311" s="23"/>
      <c r="Z311" s="23"/>
      <c r="AA311" s="23"/>
      <c r="AB311" s="23" t="s">
        <v>65</v>
      </c>
      <c r="AC311" s="11">
        <v>0</v>
      </c>
      <c r="AD311" s="10">
        <v>59.99</v>
      </c>
      <c r="AE311" s="11">
        <v>60</v>
      </c>
      <c r="AF311" s="10">
        <v>84.99</v>
      </c>
      <c r="AG311" s="11">
        <v>85</v>
      </c>
      <c r="AH311" s="11">
        <v>130</v>
      </c>
      <c r="AI311" s="40">
        <v>0</v>
      </c>
      <c r="AJ311" s="40">
        <v>0</v>
      </c>
      <c r="AK311" s="40">
        <v>0</v>
      </c>
      <c r="AL311" s="40">
        <v>0</v>
      </c>
      <c r="AM311" s="40">
        <v>0</v>
      </c>
      <c r="AN311" s="40">
        <v>0</v>
      </c>
      <c r="AO311" s="40">
        <v>0</v>
      </c>
      <c r="AP311" s="40">
        <v>0</v>
      </c>
      <c r="AQ311" s="40">
        <v>0</v>
      </c>
      <c r="AR311" s="40">
        <v>0</v>
      </c>
      <c r="AS311" s="40">
        <v>0</v>
      </c>
      <c r="AT311" s="40">
        <v>0</v>
      </c>
      <c r="AU311" s="12" t="s">
        <v>66</v>
      </c>
      <c r="AV311" s="13"/>
    </row>
    <row r="312" spans="1:48" hidden="1" x14ac:dyDescent="0.25">
      <c r="A312" s="1" t="s">
        <v>48</v>
      </c>
      <c r="B312" s="21" t="s">
        <v>1744</v>
      </c>
      <c r="C312" s="22"/>
      <c r="D312" s="23"/>
      <c r="E312" s="24"/>
      <c r="F312" s="25"/>
      <c r="G312" s="26"/>
      <c r="H312" s="23"/>
      <c r="I312" s="27"/>
      <c r="J312" s="23"/>
      <c r="K312" s="28"/>
      <c r="L312" s="23"/>
      <c r="M312" s="9"/>
      <c r="N312" s="23"/>
      <c r="O312" s="23"/>
      <c r="P312" s="23"/>
      <c r="Q312" s="23"/>
      <c r="R312" s="23"/>
      <c r="S312" s="29" t="s">
        <v>1744</v>
      </c>
      <c r="T312" s="23"/>
      <c r="U312" s="9"/>
      <c r="V312" s="23"/>
      <c r="W312" s="23"/>
      <c r="X312" s="23"/>
      <c r="Y312" s="23"/>
      <c r="Z312" s="23"/>
      <c r="AA312" s="23"/>
      <c r="AB312" s="23" t="s">
        <v>65</v>
      </c>
      <c r="AC312" s="11">
        <v>0</v>
      </c>
      <c r="AD312" s="10">
        <v>59.99</v>
      </c>
      <c r="AE312" s="11">
        <v>60</v>
      </c>
      <c r="AF312" s="10">
        <v>84.99</v>
      </c>
      <c r="AG312" s="11">
        <v>85</v>
      </c>
      <c r="AH312" s="11">
        <v>130</v>
      </c>
      <c r="AI312" s="40">
        <v>0</v>
      </c>
      <c r="AJ312" s="40">
        <v>0</v>
      </c>
      <c r="AK312" s="40">
        <v>0</v>
      </c>
      <c r="AL312" s="40">
        <v>0</v>
      </c>
      <c r="AM312" s="40">
        <v>0</v>
      </c>
      <c r="AN312" s="40">
        <v>0</v>
      </c>
      <c r="AO312" s="40">
        <v>0</v>
      </c>
      <c r="AP312" s="40">
        <v>0</v>
      </c>
      <c r="AQ312" s="40">
        <v>0</v>
      </c>
      <c r="AR312" s="40">
        <v>0</v>
      </c>
      <c r="AS312" s="40">
        <v>0</v>
      </c>
      <c r="AT312" s="40">
        <v>0</v>
      </c>
      <c r="AU312" s="12" t="s">
        <v>66</v>
      </c>
      <c r="AV312" s="13"/>
    </row>
    <row r="313" spans="1:48" hidden="1" x14ac:dyDescent="0.25">
      <c r="A313" s="1" t="s">
        <v>48</v>
      </c>
      <c r="B313" s="21" t="s">
        <v>1744</v>
      </c>
      <c r="C313" s="22"/>
      <c r="D313" s="23"/>
      <c r="E313" s="24"/>
      <c r="F313" s="25"/>
      <c r="G313" s="26"/>
      <c r="H313" s="23"/>
      <c r="I313" s="27"/>
      <c r="J313" s="23"/>
      <c r="K313" s="28"/>
      <c r="L313" s="23"/>
      <c r="M313" s="9"/>
      <c r="N313" s="23"/>
      <c r="O313" s="23"/>
      <c r="P313" s="23"/>
      <c r="Q313" s="23"/>
      <c r="R313" s="23"/>
      <c r="S313" s="29" t="s">
        <v>1744</v>
      </c>
      <c r="T313" s="23"/>
      <c r="U313" s="9"/>
      <c r="V313" s="23"/>
      <c r="W313" s="23"/>
      <c r="X313" s="23"/>
      <c r="Y313" s="23"/>
      <c r="Z313" s="23"/>
      <c r="AA313" s="23"/>
      <c r="AB313" s="23" t="s">
        <v>65</v>
      </c>
      <c r="AC313" s="11">
        <v>0</v>
      </c>
      <c r="AD313" s="10">
        <v>59.99</v>
      </c>
      <c r="AE313" s="11">
        <v>60</v>
      </c>
      <c r="AF313" s="10">
        <v>84.99</v>
      </c>
      <c r="AG313" s="11">
        <v>85</v>
      </c>
      <c r="AH313" s="11">
        <v>130</v>
      </c>
      <c r="AI313" s="40">
        <v>0</v>
      </c>
      <c r="AJ313" s="40">
        <v>0</v>
      </c>
      <c r="AK313" s="40">
        <v>0</v>
      </c>
      <c r="AL313" s="40">
        <v>0</v>
      </c>
      <c r="AM313" s="40">
        <v>0</v>
      </c>
      <c r="AN313" s="40">
        <v>0</v>
      </c>
      <c r="AO313" s="40">
        <v>0</v>
      </c>
      <c r="AP313" s="40">
        <v>0</v>
      </c>
      <c r="AQ313" s="40">
        <v>0</v>
      </c>
      <c r="AR313" s="40">
        <v>0</v>
      </c>
      <c r="AS313" s="40">
        <v>0</v>
      </c>
      <c r="AT313" s="40">
        <v>0</v>
      </c>
      <c r="AU313" s="12" t="s">
        <v>66</v>
      </c>
      <c r="AV313" s="13"/>
    </row>
    <row r="314" spans="1:48" hidden="1" x14ac:dyDescent="0.25">
      <c r="A314" s="1" t="s">
        <v>48</v>
      </c>
      <c r="B314" s="21" t="s">
        <v>1744</v>
      </c>
      <c r="C314" s="22"/>
      <c r="D314" s="23"/>
      <c r="E314" s="24"/>
      <c r="F314" s="25"/>
      <c r="G314" s="26"/>
      <c r="H314" s="23"/>
      <c r="I314" s="27"/>
      <c r="J314" s="23"/>
      <c r="K314" s="28"/>
      <c r="L314" s="23"/>
      <c r="M314" s="9"/>
      <c r="N314" s="23"/>
      <c r="O314" s="23"/>
      <c r="P314" s="23"/>
      <c r="Q314" s="23"/>
      <c r="R314" s="23"/>
      <c r="S314" s="29" t="s">
        <v>1744</v>
      </c>
      <c r="T314" s="23"/>
      <c r="U314" s="9"/>
      <c r="V314" s="23"/>
      <c r="W314" s="23"/>
      <c r="X314" s="23"/>
      <c r="Y314" s="23"/>
      <c r="Z314" s="23"/>
      <c r="AA314" s="23"/>
      <c r="AB314" s="23" t="s">
        <v>65</v>
      </c>
      <c r="AC314" s="11">
        <v>0</v>
      </c>
      <c r="AD314" s="10">
        <v>59.99</v>
      </c>
      <c r="AE314" s="11">
        <v>60</v>
      </c>
      <c r="AF314" s="10">
        <v>84.99</v>
      </c>
      <c r="AG314" s="11">
        <v>85</v>
      </c>
      <c r="AH314" s="11">
        <v>130</v>
      </c>
      <c r="AI314" s="40">
        <v>0</v>
      </c>
      <c r="AJ314" s="40">
        <v>0</v>
      </c>
      <c r="AK314" s="40">
        <v>0</v>
      </c>
      <c r="AL314" s="40">
        <v>0</v>
      </c>
      <c r="AM314" s="40">
        <v>0</v>
      </c>
      <c r="AN314" s="40">
        <v>0</v>
      </c>
      <c r="AO314" s="40">
        <v>0</v>
      </c>
      <c r="AP314" s="40">
        <v>0</v>
      </c>
      <c r="AQ314" s="40">
        <v>0</v>
      </c>
      <c r="AR314" s="40">
        <v>0</v>
      </c>
      <c r="AS314" s="40">
        <v>0</v>
      </c>
      <c r="AT314" s="40">
        <v>0</v>
      </c>
      <c r="AU314" s="12" t="s">
        <v>66</v>
      </c>
      <c r="AV314" s="13"/>
    </row>
    <row r="315" spans="1:48" hidden="1" x14ac:dyDescent="0.25">
      <c r="A315" s="1" t="s">
        <v>48</v>
      </c>
      <c r="B315" s="21" t="s">
        <v>1744</v>
      </c>
      <c r="C315" s="22"/>
      <c r="D315" s="23"/>
      <c r="E315" s="24"/>
      <c r="F315" s="25"/>
      <c r="G315" s="26"/>
      <c r="H315" s="23"/>
      <c r="I315" s="27"/>
      <c r="J315" s="23"/>
      <c r="K315" s="28"/>
      <c r="L315" s="23"/>
      <c r="M315" s="9"/>
      <c r="N315" s="23"/>
      <c r="O315" s="23"/>
      <c r="P315" s="23"/>
      <c r="Q315" s="23"/>
      <c r="R315" s="23"/>
      <c r="S315" s="29" t="s">
        <v>1744</v>
      </c>
      <c r="T315" s="23"/>
      <c r="U315" s="9"/>
      <c r="V315" s="23"/>
      <c r="W315" s="23"/>
      <c r="X315" s="23"/>
      <c r="Y315" s="23"/>
      <c r="Z315" s="23"/>
      <c r="AA315" s="23"/>
      <c r="AB315" s="23" t="s">
        <v>65</v>
      </c>
      <c r="AC315" s="11">
        <v>0</v>
      </c>
      <c r="AD315" s="10">
        <v>59.99</v>
      </c>
      <c r="AE315" s="11">
        <v>60</v>
      </c>
      <c r="AF315" s="10">
        <v>84.99</v>
      </c>
      <c r="AG315" s="11">
        <v>85</v>
      </c>
      <c r="AH315" s="11">
        <v>130</v>
      </c>
      <c r="AI315" s="40">
        <v>0</v>
      </c>
      <c r="AJ315" s="40">
        <v>0</v>
      </c>
      <c r="AK315" s="40">
        <v>0</v>
      </c>
      <c r="AL315" s="40">
        <v>0</v>
      </c>
      <c r="AM315" s="40">
        <v>0</v>
      </c>
      <c r="AN315" s="40">
        <v>0</v>
      </c>
      <c r="AO315" s="40">
        <v>0</v>
      </c>
      <c r="AP315" s="40">
        <v>0</v>
      </c>
      <c r="AQ315" s="40">
        <v>0</v>
      </c>
      <c r="AR315" s="40">
        <v>0</v>
      </c>
      <c r="AS315" s="40">
        <v>0</v>
      </c>
      <c r="AT315" s="40">
        <v>0</v>
      </c>
      <c r="AU315" s="12" t="s">
        <v>66</v>
      </c>
      <c r="AV315" s="13"/>
    </row>
    <row r="316" spans="1:48" hidden="1" x14ac:dyDescent="0.25">
      <c r="A316" s="1" t="s">
        <v>48</v>
      </c>
      <c r="B316" s="21" t="s">
        <v>1744</v>
      </c>
      <c r="C316" s="22"/>
      <c r="D316" s="23"/>
      <c r="E316" s="24"/>
      <c r="F316" s="25"/>
      <c r="G316" s="26"/>
      <c r="H316" s="23"/>
      <c r="I316" s="27"/>
      <c r="J316" s="23"/>
      <c r="K316" s="28"/>
      <c r="L316" s="23"/>
      <c r="M316" s="9"/>
      <c r="N316" s="23"/>
      <c r="O316" s="23"/>
      <c r="P316" s="23"/>
      <c r="Q316" s="23"/>
      <c r="R316" s="23"/>
      <c r="S316" s="29" t="s">
        <v>1744</v>
      </c>
      <c r="T316" s="23"/>
      <c r="U316" s="9"/>
      <c r="V316" s="23"/>
      <c r="W316" s="23"/>
      <c r="X316" s="23"/>
      <c r="Y316" s="23"/>
      <c r="Z316" s="23"/>
      <c r="AA316" s="23"/>
      <c r="AB316" s="23" t="s">
        <v>65</v>
      </c>
      <c r="AC316" s="11">
        <v>0</v>
      </c>
      <c r="AD316" s="10">
        <v>59.99</v>
      </c>
      <c r="AE316" s="11">
        <v>60</v>
      </c>
      <c r="AF316" s="10">
        <v>84.99</v>
      </c>
      <c r="AG316" s="11">
        <v>85</v>
      </c>
      <c r="AH316" s="11">
        <v>130</v>
      </c>
      <c r="AI316" s="40">
        <v>0</v>
      </c>
      <c r="AJ316" s="40">
        <v>0</v>
      </c>
      <c r="AK316" s="40">
        <v>0</v>
      </c>
      <c r="AL316" s="40">
        <v>0</v>
      </c>
      <c r="AM316" s="40">
        <v>0</v>
      </c>
      <c r="AN316" s="40">
        <v>0</v>
      </c>
      <c r="AO316" s="40">
        <v>0</v>
      </c>
      <c r="AP316" s="40">
        <v>0</v>
      </c>
      <c r="AQ316" s="40">
        <v>0</v>
      </c>
      <c r="AR316" s="40">
        <v>0</v>
      </c>
      <c r="AS316" s="40">
        <v>0</v>
      </c>
      <c r="AT316" s="40">
        <v>0</v>
      </c>
      <c r="AU316" s="12" t="s">
        <v>66</v>
      </c>
      <c r="AV316" s="13"/>
    </row>
    <row r="317" spans="1:48" hidden="1" x14ac:dyDescent="0.25">
      <c r="A317" s="1" t="s">
        <v>48</v>
      </c>
      <c r="B317" s="21" t="s">
        <v>1744</v>
      </c>
      <c r="C317" s="22"/>
      <c r="D317" s="23"/>
      <c r="E317" s="24"/>
      <c r="F317" s="25"/>
      <c r="G317" s="26"/>
      <c r="H317" s="23"/>
      <c r="I317" s="27"/>
      <c r="J317" s="23"/>
      <c r="K317" s="28"/>
      <c r="L317" s="23"/>
      <c r="M317" s="9"/>
      <c r="N317" s="23"/>
      <c r="O317" s="23"/>
      <c r="P317" s="23"/>
      <c r="Q317" s="23"/>
      <c r="R317" s="23"/>
      <c r="S317" s="29" t="s">
        <v>1744</v>
      </c>
      <c r="T317" s="23"/>
      <c r="U317" s="9"/>
      <c r="V317" s="23"/>
      <c r="W317" s="23"/>
      <c r="X317" s="23"/>
      <c r="Y317" s="23"/>
      <c r="Z317" s="23"/>
      <c r="AA317" s="23"/>
      <c r="AB317" s="23" t="s">
        <v>65</v>
      </c>
      <c r="AC317" s="11">
        <v>0</v>
      </c>
      <c r="AD317" s="10">
        <v>59.99</v>
      </c>
      <c r="AE317" s="11">
        <v>60</v>
      </c>
      <c r="AF317" s="10">
        <v>84.99</v>
      </c>
      <c r="AG317" s="11">
        <v>85</v>
      </c>
      <c r="AH317" s="11">
        <v>130</v>
      </c>
      <c r="AI317" s="40">
        <v>0</v>
      </c>
      <c r="AJ317" s="40">
        <v>0</v>
      </c>
      <c r="AK317" s="40">
        <v>0</v>
      </c>
      <c r="AL317" s="40">
        <v>0</v>
      </c>
      <c r="AM317" s="40">
        <v>0</v>
      </c>
      <c r="AN317" s="40">
        <v>0</v>
      </c>
      <c r="AO317" s="40">
        <v>0</v>
      </c>
      <c r="AP317" s="40">
        <v>0</v>
      </c>
      <c r="AQ317" s="40">
        <v>0</v>
      </c>
      <c r="AR317" s="40">
        <v>0</v>
      </c>
      <c r="AS317" s="40">
        <v>0</v>
      </c>
      <c r="AT317" s="40">
        <v>0</v>
      </c>
      <c r="AU317" s="12" t="s">
        <v>66</v>
      </c>
      <c r="AV317" s="13"/>
    </row>
    <row r="318" spans="1:48" hidden="1" x14ac:dyDescent="0.25">
      <c r="A318" s="1" t="s">
        <v>48</v>
      </c>
      <c r="B318" s="21" t="s">
        <v>1744</v>
      </c>
      <c r="C318" s="22"/>
      <c r="D318" s="23"/>
      <c r="E318" s="24"/>
      <c r="F318" s="25"/>
      <c r="G318" s="26"/>
      <c r="H318" s="23"/>
      <c r="I318" s="27"/>
      <c r="J318" s="23"/>
      <c r="K318" s="28"/>
      <c r="L318" s="23"/>
      <c r="M318" s="9"/>
      <c r="N318" s="23"/>
      <c r="O318" s="23"/>
      <c r="P318" s="23"/>
      <c r="Q318" s="23"/>
      <c r="R318" s="23"/>
      <c r="S318" s="29" t="s">
        <v>1744</v>
      </c>
      <c r="T318" s="23"/>
      <c r="U318" s="9"/>
      <c r="V318" s="23"/>
      <c r="W318" s="23"/>
      <c r="X318" s="23"/>
      <c r="Y318" s="23"/>
      <c r="Z318" s="23"/>
      <c r="AA318" s="23"/>
      <c r="AB318" s="23" t="s">
        <v>65</v>
      </c>
      <c r="AC318" s="11">
        <v>0</v>
      </c>
      <c r="AD318" s="10">
        <v>59.99</v>
      </c>
      <c r="AE318" s="11">
        <v>60</v>
      </c>
      <c r="AF318" s="10">
        <v>84.99</v>
      </c>
      <c r="AG318" s="11">
        <v>85</v>
      </c>
      <c r="AH318" s="11">
        <v>130</v>
      </c>
      <c r="AI318" s="40">
        <v>0</v>
      </c>
      <c r="AJ318" s="40">
        <v>0</v>
      </c>
      <c r="AK318" s="40">
        <v>0</v>
      </c>
      <c r="AL318" s="40">
        <v>0</v>
      </c>
      <c r="AM318" s="40">
        <v>0</v>
      </c>
      <c r="AN318" s="40">
        <v>0</v>
      </c>
      <c r="AO318" s="40">
        <v>0</v>
      </c>
      <c r="AP318" s="40">
        <v>0</v>
      </c>
      <c r="AQ318" s="40">
        <v>0</v>
      </c>
      <c r="AR318" s="40">
        <v>0</v>
      </c>
      <c r="AS318" s="40">
        <v>0</v>
      </c>
      <c r="AT318" s="40">
        <v>0</v>
      </c>
      <c r="AU318" s="12" t="s">
        <v>66</v>
      </c>
      <c r="AV318" s="13"/>
    </row>
    <row r="319" spans="1:48" hidden="1" x14ac:dyDescent="0.25">
      <c r="A319" s="1" t="s">
        <v>48</v>
      </c>
      <c r="B319" s="21" t="s">
        <v>1744</v>
      </c>
      <c r="C319" s="22"/>
      <c r="D319" s="23"/>
      <c r="E319" s="24"/>
      <c r="F319" s="25"/>
      <c r="G319" s="26"/>
      <c r="H319" s="23"/>
      <c r="I319" s="27"/>
      <c r="J319" s="23"/>
      <c r="K319" s="28"/>
      <c r="L319" s="23"/>
      <c r="M319" s="9"/>
      <c r="N319" s="23"/>
      <c r="O319" s="23"/>
      <c r="P319" s="23"/>
      <c r="Q319" s="23"/>
      <c r="R319" s="23"/>
      <c r="S319" s="29" t="s">
        <v>1744</v>
      </c>
      <c r="T319" s="23"/>
      <c r="U319" s="9"/>
      <c r="V319" s="23"/>
      <c r="W319" s="23"/>
      <c r="X319" s="23"/>
      <c r="Y319" s="23"/>
      <c r="Z319" s="23"/>
      <c r="AA319" s="23"/>
      <c r="AB319" s="23" t="s">
        <v>65</v>
      </c>
      <c r="AC319" s="11">
        <v>0</v>
      </c>
      <c r="AD319" s="10">
        <v>59.99</v>
      </c>
      <c r="AE319" s="11">
        <v>60</v>
      </c>
      <c r="AF319" s="10">
        <v>84.99</v>
      </c>
      <c r="AG319" s="11">
        <v>85</v>
      </c>
      <c r="AH319" s="11">
        <v>130</v>
      </c>
      <c r="AI319" s="40">
        <v>0</v>
      </c>
      <c r="AJ319" s="40">
        <v>0</v>
      </c>
      <c r="AK319" s="40">
        <v>0</v>
      </c>
      <c r="AL319" s="40">
        <v>0</v>
      </c>
      <c r="AM319" s="40">
        <v>0</v>
      </c>
      <c r="AN319" s="40">
        <v>0</v>
      </c>
      <c r="AO319" s="40">
        <v>0</v>
      </c>
      <c r="AP319" s="40">
        <v>0</v>
      </c>
      <c r="AQ319" s="40">
        <v>0</v>
      </c>
      <c r="AR319" s="40">
        <v>0</v>
      </c>
      <c r="AS319" s="40">
        <v>0</v>
      </c>
      <c r="AT319" s="40">
        <v>0</v>
      </c>
      <c r="AU319" s="12" t="s">
        <v>66</v>
      </c>
      <c r="AV319" s="13"/>
    </row>
    <row r="320" spans="1:48" hidden="1" x14ac:dyDescent="0.25">
      <c r="A320" s="1" t="s">
        <v>48</v>
      </c>
      <c r="B320" s="21" t="s">
        <v>1744</v>
      </c>
      <c r="C320" s="22"/>
      <c r="D320" s="23"/>
      <c r="E320" s="24"/>
      <c r="F320" s="25"/>
      <c r="G320" s="26"/>
      <c r="H320" s="23"/>
      <c r="I320" s="27"/>
      <c r="J320" s="23"/>
      <c r="K320" s="28"/>
      <c r="L320" s="23"/>
      <c r="M320" s="9"/>
      <c r="N320" s="23"/>
      <c r="O320" s="23"/>
      <c r="P320" s="23"/>
      <c r="Q320" s="23"/>
      <c r="R320" s="23"/>
      <c r="S320" s="29" t="s">
        <v>1744</v>
      </c>
      <c r="T320" s="23"/>
      <c r="U320" s="9"/>
      <c r="V320" s="23"/>
      <c r="W320" s="23"/>
      <c r="X320" s="23"/>
      <c r="Y320" s="23"/>
      <c r="Z320" s="23"/>
      <c r="AA320" s="23"/>
      <c r="AB320" s="23" t="s">
        <v>65</v>
      </c>
      <c r="AC320" s="11">
        <v>0</v>
      </c>
      <c r="AD320" s="10">
        <v>59.99</v>
      </c>
      <c r="AE320" s="11">
        <v>60</v>
      </c>
      <c r="AF320" s="10">
        <v>84.99</v>
      </c>
      <c r="AG320" s="11">
        <v>85</v>
      </c>
      <c r="AH320" s="11">
        <v>130</v>
      </c>
      <c r="AI320" s="40">
        <v>0</v>
      </c>
      <c r="AJ320" s="40">
        <v>0</v>
      </c>
      <c r="AK320" s="40">
        <v>0</v>
      </c>
      <c r="AL320" s="40">
        <v>0</v>
      </c>
      <c r="AM320" s="40">
        <v>0</v>
      </c>
      <c r="AN320" s="40">
        <v>0</v>
      </c>
      <c r="AO320" s="40">
        <v>0</v>
      </c>
      <c r="AP320" s="40">
        <v>0</v>
      </c>
      <c r="AQ320" s="40">
        <v>0</v>
      </c>
      <c r="AR320" s="40">
        <v>0</v>
      </c>
      <c r="AS320" s="40">
        <v>0</v>
      </c>
      <c r="AT320" s="40">
        <v>0</v>
      </c>
      <c r="AU320" s="12" t="s">
        <v>66</v>
      </c>
      <c r="AV320" s="13"/>
    </row>
    <row r="321" spans="1:48" hidden="1" x14ac:dyDescent="0.25">
      <c r="A321" s="1" t="s">
        <v>48</v>
      </c>
      <c r="B321" s="21" t="s">
        <v>1744</v>
      </c>
      <c r="C321" s="22"/>
      <c r="D321" s="23"/>
      <c r="E321" s="24"/>
      <c r="F321" s="25"/>
      <c r="G321" s="26"/>
      <c r="H321" s="23"/>
      <c r="I321" s="27"/>
      <c r="J321" s="23"/>
      <c r="K321" s="28"/>
      <c r="L321" s="23"/>
      <c r="M321" s="9"/>
      <c r="N321" s="23"/>
      <c r="O321" s="23"/>
      <c r="P321" s="23"/>
      <c r="Q321" s="23"/>
      <c r="R321" s="23"/>
      <c r="S321" s="29" t="s">
        <v>1744</v>
      </c>
      <c r="T321" s="23"/>
      <c r="U321" s="9"/>
      <c r="V321" s="23"/>
      <c r="W321" s="23"/>
      <c r="X321" s="23"/>
      <c r="Y321" s="23"/>
      <c r="Z321" s="23"/>
      <c r="AA321" s="23"/>
      <c r="AB321" s="23" t="s">
        <v>65</v>
      </c>
      <c r="AC321" s="11">
        <v>0</v>
      </c>
      <c r="AD321" s="10">
        <v>59.99</v>
      </c>
      <c r="AE321" s="11">
        <v>60</v>
      </c>
      <c r="AF321" s="10">
        <v>84.99</v>
      </c>
      <c r="AG321" s="11">
        <v>85</v>
      </c>
      <c r="AH321" s="11">
        <v>130</v>
      </c>
      <c r="AI321" s="40">
        <v>0</v>
      </c>
      <c r="AJ321" s="40">
        <v>0</v>
      </c>
      <c r="AK321" s="40">
        <v>0</v>
      </c>
      <c r="AL321" s="40">
        <v>0</v>
      </c>
      <c r="AM321" s="40">
        <v>0</v>
      </c>
      <c r="AN321" s="40">
        <v>0</v>
      </c>
      <c r="AO321" s="40">
        <v>0</v>
      </c>
      <c r="AP321" s="40">
        <v>0</v>
      </c>
      <c r="AQ321" s="40">
        <v>0</v>
      </c>
      <c r="AR321" s="40">
        <v>0</v>
      </c>
      <c r="AS321" s="40">
        <v>0</v>
      </c>
      <c r="AT321" s="40">
        <v>0</v>
      </c>
      <c r="AU321" s="12" t="s">
        <v>66</v>
      </c>
      <c r="AV321" s="13"/>
    </row>
    <row r="322" spans="1:48" hidden="1" x14ac:dyDescent="0.25">
      <c r="A322" s="1" t="s">
        <v>48</v>
      </c>
      <c r="B322" s="21" t="s">
        <v>1744</v>
      </c>
      <c r="C322" s="22"/>
      <c r="D322" s="23"/>
      <c r="E322" s="24"/>
      <c r="F322" s="25"/>
      <c r="G322" s="26"/>
      <c r="H322" s="23"/>
      <c r="I322" s="27"/>
      <c r="J322" s="23"/>
      <c r="K322" s="28"/>
      <c r="L322" s="23"/>
      <c r="M322" s="9"/>
      <c r="N322" s="23"/>
      <c r="O322" s="23"/>
      <c r="P322" s="23"/>
      <c r="Q322" s="23"/>
      <c r="R322" s="23"/>
      <c r="S322" s="29" t="s">
        <v>1744</v>
      </c>
      <c r="T322" s="23"/>
      <c r="U322" s="9"/>
      <c r="V322" s="23"/>
      <c r="W322" s="23"/>
      <c r="X322" s="23"/>
      <c r="Y322" s="23"/>
      <c r="Z322" s="23"/>
      <c r="AA322" s="23"/>
      <c r="AB322" s="23" t="s">
        <v>65</v>
      </c>
      <c r="AC322" s="11">
        <v>0</v>
      </c>
      <c r="AD322" s="10">
        <v>59.99</v>
      </c>
      <c r="AE322" s="11">
        <v>60</v>
      </c>
      <c r="AF322" s="10">
        <v>84.99</v>
      </c>
      <c r="AG322" s="11">
        <v>85</v>
      </c>
      <c r="AH322" s="11">
        <v>130</v>
      </c>
      <c r="AI322" s="40">
        <v>0</v>
      </c>
      <c r="AJ322" s="40">
        <v>0</v>
      </c>
      <c r="AK322" s="40">
        <v>0</v>
      </c>
      <c r="AL322" s="40">
        <v>0</v>
      </c>
      <c r="AM322" s="40">
        <v>0</v>
      </c>
      <c r="AN322" s="40">
        <v>0</v>
      </c>
      <c r="AO322" s="40">
        <v>0</v>
      </c>
      <c r="AP322" s="40">
        <v>0</v>
      </c>
      <c r="AQ322" s="40">
        <v>0</v>
      </c>
      <c r="AR322" s="40">
        <v>0</v>
      </c>
      <c r="AS322" s="40">
        <v>0</v>
      </c>
      <c r="AT322" s="40">
        <v>0</v>
      </c>
      <c r="AU322" s="12" t="s">
        <v>66</v>
      </c>
      <c r="AV322" s="13"/>
    </row>
    <row r="323" spans="1:48" hidden="1" x14ac:dyDescent="0.25">
      <c r="A323" s="1" t="s">
        <v>48</v>
      </c>
      <c r="B323" s="21" t="s">
        <v>1744</v>
      </c>
      <c r="C323" s="22"/>
      <c r="D323" s="23"/>
      <c r="E323" s="24"/>
      <c r="F323" s="25"/>
      <c r="G323" s="26"/>
      <c r="H323" s="23"/>
      <c r="I323" s="27"/>
      <c r="J323" s="23"/>
      <c r="K323" s="28"/>
      <c r="L323" s="23"/>
      <c r="M323" s="9"/>
      <c r="N323" s="23"/>
      <c r="O323" s="23"/>
      <c r="P323" s="23"/>
      <c r="Q323" s="23"/>
      <c r="R323" s="23"/>
      <c r="S323" s="29" t="s">
        <v>1744</v>
      </c>
      <c r="T323" s="23"/>
      <c r="U323" s="9"/>
      <c r="V323" s="23"/>
      <c r="W323" s="23"/>
      <c r="X323" s="23"/>
      <c r="Y323" s="23"/>
      <c r="Z323" s="23"/>
      <c r="AA323" s="23"/>
      <c r="AB323" s="23" t="s">
        <v>65</v>
      </c>
      <c r="AC323" s="11">
        <v>0</v>
      </c>
      <c r="AD323" s="10">
        <v>59.99</v>
      </c>
      <c r="AE323" s="11">
        <v>60</v>
      </c>
      <c r="AF323" s="10">
        <v>84.99</v>
      </c>
      <c r="AG323" s="11">
        <v>85</v>
      </c>
      <c r="AH323" s="11">
        <v>130</v>
      </c>
      <c r="AI323" s="40">
        <v>0</v>
      </c>
      <c r="AJ323" s="40">
        <v>0</v>
      </c>
      <c r="AK323" s="40">
        <v>0</v>
      </c>
      <c r="AL323" s="40">
        <v>0</v>
      </c>
      <c r="AM323" s="40">
        <v>0</v>
      </c>
      <c r="AN323" s="40">
        <v>0</v>
      </c>
      <c r="AO323" s="40">
        <v>0</v>
      </c>
      <c r="AP323" s="40">
        <v>0</v>
      </c>
      <c r="AQ323" s="40">
        <v>0</v>
      </c>
      <c r="AR323" s="40">
        <v>0</v>
      </c>
      <c r="AS323" s="40">
        <v>0</v>
      </c>
      <c r="AT323" s="40">
        <v>0</v>
      </c>
      <c r="AU323" s="12" t="s">
        <v>66</v>
      </c>
      <c r="AV323" s="13"/>
    </row>
    <row r="324" spans="1:48" hidden="1" x14ac:dyDescent="0.25">
      <c r="A324" s="1" t="s">
        <v>48</v>
      </c>
      <c r="B324" s="21" t="s">
        <v>1744</v>
      </c>
      <c r="C324" s="22"/>
      <c r="D324" s="23"/>
      <c r="E324" s="24"/>
      <c r="F324" s="25"/>
      <c r="G324" s="26"/>
      <c r="H324" s="23"/>
      <c r="I324" s="27"/>
      <c r="J324" s="23"/>
      <c r="K324" s="28"/>
      <c r="L324" s="23"/>
      <c r="M324" s="9"/>
      <c r="N324" s="23"/>
      <c r="O324" s="23"/>
      <c r="P324" s="23"/>
      <c r="Q324" s="23"/>
      <c r="R324" s="23"/>
      <c r="S324" s="29" t="s">
        <v>1744</v>
      </c>
      <c r="T324" s="23"/>
      <c r="U324" s="9"/>
      <c r="V324" s="23"/>
      <c r="W324" s="23"/>
      <c r="X324" s="23"/>
      <c r="Y324" s="23"/>
      <c r="Z324" s="23"/>
      <c r="AA324" s="23"/>
      <c r="AB324" s="23" t="s">
        <v>65</v>
      </c>
      <c r="AC324" s="11">
        <v>0</v>
      </c>
      <c r="AD324" s="10">
        <v>59.99</v>
      </c>
      <c r="AE324" s="11">
        <v>60</v>
      </c>
      <c r="AF324" s="10">
        <v>84.99</v>
      </c>
      <c r="AG324" s="11">
        <v>85</v>
      </c>
      <c r="AH324" s="11">
        <v>130</v>
      </c>
      <c r="AI324" s="40">
        <v>0</v>
      </c>
      <c r="AJ324" s="40">
        <v>0</v>
      </c>
      <c r="AK324" s="40">
        <v>0</v>
      </c>
      <c r="AL324" s="40">
        <v>0</v>
      </c>
      <c r="AM324" s="40">
        <v>0</v>
      </c>
      <c r="AN324" s="40">
        <v>0</v>
      </c>
      <c r="AO324" s="40">
        <v>0</v>
      </c>
      <c r="AP324" s="40">
        <v>0</v>
      </c>
      <c r="AQ324" s="40">
        <v>0</v>
      </c>
      <c r="AR324" s="40">
        <v>0</v>
      </c>
      <c r="AS324" s="40">
        <v>0</v>
      </c>
      <c r="AT324" s="40">
        <v>0</v>
      </c>
      <c r="AU324" s="12" t="s">
        <v>66</v>
      </c>
      <c r="AV324" s="13"/>
    </row>
    <row r="325" spans="1:48" hidden="1" x14ac:dyDescent="0.25">
      <c r="A325" s="1" t="s">
        <v>48</v>
      </c>
      <c r="B325" s="21" t="s">
        <v>1744</v>
      </c>
      <c r="C325" s="22"/>
      <c r="D325" s="23"/>
      <c r="E325" s="24"/>
      <c r="F325" s="25"/>
      <c r="G325" s="26"/>
      <c r="H325" s="23"/>
      <c r="I325" s="27"/>
      <c r="J325" s="23"/>
      <c r="K325" s="28"/>
      <c r="L325" s="23"/>
      <c r="M325" s="9"/>
      <c r="N325" s="23"/>
      <c r="O325" s="23"/>
      <c r="P325" s="23"/>
      <c r="Q325" s="23"/>
      <c r="R325" s="23"/>
      <c r="S325" s="29" t="s">
        <v>1744</v>
      </c>
      <c r="T325" s="23"/>
      <c r="U325" s="9"/>
      <c r="V325" s="23"/>
      <c r="W325" s="23"/>
      <c r="X325" s="23"/>
      <c r="Y325" s="23"/>
      <c r="Z325" s="23"/>
      <c r="AA325" s="23"/>
      <c r="AB325" s="23" t="s">
        <v>65</v>
      </c>
      <c r="AC325" s="11">
        <v>0</v>
      </c>
      <c r="AD325" s="10">
        <v>59.99</v>
      </c>
      <c r="AE325" s="11">
        <v>60</v>
      </c>
      <c r="AF325" s="10">
        <v>84.99</v>
      </c>
      <c r="AG325" s="11">
        <v>85</v>
      </c>
      <c r="AH325" s="11">
        <v>130</v>
      </c>
      <c r="AI325" s="40">
        <v>0</v>
      </c>
      <c r="AJ325" s="40">
        <v>0</v>
      </c>
      <c r="AK325" s="40">
        <v>0</v>
      </c>
      <c r="AL325" s="40">
        <v>0</v>
      </c>
      <c r="AM325" s="40">
        <v>0</v>
      </c>
      <c r="AN325" s="40">
        <v>0</v>
      </c>
      <c r="AO325" s="40">
        <v>0</v>
      </c>
      <c r="AP325" s="40">
        <v>0</v>
      </c>
      <c r="AQ325" s="40">
        <v>0</v>
      </c>
      <c r="AR325" s="40">
        <v>0</v>
      </c>
      <c r="AS325" s="40">
        <v>0</v>
      </c>
      <c r="AT325" s="40">
        <v>0</v>
      </c>
      <c r="AU325" s="12" t="s">
        <v>66</v>
      </c>
      <c r="AV325" s="13"/>
    </row>
    <row r="326" spans="1:48" hidden="1" x14ac:dyDescent="0.25">
      <c r="A326" s="1" t="s">
        <v>48</v>
      </c>
      <c r="B326" s="21" t="s">
        <v>1744</v>
      </c>
      <c r="C326" s="22"/>
      <c r="D326" s="23"/>
      <c r="E326" s="24"/>
      <c r="F326" s="25"/>
      <c r="G326" s="26"/>
      <c r="H326" s="23"/>
      <c r="I326" s="27"/>
      <c r="J326" s="23"/>
      <c r="K326" s="28"/>
      <c r="L326" s="23"/>
      <c r="M326" s="9"/>
      <c r="N326" s="23"/>
      <c r="O326" s="23"/>
      <c r="P326" s="23"/>
      <c r="Q326" s="23"/>
      <c r="R326" s="23"/>
      <c r="S326" s="29" t="s">
        <v>1744</v>
      </c>
      <c r="T326" s="23"/>
      <c r="U326" s="9"/>
      <c r="V326" s="23"/>
      <c r="W326" s="23"/>
      <c r="X326" s="23"/>
      <c r="Y326" s="23"/>
      <c r="Z326" s="23"/>
      <c r="AA326" s="23"/>
      <c r="AB326" s="23" t="s">
        <v>65</v>
      </c>
      <c r="AC326" s="11">
        <v>0</v>
      </c>
      <c r="AD326" s="10">
        <v>59.99</v>
      </c>
      <c r="AE326" s="11">
        <v>60</v>
      </c>
      <c r="AF326" s="10">
        <v>84.99</v>
      </c>
      <c r="AG326" s="11">
        <v>85</v>
      </c>
      <c r="AH326" s="11">
        <v>130</v>
      </c>
      <c r="AI326" s="40">
        <v>0</v>
      </c>
      <c r="AJ326" s="40">
        <v>0</v>
      </c>
      <c r="AK326" s="40">
        <v>0</v>
      </c>
      <c r="AL326" s="40">
        <v>0</v>
      </c>
      <c r="AM326" s="40">
        <v>0</v>
      </c>
      <c r="AN326" s="40">
        <v>0</v>
      </c>
      <c r="AO326" s="40">
        <v>0</v>
      </c>
      <c r="AP326" s="40">
        <v>0</v>
      </c>
      <c r="AQ326" s="40">
        <v>0</v>
      </c>
      <c r="AR326" s="40">
        <v>0</v>
      </c>
      <c r="AS326" s="40">
        <v>0</v>
      </c>
      <c r="AT326" s="40">
        <v>0</v>
      </c>
      <c r="AU326" s="12" t="s">
        <v>66</v>
      </c>
      <c r="AV326" s="13"/>
    </row>
    <row r="327" spans="1:48" hidden="1" x14ac:dyDescent="0.25">
      <c r="A327" s="1" t="s">
        <v>48</v>
      </c>
      <c r="B327" s="21" t="s">
        <v>1744</v>
      </c>
      <c r="C327" s="22"/>
      <c r="D327" s="23"/>
      <c r="E327" s="24"/>
      <c r="F327" s="25"/>
      <c r="G327" s="26"/>
      <c r="H327" s="23"/>
      <c r="I327" s="27"/>
      <c r="J327" s="23"/>
      <c r="K327" s="28"/>
      <c r="L327" s="23"/>
      <c r="M327" s="9"/>
      <c r="N327" s="23"/>
      <c r="O327" s="23"/>
      <c r="P327" s="23"/>
      <c r="Q327" s="23"/>
      <c r="R327" s="23"/>
      <c r="S327" s="29" t="s">
        <v>1744</v>
      </c>
      <c r="T327" s="23"/>
      <c r="U327" s="9"/>
      <c r="V327" s="23"/>
      <c r="W327" s="23"/>
      <c r="X327" s="23"/>
      <c r="Y327" s="23"/>
      <c r="Z327" s="23"/>
      <c r="AA327" s="23"/>
      <c r="AB327" s="23" t="s">
        <v>65</v>
      </c>
      <c r="AC327" s="11">
        <v>0</v>
      </c>
      <c r="AD327" s="10">
        <v>59.99</v>
      </c>
      <c r="AE327" s="11">
        <v>60</v>
      </c>
      <c r="AF327" s="10">
        <v>84.99</v>
      </c>
      <c r="AG327" s="11">
        <v>85</v>
      </c>
      <c r="AH327" s="11">
        <v>130</v>
      </c>
      <c r="AI327" s="40">
        <v>0</v>
      </c>
      <c r="AJ327" s="40">
        <v>0</v>
      </c>
      <c r="AK327" s="40">
        <v>0</v>
      </c>
      <c r="AL327" s="40">
        <v>0</v>
      </c>
      <c r="AM327" s="40">
        <v>0</v>
      </c>
      <c r="AN327" s="40">
        <v>0</v>
      </c>
      <c r="AO327" s="40">
        <v>0</v>
      </c>
      <c r="AP327" s="40">
        <v>0</v>
      </c>
      <c r="AQ327" s="40">
        <v>0</v>
      </c>
      <c r="AR327" s="40">
        <v>0</v>
      </c>
      <c r="AS327" s="40">
        <v>0</v>
      </c>
      <c r="AT327" s="40">
        <v>0</v>
      </c>
      <c r="AU327" s="12" t="s">
        <v>66</v>
      </c>
      <c r="AV327" s="13"/>
    </row>
    <row r="328" spans="1:48" hidden="1" x14ac:dyDescent="0.25">
      <c r="A328" s="1" t="s">
        <v>48</v>
      </c>
      <c r="B328" s="21" t="s">
        <v>1744</v>
      </c>
      <c r="C328" s="22"/>
      <c r="D328" s="23"/>
      <c r="E328" s="24"/>
      <c r="F328" s="25"/>
      <c r="G328" s="26"/>
      <c r="H328" s="23"/>
      <c r="I328" s="27"/>
      <c r="J328" s="23"/>
      <c r="K328" s="28"/>
      <c r="L328" s="23"/>
      <c r="M328" s="9"/>
      <c r="N328" s="23"/>
      <c r="O328" s="23"/>
      <c r="P328" s="23"/>
      <c r="Q328" s="23"/>
      <c r="R328" s="23"/>
      <c r="S328" s="29" t="s">
        <v>1744</v>
      </c>
      <c r="T328" s="23"/>
      <c r="U328" s="9"/>
      <c r="V328" s="23"/>
      <c r="W328" s="23"/>
      <c r="X328" s="23"/>
      <c r="Y328" s="23"/>
      <c r="Z328" s="23"/>
      <c r="AA328" s="23"/>
      <c r="AB328" s="23" t="s">
        <v>65</v>
      </c>
      <c r="AC328" s="11">
        <v>0</v>
      </c>
      <c r="AD328" s="10">
        <v>59.99</v>
      </c>
      <c r="AE328" s="11">
        <v>60</v>
      </c>
      <c r="AF328" s="10">
        <v>84.99</v>
      </c>
      <c r="AG328" s="11">
        <v>85</v>
      </c>
      <c r="AH328" s="11">
        <v>130</v>
      </c>
      <c r="AI328" s="40">
        <v>0</v>
      </c>
      <c r="AJ328" s="40">
        <v>0</v>
      </c>
      <c r="AK328" s="40">
        <v>0</v>
      </c>
      <c r="AL328" s="40">
        <v>0</v>
      </c>
      <c r="AM328" s="40">
        <v>0</v>
      </c>
      <c r="AN328" s="40">
        <v>0</v>
      </c>
      <c r="AO328" s="40">
        <v>0</v>
      </c>
      <c r="AP328" s="40">
        <v>0</v>
      </c>
      <c r="AQ328" s="40">
        <v>0</v>
      </c>
      <c r="AR328" s="40">
        <v>0</v>
      </c>
      <c r="AS328" s="40">
        <v>0</v>
      </c>
      <c r="AT328" s="40">
        <v>0</v>
      </c>
      <c r="AU328" s="12" t="s">
        <v>66</v>
      </c>
      <c r="AV328" s="13"/>
    </row>
    <row r="329" spans="1:48" hidden="1" x14ac:dyDescent="0.25">
      <c r="A329" s="1" t="s">
        <v>48</v>
      </c>
      <c r="B329" s="21" t="s">
        <v>1744</v>
      </c>
      <c r="C329" s="22"/>
      <c r="D329" s="23"/>
      <c r="E329" s="24"/>
      <c r="F329" s="25"/>
      <c r="G329" s="26"/>
      <c r="H329" s="23"/>
      <c r="I329" s="27"/>
      <c r="J329" s="23"/>
      <c r="K329" s="28"/>
      <c r="L329" s="23"/>
      <c r="M329" s="9"/>
      <c r="N329" s="23"/>
      <c r="O329" s="23"/>
      <c r="P329" s="23"/>
      <c r="Q329" s="23"/>
      <c r="R329" s="23"/>
      <c r="S329" s="29" t="s">
        <v>1744</v>
      </c>
      <c r="T329" s="23"/>
      <c r="U329" s="9"/>
      <c r="V329" s="23"/>
      <c r="W329" s="23"/>
      <c r="X329" s="23"/>
      <c r="Y329" s="23"/>
      <c r="Z329" s="23"/>
      <c r="AA329" s="23"/>
      <c r="AB329" s="23" t="s">
        <v>65</v>
      </c>
      <c r="AC329" s="11">
        <v>0</v>
      </c>
      <c r="AD329" s="10">
        <v>59.99</v>
      </c>
      <c r="AE329" s="11">
        <v>60</v>
      </c>
      <c r="AF329" s="10">
        <v>84.99</v>
      </c>
      <c r="AG329" s="11">
        <v>85</v>
      </c>
      <c r="AH329" s="11">
        <v>130</v>
      </c>
      <c r="AI329" s="40">
        <v>0</v>
      </c>
      <c r="AJ329" s="40">
        <v>0</v>
      </c>
      <c r="AK329" s="40">
        <v>0</v>
      </c>
      <c r="AL329" s="40">
        <v>0</v>
      </c>
      <c r="AM329" s="40">
        <v>0</v>
      </c>
      <c r="AN329" s="40">
        <v>0</v>
      </c>
      <c r="AO329" s="40">
        <v>0</v>
      </c>
      <c r="AP329" s="40">
        <v>0</v>
      </c>
      <c r="AQ329" s="40">
        <v>0</v>
      </c>
      <c r="AR329" s="40">
        <v>0</v>
      </c>
      <c r="AS329" s="40">
        <v>0</v>
      </c>
      <c r="AT329" s="40">
        <v>0</v>
      </c>
      <c r="AU329" s="12" t="s">
        <v>66</v>
      </c>
      <c r="AV329" s="13"/>
    </row>
    <row r="330" spans="1:48" hidden="1" x14ac:dyDescent="0.25">
      <c r="A330" s="1" t="s">
        <v>48</v>
      </c>
      <c r="B330" s="21" t="s">
        <v>1744</v>
      </c>
      <c r="C330" s="22"/>
      <c r="D330" s="23"/>
      <c r="E330" s="24"/>
      <c r="F330" s="25"/>
      <c r="G330" s="26"/>
      <c r="H330" s="23"/>
      <c r="I330" s="27"/>
      <c r="J330" s="23"/>
      <c r="K330" s="28"/>
      <c r="L330" s="23"/>
      <c r="M330" s="9"/>
      <c r="N330" s="23"/>
      <c r="O330" s="23"/>
      <c r="P330" s="23"/>
      <c r="Q330" s="23"/>
      <c r="R330" s="23"/>
      <c r="S330" s="29" t="s">
        <v>1744</v>
      </c>
      <c r="T330" s="23"/>
      <c r="U330" s="9"/>
      <c r="V330" s="23"/>
      <c r="W330" s="23"/>
      <c r="X330" s="23"/>
      <c r="Y330" s="23"/>
      <c r="Z330" s="23"/>
      <c r="AA330" s="23"/>
      <c r="AB330" s="23" t="s">
        <v>65</v>
      </c>
      <c r="AC330" s="11">
        <v>0</v>
      </c>
      <c r="AD330" s="10">
        <v>59.99</v>
      </c>
      <c r="AE330" s="11">
        <v>60</v>
      </c>
      <c r="AF330" s="10">
        <v>84.99</v>
      </c>
      <c r="AG330" s="11">
        <v>85</v>
      </c>
      <c r="AH330" s="11">
        <v>130</v>
      </c>
      <c r="AI330" s="40">
        <v>0</v>
      </c>
      <c r="AJ330" s="40">
        <v>0</v>
      </c>
      <c r="AK330" s="40">
        <v>0</v>
      </c>
      <c r="AL330" s="40">
        <v>0</v>
      </c>
      <c r="AM330" s="40">
        <v>0</v>
      </c>
      <c r="AN330" s="40">
        <v>0</v>
      </c>
      <c r="AO330" s="40">
        <v>0</v>
      </c>
      <c r="AP330" s="40">
        <v>0</v>
      </c>
      <c r="AQ330" s="40">
        <v>0</v>
      </c>
      <c r="AR330" s="40">
        <v>0</v>
      </c>
      <c r="AS330" s="40">
        <v>0</v>
      </c>
      <c r="AT330" s="40">
        <v>0</v>
      </c>
      <c r="AU330" s="12" t="s">
        <v>66</v>
      </c>
      <c r="AV330" s="13"/>
    </row>
    <row r="331" spans="1:48" hidden="1" x14ac:dyDescent="0.25">
      <c r="A331" s="1" t="s">
        <v>48</v>
      </c>
      <c r="B331" s="21" t="s">
        <v>1744</v>
      </c>
      <c r="C331" s="22"/>
      <c r="D331" s="23"/>
      <c r="E331" s="24"/>
      <c r="F331" s="25"/>
      <c r="G331" s="26"/>
      <c r="H331" s="23"/>
      <c r="I331" s="27"/>
      <c r="J331" s="23"/>
      <c r="K331" s="28"/>
      <c r="L331" s="23"/>
      <c r="M331" s="9"/>
      <c r="N331" s="23"/>
      <c r="O331" s="23"/>
      <c r="P331" s="23"/>
      <c r="Q331" s="23"/>
      <c r="R331" s="23"/>
      <c r="S331" s="29" t="s">
        <v>1744</v>
      </c>
      <c r="T331" s="23"/>
      <c r="U331" s="9"/>
      <c r="V331" s="23"/>
      <c r="W331" s="23"/>
      <c r="X331" s="23"/>
      <c r="Y331" s="23"/>
      <c r="Z331" s="23"/>
      <c r="AA331" s="23"/>
      <c r="AB331" s="23" t="s">
        <v>65</v>
      </c>
      <c r="AC331" s="11">
        <v>0</v>
      </c>
      <c r="AD331" s="10">
        <v>59.99</v>
      </c>
      <c r="AE331" s="11">
        <v>60</v>
      </c>
      <c r="AF331" s="10">
        <v>84.99</v>
      </c>
      <c r="AG331" s="11">
        <v>85</v>
      </c>
      <c r="AH331" s="11">
        <v>130</v>
      </c>
      <c r="AI331" s="40">
        <v>0</v>
      </c>
      <c r="AJ331" s="40">
        <v>0</v>
      </c>
      <c r="AK331" s="40">
        <v>0</v>
      </c>
      <c r="AL331" s="40">
        <v>0</v>
      </c>
      <c r="AM331" s="40">
        <v>0</v>
      </c>
      <c r="AN331" s="40">
        <v>0</v>
      </c>
      <c r="AO331" s="40">
        <v>0</v>
      </c>
      <c r="AP331" s="40">
        <v>0</v>
      </c>
      <c r="AQ331" s="40">
        <v>0</v>
      </c>
      <c r="AR331" s="40">
        <v>0</v>
      </c>
      <c r="AS331" s="40">
        <v>0</v>
      </c>
      <c r="AT331" s="40">
        <v>0</v>
      </c>
      <c r="AU331" s="12" t="s">
        <v>66</v>
      </c>
      <c r="AV331" s="13"/>
    </row>
    <row r="332" spans="1:48" hidden="1" x14ac:dyDescent="0.25">
      <c r="A332" s="1" t="s">
        <v>48</v>
      </c>
      <c r="B332" s="21" t="s">
        <v>1744</v>
      </c>
      <c r="C332" s="22"/>
      <c r="D332" s="23"/>
      <c r="E332" s="24"/>
      <c r="F332" s="25"/>
      <c r="G332" s="26"/>
      <c r="H332" s="23"/>
      <c r="I332" s="27"/>
      <c r="J332" s="23"/>
      <c r="K332" s="28"/>
      <c r="L332" s="23"/>
      <c r="M332" s="9"/>
      <c r="N332" s="23"/>
      <c r="O332" s="23"/>
      <c r="P332" s="23"/>
      <c r="Q332" s="23"/>
      <c r="R332" s="23"/>
      <c r="S332" s="29" t="s">
        <v>1744</v>
      </c>
      <c r="T332" s="23"/>
      <c r="U332" s="9"/>
      <c r="V332" s="23"/>
      <c r="W332" s="23"/>
      <c r="X332" s="23"/>
      <c r="Y332" s="23"/>
      <c r="Z332" s="23"/>
      <c r="AA332" s="23"/>
      <c r="AB332" s="23" t="s">
        <v>65</v>
      </c>
      <c r="AC332" s="11">
        <v>0</v>
      </c>
      <c r="AD332" s="10">
        <v>59.99</v>
      </c>
      <c r="AE332" s="11">
        <v>60</v>
      </c>
      <c r="AF332" s="10">
        <v>84.99</v>
      </c>
      <c r="AG332" s="11">
        <v>85</v>
      </c>
      <c r="AH332" s="11">
        <v>130</v>
      </c>
      <c r="AI332" s="40">
        <v>0</v>
      </c>
      <c r="AJ332" s="40">
        <v>0</v>
      </c>
      <c r="AK332" s="40">
        <v>0</v>
      </c>
      <c r="AL332" s="40">
        <v>0</v>
      </c>
      <c r="AM332" s="40">
        <v>0</v>
      </c>
      <c r="AN332" s="40">
        <v>0</v>
      </c>
      <c r="AO332" s="40">
        <v>0</v>
      </c>
      <c r="AP332" s="40">
        <v>0</v>
      </c>
      <c r="AQ332" s="40">
        <v>0</v>
      </c>
      <c r="AR332" s="40">
        <v>0</v>
      </c>
      <c r="AS332" s="40">
        <v>0</v>
      </c>
      <c r="AT332" s="40">
        <v>0</v>
      </c>
      <c r="AU332" s="12" t="s">
        <v>66</v>
      </c>
      <c r="AV332" s="13"/>
    </row>
    <row r="333" spans="1:48" hidden="1" x14ac:dyDescent="0.25">
      <c r="A333" s="1" t="s">
        <v>48</v>
      </c>
      <c r="B333" s="21" t="s">
        <v>1744</v>
      </c>
      <c r="C333" s="22"/>
      <c r="D333" s="23"/>
      <c r="E333" s="24"/>
      <c r="F333" s="25"/>
      <c r="G333" s="26"/>
      <c r="H333" s="23"/>
      <c r="I333" s="27"/>
      <c r="J333" s="23"/>
      <c r="K333" s="28"/>
      <c r="L333" s="23"/>
      <c r="M333" s="9"/>
      <c r="N333" s="23"/>
      <c r="O333" s="23"/>
      <c r="P333" s="23"/>
      <c r="Q333" s="23"/>
      <c r="R333" s="23"/>
      <c r="S333" s="29" t="s">
        <v>1744</v>
      </c>
      <c r="T333" s="23"/>
      <c r="U333" s="9"/>
      <c r="V333" s="23"/>
      <c r="W333" s="23"/>
      <c r="X333" s="23"/>
      <c r="Y333" s="23"/>
      <c r="Z333" s="23"/>
      <c r="AA333" s="23"/>
      <c r="AB333" s="23" t="s">
        <v>65</v>
      </c>
      <c r="AC333" s="11">
        <v>0</v>
      </c>
      <c r="AD333" s="10">
        <v>59.99</v>
      </c>
      <c r="AE333" s="11">
        <v>60</v>
      </c>
      <c r="AF333" s="10">
        <v>84.99</v>
      </c>
      <c r="AG333" s="11">
        <v>85</v>
      </c>
      <c r="AH333" s="11">
        <v>130</v>
      </c>
      <c r="AI333" s="40">
        <v>0</v>
      </c>
      <c r="AJ333" s="40">
        <v>0</v>
      </c>
      <c r="AK333" s="40">
        <v>0</v>
      </c>
      <c r="AL333" s="40">
        <v>0</v>
      </c>
      <c r="AM333" s="40">
        <v>0</v>
      </c>
      <c r="AN333" s="40">
        <v>0</v>
      </c>
      <c r="AO333" s="40">
        <v>0</v>
      </c>
      <c r="AP333" s="40">
        <v>0</v>
      </c>
      <c r="AQ333" s="40">
        <v>0</v>
      </c>
      <c r="AR333" s="40">
        <v>0</v>
      </c>
      <c r="AS333" s="40">
        <v>0</v>
      </c>
      <c r="AT333" s="40">
        <v>0</v>
      </c>
      <c r="AU333" s="12" t="s">
        <v>66</v>
      </c>
      <c r="AV333" s="13"/>
    </row>
    <row r="334" spans="1:48" hidden="1" x14ac:dyDescent="0.25">
      <c r="A334" s="1" t="s">
        <v>48</v>
      </c>
      <c r="B334" s="21" t="s">
        <v>1744</v>
      </c>
      <c r="C334" s="22"/>
      <c r="D334" s="23"/>
      <c r="E334" s="24"/>
      <c r="F334" s="25"/>
      <c r="G334" s="26"/>
      <c r="H334" s="23"/>
      <c r="I334" s="27"/>
      <c r="J334" s="23"/>
      <c r="K334" s="28"/>
      <c r="L334" s="23"/>
      <c r="M334" s="9"/>
      <c r="N334" s="23"/>
      <c r="O334" s="23"/>
      <c r="P334" s="23"/>
      <c r="Q334" s="23"/>
      <c r="R334" s="23"/>
      <c r="S334" s="29" t="s">
        <v>1744</v>
      </c>
      <c r="T334" s="23"/>
      <c r="U334" s="9"/>
      <c r="V334" s="23"/>
      <c r="W334" s="23"/>
      <c r="X334" s="23"/>
      <c r="Y334" s="23"/>
      <c r="Z334" s="23"/>
      <c r="AA334" s="23"/>
      <c r="AB334" s="23" t="s">
        <v>65</v>
      </c>
      <c r="AC334" s="11">
        <v>0</v>
      </c>
      <c r="AD334" s="10">
        <v>59.99</v>
      </c>
      <c r="AE334" s="11">
        <v>60</v>
      </c>
      <c r="AF334" s="10">
        <v>84.99</v>
      </c>
      <c r="AG334" s="11">
        <v>85</v>
      </c>
      <c r="AH334" s="11">
        <v>130</v>
      </c>
      <c r="AI334" s="40">
        <v>0</v>
      </c>
      <c r="AJ334" s="40">
        <v>0</v>
      </c>
      <c r="AK334" s="40">
        <v>0</v>
      </c>
      <c r="AL334" s="40">
        <v>0</v>
      </c>
      <c r="AM334" s="40">
        <v>0</v>
      </c>
      <c r="AN334" s="40">
        <v>0</v>
      </c>
      <c r="AO334" s="40">
        <v>0</v>
      </c>
      <c r="AP334" s="40">
        <v>0</v>
      </c>
      <c r="AQ334" s="40">
        <v>0</v>
      </c>
      <c r="AR334" s="40">
        <v>0</v>
      </c>
      <c r="AS334" s="40">
        <v>0</v>
      </c>
      <c r="AT334" s="40">
        <v>0</v>
      </c>
      <c r="AU334" s="12" t="s">
        <v>66</v>
      </c>
      <c r="AV334" s="13"/>
    </row>
    <row r="335" spans="1:48" hidden="1" x14ac:dyDescent="0.25">
      <c r="A335" s="1" t="s">
        <v>48</v>
      </c>
      <c r="B335" s="21" t="s">
        <v>1744</v>
      </c>
      <c r="C335" s="22"/>
      <c r="D335" s="23"/>
      <c r="E335" s="24"/>
      <c r="F335" s="25"/>
      <c r="G335" s="26"/>
      <c r="H335" s="23"/>
      <c r="I335" s="27"/>
      <c r="J335" s="23"/>
      <c r="K335" s="28"/>
      <c r="L335" s="23"/>
      <c r="M335" s="9"/>
      <c r="N335" s="23"/>
      <c r="O335" s="23"/>
      <c r="P335" s="23"/>
      <c r="Q335" s="23"/>
      <c r="R335" s="23"/>
      <c r="S335" s="29" t="s">
        <v>1744</v>
      </c>
      <c r="T335" s="23"/>
      <c r="U335" s="9"/>
      <c r="V335" s="23"/>
      <c r="W335" s="23"/>
      <c r="X335" s="23"/>
      <c r="Y335" s="23"/>
      <c r="Z335" s="23"/>
      <c r="AA335" s="23"/>
      <c r="AB335" s="23" t="s">
        <v>65</v>
      </c>
      <c r="AC335" s="11">
        <v>0</v>
      </c>
      <c r="AD335" s="10">
        <v>59.99</v>
      </c>
      <c r="AE335" s="11">
        <v>60</v>
      </c>
      <c r="AF335" s="10">
        <v>84.99</v>
      </c>
      <c r="AG335" s="11">
        <v>85</v>
      </c>
      <c r="AH335" s="11">
        <v>130</v>
      </c>
      <c r="AI335" s="40">
        <v>0</v>
      </c>
      <c r="AJ335" s="40">
        <v>0</v>
      </c>
      <c r="AK335" s="40">
        <v>0</v>
      </c>
      <c r="AL335" s="40">
        <v>0</v>
      </c>
      <c r="AM335" s="40">
        <v>0</v>
      </c>
      <c r="AN335" s="40">
        <v>0</v>
      </c>
      <c r="AO335" s="40">
        <v>0</v>
      </c>
      <c r="AP335" s="40">
        <v>0</v>
      </c>
      <c r="AQ335" s="40">
        <v>0</v>
      </c>
      <c r="AR335" s="40">
        <v>0</v>
      </c>
      <c r="AS335" s="40">
        <v>0</v>
      </c>
      <c r="AT335" s="40">
        <v>0</v>
      </c>
      <c r="AU335" s="12" t="s">
        <v>66</v>
      </c>
      <c r="AV335" s="13"/>
    </row>
    <row r="336" spans="1:48" hidden="1" x14ac:dyDescent="0.25">
      <c r="A336" s="1" t="s">
        <v>48</v>
      </c>
      <c r="B336" s="21" t="s">
        <v>1744</v>
      </c>
      <c r="C336" s="22"/>
      <c r="D336" s="23"/>
      <c r="E336" s="24"/>
      <c r="F336" s="25"/>
      <c r="G336" s="26"/>
      <c r="H336" s="23"/>
      <c r="I336" s="27"/>
      <c r="J336" s="23"/>
      <c r="K336" s="28"/>
      <c r="L336" s="23"/>
      <c r="M336" s="9"/>
      <c r="N336" s="23"/>
      <c r="O336" s="23"/>
      <c r="P336" s="23"/>
      <c r="Q336" s="23"/>
      <c r="R336" s="23"/>
      <c r="S336" s="29" t="s">
        <v>1744</v>
      </c>
      <c r="T336" s="23"/>
      <c r="U336" s="9"/>
      <c r="V336" s="23"/>
      <c r="W336" s="23"/>
      <c r="X336" s="23"/>
      <c r="Y336" s="23"/>
      <c r="Z336" s="23"/>
      <c r="AA336" s="23"/>
      <c r="AB336" s="23" t="s">
        <v>65</v>
      </c>
      <c r="AC336" s="11">
        <v>0</v>
      </c>
      <c r="AD336" s="10">
        <v>59.99</v>
      </c>
      <c r="AE336" s="11">
        <v>60</v>
      </c>
      <c r="AF336" s="10">
        <v>84.99</v>
      </c>
      <c r="AG336" s="11">
        <v>85</v>
      </c>
      <c r="AH336" s="11">
        <v>130</v>
      </c>
      <c r="AI336" s="40">
        <v>0</v>
      </c>
      <c r="AJ336" s="40">
        <v>0</v>
      </c>
      <c r="AK336" s="40">
        <v>0</v>
      </c>
      <c r="AL336" s="40">
        <v>0</v>
      </c>
      <c r="AM336" s="40">
        <v>0</v>
      </c>
      <c r="AN336" s="40">
        <v>0</v>
      </c>
      <c r="AO336" s="40">
        <v>0</v>
      </c>
      <c r="AP336" s="40">
        <v>0</v>
      </c>
      <c r="AQ336" s="40">
        <v>0</v>
      </c>
      <c r="AR336" s="40">
        <v>0</v>
      </c>
      <c r="AS336" s="40">
        <v>0</v>
      </c>
      <c r="AT336" s="40">
        <v>0</v>
      </c>
      <c r="AU336" s="12" t="s">
        <v>66</v>
      </c>
      <c r="AV336" s="13"/>
    </row>
    <row r="337" spans="1:48" hidden="1" x14ac:dyDescent="0.25">
      <c r="A337" s="1" t="s">
        <v>48</v>
      </c>
      <c r="B337" s="21" t="s">
        <v>1744</v>
      </c>
      <c r="C337" s="22"/>
      <c r="D337" s="23"/>
      <c r="E337" s="24"/>
      <c r="F337" s="25"/>
      <c r="G337" s="26"/>
      <c r="H337" s="23"/>
      <c r="I337" s="27"/>
      <c r="J337" s="23"/>
      <c r="K337" s="28"/>
      <c r="L337" s="23"/>
      <c r="M337" s="9"/>
      <c r="N337" s="23"/>
      <c r="O337" s="23"/>
      <c r="P337" s="23"/>
      <c r="Q337" s="23"/>
      <c r="R337" s="23"/>
      <c r="S337" s="29" t="s">
        <v>1744</v>
      </c>
      <c r="T337" s="23"/>
      <c r="U337" s="9"/>
      <c r="V337" s="23"/>
      <c r="W337" s="23"/>
      <c r="X337" s="23"/>
      <c r="Y337" s="23"/>
      <c r="Z337" s="23"/>
      <c r="AA337" s="23"/>
      <c r="AB337" s="23" t="s">
        <v>65</v>
      </c>
      <c r="AC337" s="11">
        <v>0</v>
      </c>
      <c r="AD337" s="10">
        <v>59.99</v>
      </c>
      <c r="AE337" s="11">
        <v>60</v>
      </c>
      <c r="AF337" s="10">
        <v>84.99</v>
      </c>
      <c r="AG337" s="11">
        <v>85</v>
      </c>
      <c r="AH337" s="11">
        <v>130</v>
      </c>
      <c r="AI337" s="40">
        <v>0</v>
      </c>
      <c r="AJ337" s="40">
        <v>0</v>
      </c>
      <c r="AK337" s="40">
        <v>0</v>
      </c>
      <c r="AL337" s="40">
        <v>0</v>
      </c>
      <c r="AM337" s="40">
        <v>0</v>
      </c>
      <c r="AN337" s="40">
        <v>0</v>
      </c>
      <c r="AO337" s="40">
        <v>0</v>
      </c>
      <c r="AP337" s="40">
        <v>0</v>
      </c>
      <c r="AQ337" s="40">
        <v>0</v>
      </c>
      <c r="AR337" s="40">
        <v>0</v>
      </c>
      <c r="AS337" s="40">
        <v>0</v>
      </c>
      <c r="AT337" s="40">
        <v>0</v>
      </c>
      <c r="AU337" s="12" t="s">
        <v>66</v>
      </c>
      <c r="AV337" s="13"/>
    </row>
    <row r="338" spans="1:48" hidden="1" x14ac:dyDescent="0.25">
      <c r="A338" s="1" t="s">
        <v>48</v>
      </c>
      <c r="B338" s="21" t="s">
        <v>1744</v>
      </c>
      <c r="C338" s="22"/>
      <c r="D338" s="23"/>
      <c r="E338" s="24"/>
      <c r="F338" s="25"/>
      <c r="G338" s="26"/>
      <c r="H338" s="23"/>
      <c r="I338" s="27"/>
      <c r="J338" s="23"/>
      <c r="K338" s="28"/>
      <c r="L338" s="23"/>
      <c r="M338" s="9"/>
      <c r="N338" s="23"/>
      <c r="O338" s="23"/>
      <c r="P338" s="23"/>
      <c r="Q338" s="23"/>
      <c r="R338" s="23"/>
      <c r="S338" s="29" t="s">
        <v>1744</v>
      </c>
      <c r="T338" s="23"/>
      <c r="U338" s="9"/>
      <c r="V338" s="23"/>
      <c r="W338" s="23"/>
      <c r="X338" s="23"/>
      <c r="Y338" s="23"/>
      <c r="Z338" s="23"/>
      <c r="AA338" s="23"/>
      <c r="AB338" s="23" t="s">
        <v>65</v>
      </c>
      <c r="AC338" s="11">
        <v>0</v>
      </c>
      <c r="AD338" s="10">
        <v>59.99</v>
      </c>
      <c r="AE338" s="11">
        <v>60</v>
      </c>
      <c r="AF338" s="10">
        <v>84.99</v>
      </c>
      <c r="AG338" s="11">
        <v>85</v>
      </c>
      <c r="AH338" s="11">
        <v>130</v>
      </c>
      <c r="AI338" s="40">
        <v>0</v>
      </c>
      <c r="AJ338" s="40">
        <v>0</v>
      </c>
      <c r="AK338" s="40">
        <v>0</v>
      </c>
      <c r="AL338" s="40">
        <v>0</v>
      </c>
      <c r="AM338" s="40">
        <v>0</v>
      </c>
      <c r="AN338" s="40">
        <v>0</v>
      </c>
      <c r="AO338" s="40">
        <v>0</v>
      </c>
      <c r="AP338" s="40">
        <v>0</v>
      </c>
      <c r="AQ338" s="40">
        <v>0</v>
      </c>
      <c r="AR338" s="40">
        <v>0</v>
      </c>
      <c r="AS338" s="40">
        <v>0</v>
      </c>
      <c r="AT338" s="40">
        <v>0</v>
      </c>
      <c r="AU338" s="12" t="s">
        <v>66</v>
      </c>
      <c r="AV338" s="13"/>
    </row>
    <row r="339" spans="1:48" hidden="1" x14ac:dyDescent="0.25">
      <c r="A339" s="1" t="s">
        <v>48</v>
      </c>
      <c r="B339" s="21" t="s">
        <v>1744</v>
      </c>
      <c r="C339" s="22"/>
      <c r="D339" s="23"/>
      <c r="E339" s="24"/>
      <c r="F339" s="25"/>
      <c r="G339" s="26"/>
      <c r="H339" s="23"/>
      <c r="I339" s="27"/>
      <c r="J339" s="23"/>
      <c r="K339" s="28"/>
      <c r="L339" s="23"/>
      <c r="M339" s="9"/>
      <c r="N339" s="23"/>
      <c r="O339" s="23"/>
      <c r="P339" s="23"/>
      <c r="Q339" s="23"/>
      <c r="R339" s="23"/>
      <c r="S339" s="29" t="s">
        <v>1744</v>
      </c>
      <c r="T339" s="23"/>
      <c r="U339" s="9"/>
      <c r="V339" s="23"/>
      <c r="W339" s="23"/>
      <c r="X339" s="23"/>
      <c r="Y339" s="23"/>
      <c r="Z339" s="23"/>
      <c r="AA339" s="23"/>
      <c r="AB339" s="23" t="s">
        <v>65</v>
      </c>
      <c r="AC339" s="11">
        <v>0</v>
      </c>
      <c r="AD339" s="10">
        <v>59.99</v>
      </c>
      <c r="AE339" s="11">
        <v>60</v>
      </c>
      <c r="AF339" s="10">
        <v>84.99</v>
      </c>
      <c r="AG339" s="11">
        <v>85</v>
      </c>
      <c r="AH339" s="11">
        <v>130</v>
      </c>
      <c r="AI339" s="40">
        <v>0</v>
      </c>
      <c r="AJ339" s="40">
        <v>0</v>
      </c>
      <c r="AK339" s="40">
        <v>0</v>
      </c>
      <c r="AL339" s="40">
        <v>0</v>
      </c>
      <c r="AM339" s="40">
        <v>0</v>
      </c>
      <c r="AN339" s="40">
        <v>0</v>
      </c>
      <c r="AO339" s="40">
        <v>0</v>
      </c>
      <c r="AP339" s="40">
        <v>0</v>
      </c>
      <c r="AQ339" s="40">
        <v>0</v>
      </c>
      <c r="AR339" s="40">
        <v>0</v>
      </c>
      <c r="AS339" s="40">
        <v>0</v>
      </c>
      <c r="AT339" s="40">
        <v>0</v>
      </c>
      <c r="AU339" s="12" t="s">
        <v>66</v>
      </c>
      <c r="AV339" s="13"/>
    </row>
    <row r="340" spans="1:48" hidden="1" x14ac:dyDescent="0.25">
      <c r="A340" s="1" t="s">
        <v>48</v>
      </c>
      <c r="B340" s="21" t="s">
        <v>1744</v>
      </c>
      <c r="C340" s="22"/>
      <c r="D340" s="23"/>
      <c r="E340" s="24"/>
      <c r="F340" s="25"/>
      <c r="G340" s="26"/>
      <c r="H340" s="23"/>
      <c r="I340" s="27"/>
      <c r="J340" s="23"/>
      <c r="K340" s="28"/>
      <c r="L340" s="23"/>
      <c r="M340" s="9"/>
      <c r="N340" s="23"/>
      <c r="O340" s="23"/>
      <c r="P340" s="23"/>
      <c r="Q340" s="23"/>
      <c r="R340" s="23"/>
      <c r="S340" s="29" t="s">
        <v>1744</v>
      </c>
      <c r="T340" s="23"/>
      <c r="U340" s="9"/>
      <c r="V340" s="23"/>
      <c r="W340" s="23"/>
      <c r="X340" s="23"/>
      <c r="Y340" s="23"/>
      <c r="Z340" s="23"/>
      <c r="AA340" s="23"/>
      <c r="AB340" s="23" t="s">
        <v>65</v>
      </c>
      <c r="AC340" s="11">
        <v>0</v>
      </c>
      <c r="AD340" s="10">
        <v>59.99</v>
      </c>
      <c r="AE340" s="11">
        <v>60</v>
      </c>
      <c r="AF340" s="10">
        <v>84.99</v>
      </c>
      <c r="AG340" s="11">
        <v>85</v>
      </c>
      <c r="AH340" s="11">
        <v>130</v>
      </c>
      <c r="AI340" s="40">
        <v>0</v>
      </c>
      <c r="AJ340" s="40">
        <v>0</v>
      </c>
      <c r="AK340" s="40">
        <v>0</v>
      </c>
      <c r="AL340" s="40">
        <v>0</v>
      </c>
      <c r="AM340" s="40">
        <v>0</v>
      </c>
      <c r="AN340" s="40">
        <v>0</v>
      </c>
      <c r="AO340" s="40">
        <v>0</v>
      </c>
      <c r="AP340" s="40">
        <v>0</v>
      </c>
      <c r="AQ340" s="40">
        <v>0</v>
      </c>
      <c r="AR340" s="40">
        <v>0</v>
      </c>
      <c r="AS340" s="40">
        <v>0</v>
      </c>
      <c r="AT340" s="40">
        <v>0</v>
      </c>
      <c r="AU340" s="12" t="s">
        <v>66</v>
      </c>
      <c r="AV340" s="13"/>
    </row>
    <row r="341" spans="1:48" hidden="1" x14ac:dyDescent="0.25">
      <c r="A341" s="1" t="s">
        <v>48</v>
      </c>
      <c r="B341" s="21" t="s">
        <v>1744</v>
      </c>
      <c r="C341" s="22"/>
      <c r="D341" s="23"/>
      <c r="E341" s="24"/>
      <c r="F341" s="25"/>
      <c r="G341" s="26"/>
      <c r="H341" s="23"/>
      <c r="I341" s="27"/>
      <c r="J341" s="23"/>
      <c r="K341" s="28"/>
      <c r="L341" s="23"/>
      <c r="M341" s="9"/>
      <c r="N341" s="23"/>
      <c r="O341" s="23"/>
      <c r="P341" s="23"/>
      <c r="Q341" s="23"/>
      <c r="R341" s="23"/>
      <c r="S341" s="29" t="s">
        <v>1744</v>
      </c>
      <c r="T341" s="23"/>
      <c r="U341" s="9"/>
      <c r="V341" s="23"/>
      <c r="W341" s="23"/>
      <c r="X341" s="23"/>
      <c r="Y341" s="23"/>
      <c r="Z341" s="23"/>
      <c r="AA341" s="23"/>
      <c r="AB341" s="23" t="s">
        <v>65</v>
      </c>
      <c r="AC341" s="11">
        <v>0</v>
      </c>
      <c r="AD341" s="10">
        <v>59.99</v>
      </c>
      <c r="AE341" s="11">
        <v>60</v>
      </c>
      <c r="AF341" s="10">
        <v>84.99</v>
      </c>
      <c r="AG341" s="11">
        <v>85</v>
      </c>
      <c r="AH341" s="11">
        <v>130</v>
      </c>
      <c r="AI341" s="40">
        <v>0</v>
      </c>
      <c r="AJ341" s="40">
        <v>0</v>
      </c>
      <c r="AK341" s="40">
        <v>0</v>
      </c>
      <c r="AL341" s="40">
        <v>0</v>
      </c>
      <c r="AM341" s="40">
        <v>0</v>
      </c>
      <c r="AN341" s="40">
        <v>0</v>
      </c>
      <c r="AO341" s="40">
        <v>0</v>
      </c>
      <c r="AP341" s="40">
        <v>0</v>
      </c>
      <c r="AQ341" s="40">
        <v>0</v>
      </c>
      <c r="AR341" s="40">
        <v>0</v>
      </c>
      <c r="AS341" s="40">
        <v>0</v>
      </c>
      <c r="AT341" s="40">
        <v>0</v>
      </c>
      <c r="AU341" s="12" t="s">
        <v>66</v>
      </c>
      <c r="AV341" s="13"/>
    </row>
    <row r="342" spans="1:48" hidden="1" x14ac:dyDescent="0.25">
      <c r="A342" s="1" t="s">
        <v>48</v>
      </c>
      <c r="B342" s="21" t="s">
        <v>1744</v>
      </c>
      <c r="C342" s="22"/>
      <c r="D342" s="23"/>
      <c r="E342" s="24"/>
      <c r="F342" s="25"/>
      <c r="G342" s="26"/>
      <c r="H342" s="23"/>
      <c r="I342" s="27"/>
      <c r="J342" s="23"/>
      <c r="K342" s="28"/>
      <c r="L342" s="23"/>
      <c r="M342" s="9"/>
      <c r="N342" s="23"/>
      <c r="O342" s="23"/>
      <c r="P342" s="23"/>
      <c r="Q342" s="23"/>
      <c r="R342" s="23"/>
      <c r="S342" s="29" t="s">
        <v>1744</v>
      </c>
      <c r="T342" s="23"/>
      <c r="U342" s="9"/>
      <c r="V342" s="23"/>
      <c r="W342" s="23"/>
      <c r="X342" s="23"/>
      <c r="Y342" s="23"/>
      <c r="Z342" s="23"/>
      <c r="AA342" s="23"/>
      <c r="AB342" s="23" t="s">
        <v>65</v>
      </c>
      <c r="AC342" s="11">
        <v>0</v>
      </c>
      <c r="AD342" s="10">
        <v>59.99</v>
      </c>
      <c r="AE342" s="11">
        <v>60</v>
      </c>
      <c r="AF342" s="10">
        <v>84.99</v>
      </c>
      <c r="AG342" s="11">
        <v>85</v>
      </c>
      <c r="AH342" s="11">
        <v>130</v>
      </c>
      <c r="AI342" s="40">
        <v>0</v>
      </c>
      <c r="AJ342" s="40">
        <v>0</v>
      </c>
      <c r="AK342" s="40">
        <v>0</v>
      </c>
      <c r="AL342" s="40">
        <v>0</v>
      </c>
      <c r="AM342" s="40">
        <v>0</v>
      </c>
      <c r="AN342" s="40">
        <v>0</v>
      </c>
      <c r="AO342" s="40">
        <v>0</v>
      </c>
      <c r="AP342" s="40">
        <v>0</v>
      </c>
      <c r="AQ342" s="40">
        <v>0</v>
      </c>
      <c r="AR342" s="40">
        <v>0</v>
      </c>
      <c r="AS342" s="40">
        <v>0</v>
      </c>
      <c r="AT342" s="40">
        <v>0</v>
      </c>
      <c r="AU342" s="12" t="s">
        <v>66</v>
      </c>
      <c r="AV342" s="13"/>
    </row>
    <row r="343" spans="1:48" hidden="1" x14ac:dyDescent="0.25">
      <c r="A343" s="1" t="s">
        <v>48</v>
      </c>
      <c r="B343" s="21" t="s">
        <v>1744</v>
      </c>
      <c r="C343" s="22"/>
      <c r="D343" s="23"/>
      <c r="E343" s="24"/>
      <c r="F343" s="25"/>
      <c r="G343" s="26"/>
      <c r="H343" s="23"/>
      <c r="I343" s="27"/>
      <c r="J343" s="23"/>
      <c r="K343" s="28"/>
      <c r="L343" s="23"/>
      <c r="M343" s="9"/>
      <c r="N343" s="23"/>
      <c r="O343" s="23"/>
      <c r="P343" s="23"/>
      <c r="Q343" s="23"/>
      <c r="R343" s="23"/>
      <c r="S343" s="29" t="s">
        <v>1744</v>
      </c>
      <c r="T343" s="23"/>
      <c r="U343" s="9"/>
      <c r="V343" s="23"/>
      <c r="W343" s="23"/>
      <c r="X343" s="23"/>
      <c r="Y343" s="23"/>
      <c r="Z343" s="23"/>
      <c r="AA343" s="23"/>
      <c r="AB343" s="23" t="s">
        <v>65</v>
      </c>
      <c r="AC343" s="11">
        <v>0</v>
      </c>
      <c r="AD343" s="10">
        <v>59.99</v>
      </c>
      <c r="AE343" s="11">
        <v>60</v>
      </c>
      <c r="AF343" s="10">
        <v>84.99</v>
      </c>
      <c r="AG343" s="11">
        <v>85</v>
      </c>
      <c r="AH343" s="11">
        <v>130</v>
      </c>
      <c r="AI343" s="40">
        <v>0</v>
      </c>
      <c r="AJ343" s="40">
        <v>0</v>
      </c>
      <c r="AK343" s="40">
        <v>0</v>
      </c>
      <c r="AL343" s="40">
        <v>0</v>
      </c>
      <c r="AM343" s="40">
        <v>0</v>
      </c>
      <c r="AN343" s="40">
        <v>0</v>
      </c>
      <c r="AO343" s="40">
        <v>0</v>
      </c>
      <c r="AP343" s="40">
        <v>0</v>
      </c>
      <c r="AQ343" s="40">
        <v>0</v>
      </c>
      <c r="AR343" s="40">
        <v>0</v>
      </c>
      <c r="AS343" s="40">
        <v>0</v>
      </c>
      <c r="AT343" s="40">
        <v>0</v>
      </c>
      <c r="AU343" s="12" t="s">
        <v>66</v>
      </c>
      <c r="AV343" s="13"/>
    </row>
    <row r="344" spans="1:48" hidden="1" x14ac:dyDescent="0.25">
      <c r="A344" s="1" t="s">
        <v>48</v>
      </c>
      <c r="B344" s="21" t="s">
        <v>1744</v>
      </c>
      <c r="C344" s="22"/>
      <c r="D344" s="23"/>
      <c r="E344" s="24"/>
      <c r="F344" s="25"/>
      <c r="G344" s="26"/>
      <c r="H344" s="23"/>
      <c r="I344" s="27"/>
      <c r="J344" s="23"/>
      <c r="K344" s="28"/>
      <c r="L344" s="23"/>
      <c r="M344" s="9"/>
      <c r="N344" s="23"/>
      <c r="O344" s="23"/>
      <c r="P344" s="23"/>
      <c r="Q344" s="23"/>
      <c r="R344" s="23"/>
      <c r="S344" s="29" t="s">
        <v>1744</v>
      </c>
      <c r="T344" s="23"/>
      <c r="U344" s="9"/>
      <c r="V344" s="23"/>
      <c r="W344" s="23"/>
      <c r="X344" s="23"/>
      <c r="Y344" s="23"/>
      <c r="Z344" s="23"/>
      <c r="AA344" s="23"/>
      <c r="AB344" s="23" t="s">
        <v>65</v>
      </c>
      <c r="AC344" s="11">
        <v>0</v>
      </c>
      <c r="AD344" s="10">
        <v>59.99</v>
      </c>
      <c r="AE344" s="11">
        <v>60</v>
      </c>
      <c r="AF344" s="10">
        <v>84.99</v>
      </c>
      <c r="AG344" s="11">
        <v>85</v>
      </c>
      <c r="AH344" s="11">
        <v>130</v>
      </c>
      <c r="AI344" s="40">
        <v>0</v>
      </c>
      <c r="AJ344" s="40">
        <v>0</v>
      </c>
      <c r="AK344" s="40">
        <v>0</v>
      </c>
      <c r="AL344" s="40">
        <v>0</v>
      </c>
      <c r="AM344" s="40">
        <v>0</v>
      </c>
      <c r="AN344" s="40">
        <v>0</v>
      </c>
      <c r="AO344" s="40">
        <v>0</v>
      </c>
      <c r="AP344" s="40">
        <v>0</v>
      </c>
      <c r="AQ344" s="40">
        <v>0</v>
      </c>
      <c r="AR344" s="40">
        <v>0</v>
      </c>
      <c r="AS344" s="40">
        <v>0</v>
      </c>
      <c r="AT344" s="40">
        <v>0</v>
      </c>
      <c r="AU344" s="12" t="s">
        <v>66</v>
      </c>
      <c r="AV344" s="13"/>
    </row>
    <row r="345" spans="1:48" hidden="1" x14ac:dyDescent="0.25">
      <c r="A345" s="1" t="s">
        <v>48</v>
      </c>
      <c r="B345" s="21" t="s">
        <v>1744</v>
      </c>
      <c r="C345" s="22"/>
      <c r="D345" s="23"/>
      <c r="E345" s="24"/>
      <c r="F345" s="25"/>
      <c r="G345" s="26"/>
      <c r="H345" s="23"/>
      <c r="I345" s="27"/>
      <c r="J345" s="23"/>
      <c r="K345" s="28"/>
      <c r="L345" s="23"/>
      <c r="M345" s="9"/>
      <c r="N345" s="23"/>
      <c r="O345" s="23"/>
      <c r="P345" s="23"/>
      <c r="Q345" s="23"/>
      <c r="R345" s="23"/>
      <c r="S345" s="29" t="s">
        <v>1744</v>
      </c>
      <c r="T345" s="23"/>
      <c r="U345" s="9"/>
      <c r="V345" s="23"/>
      <c r="W345" s="23"/>
      <c r="X345" s="23"/>
      <c r="Y345" s="23"/>
      <c r="Z345" s="23"/>
      <c r="AA345" s="23"/>
      <c r="AB345" s="23" t="s">
        <v>65</v>
      </c>
      <c r="AC345" s="11">
        <v>0</v>
      </c>
      <c r="AD345" s="10">
        <v>59.99</v>
      </c>
      <c r="AE345" s="11">
        <v>60</v>
      </c>
      <c r="AF345" s="10">
        <v>84.99</v>
      </c>
      <c r="AG345" s="11">
        <v>85</v>
      </c>
      <c r="AH345" s="11">
        <v>130</v>
      </c>
      <c r="AI345" s="40">
        <v>0</v>
      </c>
      <c r="AJ345" s="40">
        <v>0</v>
      </c>
      <c r="AK345" s="40">
        <v>0</v>
      </c>
      <c r="AL345" s="40">
        <v>0</v>
      </c>
      <c r="AM345" s="40">
        <v>0</v>
      </c>
      <c r="AN345" s="40">
        <v>0</v>
      </c>
      <c r="AO345" s="40">
        <v>0</v>
      </c>
      <c r="AP345" s="40">
        <v>0</v>
      </c>
      <c r="AQ345" s="40">
        <v>0</v>
      </c>
      <c r="AR345" s="40">
        <v>0</v>
      </c>
      <c r="AS345" s="40">
        <v>0</v>
      </c>
      <c r="AT345" s="40">
        <v>0</v>
      </c>
      <c r="AU345" s="12" t="s">
        <v>66</v>
      </c>
      <c r="AV345" s="13"/>
    </row>
    <row r="346" spans="1:48" hidden="1" x14ac:dyDescent="0.25">
      <c r="A346" s="1" t="s">
        <v>48</v>
      </c>
      <c r="B346" s="21" t="s">
        <v>1744</v>
      </c>
      <c r="C346" s="22"/>
      <c r="D346" s="23"/>
      <c r="E346" s="24"/>
      <c r="F346" s="25"/>
      <c r="G346" s="26"/>
      <c r="H346" s="23"/>
      <c r="I346" s="27"/>
      <c r="J346" s="23"/>
      <c r="K346" s="28"/>
      <c r="L346" s="23"/>
      <c r="M346" s="9"/>
      <c r="N346" s="23"/>
      <c r="O346" s="23"/>
      <c r="P346" s="23"/>
      <c r="Q346" s="23"/>
      <c r="R346" s="23"/>
      <c r="S346" s="29" t="s">
        <v>1744</v>
      </c>
      <c r="T346" s="23"/>
      <c r="U346" s="9"/>
      <c r="V346" s="23"/>
      <c r="W346" s="23"/>
      <c r="X346" s="23"/>
      <c r="Y346" s="23"/>
      <c r="Z346" s="23"/>
      <c r="AA346" s="23"/>
      <c r="AB346" s="23" t="s">
        <v>65</v>
      </c>
      <c r="AC346" s="11">
        <v>0</v>
      </c>
      <c r="AD346" s="10">
        <v>59.99</v>
      </c>
      <c r="AE346" s="11">
        <v>60</v>
      </c>
      <c r="AF346" s="10">
        <v>84.99</v>
      </c>
      <c r="AG346" s="11">
        <v>85</v>
      </c>
      <c r="AH346" s="11">
        <v>130</v>
      </c>
      <c r="AI346" s="40">
        <v>0</v>
      </c>
      <c r="AJ346" s="40">
        <v>0</v>
      </c>
      <c r="AK346" s="40">
        <v>0</v>
      </c>
      <c r="AL346" s="40">
        <v>0</v>
      </c>
      <c r="AM346" s="40">
        <v>0</v>
      </c>
      <c r="AN346" s="40">
        <v>0</v>
      </c>
      <c r="AO346" s="40">
        <v>0</v>
      </c>
      <c r="AP346" s="40">
        <v>0</v>
      </c>
      <c r="AQ346" s="40">
        <v>0</v>
      </c>
      <c r="AR346" s="40">
        <v>0</v>
      </c>
      <c r="AS346" s="40">
        <v>0</v>
      </c>
      <c r="AT346" s="40">
        <v>0</v>
      </c>
      <c r="AU346" s="12" t="s">
        <v>66</v>
      </c>
      <c r="AV346" s="13"/>
    </row>
    <row r="347" spans="1:48" hidden="1" x14ac:dyDescent="0.25">
      <c r="A347" s="1" t="s">
        <v>48</v>
      </c>
      <c r="B347" s="21" t="s">
        <v>1744</v>
      </c>
      <c r="C347" s="22"/>
      <c r="D347" s="23"/>
      <c r="E347" s="24"/>
      <c r="F347" s="25"/>
      <c r="G347" s="26"/>
      <c r="H347" s="23"/>
      <c r="I347" s="27"/>
      <c r="J347" s="23"/>
      <c r="K347" s="28"/>
      <c r="L347" s="23"/>
      <c r="M347" s="9"/>
      <c r="N347" s="23"/>
      <c r="O347" s="23"/>
      <c r="P347" s="23"/>
      <c r="Q347" s="23"/>
      <c r="R347" s="23"/>
      <c r="S347" s="29" t="s">
        <v>1744</v>
      </c>
      <c r="T347" s="23"/>
      <c r="U347" s="9"/>
      <c r="V347" s="23"/>
      <c r="W347" s="23"/>
      <c r="X347" s="23"/>
      <c r="Y347" s="23"/>
      <c r="Z347" s="23"/>
      <c r="AA347" s="23"/>
      <c r="AB347" s="23" t="s">
        <v>65</v>
      </c>
      <c r="AC347" s="11">
        <v>0</v>
      </c>
      <c r="AD347" s="10">
        <v>59.99</v>
      </c>
      <c r="AE347" s="11">
        <v>60</v>
      </c>
      <c r="AF347" s="10">
        <v>84.99</v>
      </c>
      <c r="AG347" s="11">
        <v>85</v>
      </c>
      <c r="AH347" s="11">
        <v>130</v>
      </c>
      <c r="AI347" s="40">
        <v>0</v>
      </c>
      <c r="AJ347" s="40">
        <v>0</v>
      </c>
      <c r="AK347" s="40">
        <v>0</v>
      </c>
      <c r="AL347" s="40">
        <v>0</v>
      </c>
      <c r="AM347" s="40">
        <v>0</v>
      </c>
      <c r="AN347" s="40">
        <v>0</v>
      </c>
      <c r="AO347" s="40">
        <v>0</v>
      </c>
      <c r="AP347" s="40">
        <v>0</v>
      </c>
      <c r="AQ347" s="40">
        <v>0</v>
      </c>
      <c r="AR347" s="40">
        <v>0</v>
      </c>
      <c r="AS347" s="40">
        <v>0</v>
      </c>
      <c r="AT347" s="40">
        <v>0</v>
      </c>
      <c r="AU347" s="12" t="s">
        <v>66</v>
      </c>
      <c r="AV347" s="13"/>
    </row>
    <row r="348" spans="1:48" hidden="1" x14ac:dyDescent="0.25">
      <c r="A348" s="1" t="s">
        <v>48</v>
      </c>
      <c r="B348" s="21" t="s">
        <v>1744</v>
      </c>
      <c r="C348" s="22"/>
      <c r="D348" s="23"/>
      <c r="E348" s="24"/>
      <c r="F348" s="25"/>
      <c r="G348" s="26"/>
      <c r="H348" s="23"/>
      <c r="I348" s="27"/>
      <c r="J348" s="23"/>
      <c r="K348" s="28"/>
      <c r="L348" s="23"/>
      <c r="M348" s="9"/>
      <c r="N348" s="23"/>
      <c r="O348" s="23"/>
      <c r="P348" s="23"/>
      <c r="Q348" s="23"/>
      <c r="R348" s="23"/>
      <c r="S348" s="29" t="s">
        <v>1744</v>
      </c>
      <c r="T348" s="23"/>
      <c r="U348" s="9"/>
      <c r="V348" s="23"/>
      <c r="W348" s="23"/>
      <c r="X348" s="23"/>
      <c r="Y348" s="23"/>
      <c r="Z348" s="23"/>
      <c r="AA348" s="23"/>
      <c r="AB348" s="23" t="s">
        <v>65</v>
      </c>
      <c r="AC348" s="11">
        <v>0</v>
      </c>
      <c r="AD348" s="10">
        <v>59.99</v>
      </c>
      <c r="AE348" s="11">
        <v>60</v>
      </c>
      <c r="AF348" s="10">
        <v>84.99</v>
      </c>
      <c r="AG348" s="11">
        <v>85</v>
      </c>
      <c r="AH348" s="11">
        <v>130</v>
      </c>
      <c r="AI348" s="40">
        <v>0</v>
      </c>
      <c r="AJ348" s="40">
        <v>0</v>
      </c>
      <c r="AK348" s="40">
        <v>0</v>
      </c>
      <c r="AL348" s="40">
        <v>0</v>
      </c>
      <c r="AM348" s="40">
        <v>0</v>
      </c>
      <c r="AN348" s="40">
        <v>0</v>
      </c>
      <c r="AO348" s="40">
        <v>0</v>
      </c>
      <c r="AP348" s="40">
        <v>0</v>
      </c>
      <c r="AQ348" s="40">
        <v>0</v>
      </c>
      <c r="AR348" s="40">
        <v>0</v>
      </c>
      <c r="AS348" s="40">
        <v>0</v>
      </c>
      <c r="AT348" s="40">
        <v>0</v>
      </c>
      <c r="AU348" s="12" t="s">
        <v>66</v>
      </c>
      <c r="AV348" s="13"/>
    </row>
  </sheetData>
  <conditionalFormatting sqref="AI1:AU1">
    <cfRule type="containsBlanks" dxfId="153" priority="151">
      <formula>LEN(TRIM(AI1))=0</formula>
    </cfRule>
  </conditionalFormatting>
  <conditionalFormatting sqref="M2:W7 Y2:AH7 M216:AT228 M290:AT293 M80:AT88 M156:AT160 M229:AH232 M239:AH247 M104:AT110 M99:U103 Y99:AH103 M89:AH98 M161:AH215 M111:AH155 M248:AT252 M253:AH289 M8:AH79 AW250:BD250 AW251 AW248:BD248 AW249 AW253:AW255 AW216:BD219">
    <cfRule type="containsBlanks" dxfId="152" priority="150">
      <formula>LEN(TRIM(M2))=0</formula>
    </cfRule>
  </conditionalFormatting>
  <conditionalFormatting sqref="C298:AT348">
    <cfRule type="containsBlanks" dxfId="151" priority="149">
      <formula>LEN(TRIM(C298))=0</formula>
    </cfRule>
  </conditionalFormatting>
  <conditionalFormatting sqref="M294:AH297">
    <cfRule type="containsBlanks" dxfId="150" priority="148">
      <formula>LEN(TRIM(M294))=0</formula>
    </cfRule>
  </conditionalFormatting>
  <conditionalFormatting sqref="AI14:AT18">
    <cfRule type="containsBlanks" dxfId="149" priority="147">
      <formula>LEN(TRIM(AI14))=0</formula>
    </cfRule>
  </conditionalFormatting>
  <conditionalFormatting sqref="AI166:AT169">
    <cfRule type="containsBlanks" dxfId="148" priority="146">
      <formula>LEN(TRIM(AI166))=0</formula>
    </cfRule>
  </conditionalFormatting>
  <conditionalFormatting sqref="AI8:AT9 AI13:AT13">
    <cfRule type="containsBlanks" dxfId="147" priority="145">
      <formula>LEN(TRIM(AI8))=0</formula>
    </cfRule>
  </conditionalFormatting>
  <conditionalFormatting sqref="AI161:AT161 AI164:AT164">
    <cfRule type="containsBlanks" dxfId="146" priority="144">
      <formula>LEN(TRIM(AI161))=0</formula>
    </cfRule>
  </conditionalFormatting>
  <conditionalFormatting sqref="X2:X7">
    <cfRule type="containsBlanks" dxfId="145" priority="142">
      <formula>LEN(TRIM(X2))=0</formula>
    </cfRule>
  </conditionalFormatting>
  <conditionalFormatting sqref="AI2:AT7">
    <cfRule type="containsBlanks" dxfId="144" priority="141">
      <formula>LEN(TRIM(AI2))=0</formula>
    </cfRule>
  </conditionalFormatting>
  <conditionalFormatting sqref="AI253:AT253 AI255:AT255">
    <cfRule type="containsBlanks" dxfId="143" priority="140">
      <formula>LEN(TRIM(AI253))=0</formula>
    </cfRule>
  </conditionalFormatting>
  <conditionalFormatting sqref="AI256:AT261">
    <cfRule type="containsBlanks" dxfId="142" priority="139">
      <formula>LEN(TRIM(AI256))=0</formula>
    </cfRule>
  </conditionalFormatting>
  <conditionalFormatting sqref="AI170:AT174">
    <cfRule type="containsBlanks" dxfId="141" priority="138">
      <formula>LEN(TRIM(AI170))=0</formula>
    </cfRule>
  </conditionalFormatting>
  <conditionalFormatting sqref="AI181:AT193">
    <cfRule type="containsBlanks" dxfId="140" priority="136">
      <formula>LEN(TRIM(AI181))=0</formula>
    </cfRule>
  </conditionalFormatting>
  <conditionalFormatting sqref="AI276:AT289">
    <cfRule type="containsBlanks" dxfId="139" priority="135">
      <formula>LEN(TRIM(AI276))=0</formula>
    </cfRule>
  </conditionalFormatting>
  <conditionalFormatting sqref="AI64:AT79">
    <cfRule type="containsBlanks" dxfId="138" priority="134">
      <formula>LEN(TRIM(AI64))=0</formula>
    </cfRule>
  </conditionalFormatting>
  <conditionalFormatting sqref="AI150:AT155">
    <cfRule type="containsBlanks" dxfId="137" priority="133">
      <formula>LEN(TRIM(AI150))=0</formula>
    </cfRule>
  </conditionalFormatting>
  <conditionalFormatting sqref="AI175:AT180">
    <cfRule type="containsBlanks" dxfId="136" priority="132">
      <formula>LEN(TRIM(AI175))=0</formula>
    </cfRule>
  </conditionalFormatting>
  <conditionalFormatting sqref="AI229:AT232">
    <cfRule type="containsBlanks" dxfId="135" priority="131">
      <formula>LEN(TRIM(AI229))=0</formula>
    </cfRule>
  </conditionalFormatting>
  <conditionalFormatting sqref="AI239:AT242">
    <cfRule type="containsBlanks" dxfId="134" priority="130">
      <formula>LEN(TRIM(AI239))=0</formula>
    </cfRule>
  </conditionalFormatting>
  <conditionalFormatting sqref="AI243:AT247">
    <cfRule type="containsBlanks" dxfId="133" priority="129">
      <formula>LEN(TRIM(AI243))=0</formula>
    </cfRule>
  </conditionalFormatting>
  <conditionalFormatting sqref="AI145:AT145">
    <cfRule type="containsBlanks" dxfId="132" priority="128">
      <formula>LEN(TRIM(AI145))=0</formula>
    </cfRule>
  </conditionalFormatting>
  <conditionalFormatting sqref="AI146:AT149">
    <cfRule type="containsBlanks" dxfId="131" priority="127">
      <formula>LEN(TRIM(AI146))=0</formula>
    </cfRule>
  </conditionalFormatting>
  <conditionalFormatting sqref="AI19:AT36">
    <cfRule type="containsBlanks" dxfId="130" priority="125">
      <formula>LEN(TRIM(AI19))=0</formula>
    </cfRule>
  </conditionalFormatting>
  <conditionalFormatting sqref="AI111:AT126">
    <cfRule type="containsBlanks" dxfId="129" priority="124">
      <formula>LEN(TRIM(AI111))=0</formula>
    </cfRule>
  </conditionalFormatting>
  <conditionalFormatting sqref="M233:AH238">
    <cfRule type="containsBlanks" dxfId="128" priority="123">
      <formula>LEN(TRIM(M233))=0</formula>
    </cfRule>
  </conditionalFormatting>
  <conditionalFormatting sqref="AI294:AT297">
    <cfRule type="containsBlanks" dxfId="127" priority="122">
      <formula>LEN(TRIM(AI294))=0</formula>
    </cfRule>
  </conditionalFormatting>
  <conditionalFormatting sqref="AI99:AT103">
    <cfRule type="containsBlanks" dxfId="126" priority="121">
      <formula>LEN(TRIM(AI99))=0</formula>
    </cfRule>
  </conditionalFormatting>
  <conditionalFormatting sqref="V99:X103">
    <cfRule type="containsBlanks" dxfId="125" priority="119">
      <formula>LEN(TRIM(V99))=0</formula>
    </cfRule>
  </conditionalFormatting>
  <conditionalFormatting sqref="AI94:AT98 AI89:AT90">
    <cfRule type="containsBlanks" dxfId="124" priority="118">
      <formula>LEN(TRIM(AI89))=0</formula>
    </cfRule>
  </conditionalFormatting>
  <conditionalFormatting sqref="AI91:AT91">
    <cfRule type="containsBlanks" dxfId="123" priority="117">
      <formula>LEN(TRIM(AI91))=0</formula>
    </cfRule>
  </conditionalFormatting>
  <conditionalFormatting sqref="AI92:AT92">
    <cfRule type="containsBlanks" dxfId="122" priority="116">
      <formula>LEN(TRIM(AI92))=0</formula>
    </cfRule>
  </conditionalFormatting>
  <conditionalFormatting sqref="AI235:AT238">
    <cfRule type="containsBlanks" dxfId="121" priority="115">
      <formula>LEN(TRIM(AI235))=0</formula>
    </cfRule>
  </conditionalFormatting>
  <conditionalFormatting sqref="AI234:AT234">
    <cfRule type="containsBlanks" dxfId="120" priority="114">
      <formula>LEN(TRIM(AI234))=0</formula>
    </cfRule>
  </conditionalFormatting>
  <conditionalFormatting sqref="AI233:AT233">
    <cfRule type="containsBlanks" dxfId="119" priority="113">
      <formula>LEN(TRIM(AI233))=0</formula>
    </cfRule>
  </conditionalFormatting>
  <conditionalFormatting sqref="AI262:AT275">
    <cfRule type="containsBlanks" dxfId="118" priority="112">
      <formula>LEN(TRIM(AI262))=0</formula>
    </cfRule>
  </conditionalFormatting>
  <conditionalFormatting sqref="AI194:AT215">
    <cfRule type="containsBlanks" dxfId="117" priority="111">
      <formula>LEN(TRIM(AI194))=0</formula>
    </cfRule>
  </conditionalFormatting>
  <conditionalFormatting sqref="AI127:AT136">
    <cfRule type="containsBlanks" dxfId="116" priority="110">
      <formula>LEN(TRIM(AI127))=0</formula>
    </cfRule>
  </conditionalFormatting>
  <conditionalFormatting sqref="AI10:AT10">
    <cfRule type="containsBlanks" dxfId="115" priority="109">
      <formula>LEN(TRIM(AI10))=0</formula>
    </cfRule>
  </conditionalFormatting>
  <conditionalFormatting sqref="AI11:AT11">
    <cfRule type="containsBlanks" dxfId="114" priority="108">
      <formula>LEN(TRIM(AI11))=0</formula>
    </cfRule>
  </conditionalFormatting>
  <conditionalFormatting sqref="AI162:AT162">
    <cfRule type="containsBlanks" dxfId="113" priority="107">
      <formula>LEN(TRIM(AI162))=0</formula>
    </cfRule>
  </conditionalFormatting>
  <conditionalFormatting sqref="AI163:AT163">
    <cfRule type="containsBlanks" dxfId="112" priority="106">
      <formula>LEN(TRIM(AI163))=0</formula>
    </cfRule>
  </conditionalFormatting>
  <conditionalFormatting sqref="AI165:AT165">
    <cfRule type="containsBlanks" dxfId="111" priority="105">
      <formula>LEN(TRIM(AI165))=0</formula>
    </cfRule>
  </conditionalFormatting>
  <conditionalFormatting sqref="AI254:AT254">
    <cfRule type="containsBlanks" dxfId="110" priority="104">
      <formula>LEN(TRIM(AI254))=0</formula>
    </cfRule>
  </conditionalFormatting>
  <conditionalFormatting sqref="AI12:AT12">
    <cfRule type="containsBlanks" dxfId="109" priority="103">
      <formula>LEN(TRIM(AI12))=0</formula>
    </cfRule>
  </conditionalFormatting>
  <conditionalFormatting sqref="AI137:AT144">
    <cfRule type="containsBlanks" dxfId="108" priority="102">
      <formula>LEN(TRIM(AI137))=0</formula>
    </cfRule>
  </conditionalFormatting>
  <conditionalFormatting sqref="AI37:AT63">
    <cfRule type="containsBlanks" dxfId="107" priority="101">
      <formula>LEN(TRIM(AI37))=0</formula>
    </cfRule>
  </conditionalFormatting>
  <conditionalFormatting sqref="AW1:BI1">
    <cfRule type="containsBlanks" dxfId="106" priority="100">
      <formula>LEN(TRIM(AW1))=0</formula>
    </cfRule>
  </conditionalFormatting>
  <conditionalFormatting sqref="AX251">
    <cfRule type="containsBlanks" dxfId="105" priority="99">
      <formula>LEN(TRIM(AX251))=0</formula>
    </cfRule>
  </conditionalFormatting>
  <conditionalFormatting sqref="AY251">
    <cfRule type="containsBlanks" dxfId="104" priority="98">
      <formula>LEN(TRIM(AY251))=0</formula>
    </cfRule>
  </conditionalFormatting>
  <conditionalFormatting sqref="AZ251">
    <cfRule type="containsBlanks" dxfId="103" priority="97">
      <formula>LEN(TRIM(AZ251))=0</formula>
    </cfRule>
  </conditionalFormatting>
  <conditionalFormatting sqref="BA251">
    <cfRule type="containsBlanks" dxfId="102" priority="96">
      <formula>LEN(TRIM(BA251))=0</formula>
    </cfRule>
  </conditionalFormatting>
  <conditionalFormatting sqref="BB251">
    <cfRule type="containsBlanks" dxfId="101" priority="95">
      <formula>LEN(TRIM(BB251))=0</formula>
    </cfRule>
  </conditionalFormatting>
  <conditionalFormatting sqref="BC251">
    <cfRule type="containsBlanks" dxfId="100" priority="94">
      <formula>LEN(TRIM(BC251))=0</formula>
    </cfRule>
  </conditionalFormatting>
  <conditionalFormatting sqref="BD251">
    <cfRule type="containsBlanks" dxfId="99" priority="93">
      <formula>LEN(TRIM(BD251))=0</formula>
    </cfRule>
  </conditionalFormatting>
  <conditionalFormatting sqref="AW252">
    <cfRule type="containsBlanks" dxfId="98" priority="92">
      <formula>LEN(TRIM(AW252))=0</formula>
    </cfRule>
  </conditionalFormatting>
  <conditionalFormatting sqref="AX252">
    <cfRule type="containsBlanks" dxfId="97" priority="91">
      <formula>LEN(TRIM(AX252))=0</formula>
    </cfRule>
  </conditionalFormatting>
  <conditionalFormatting sqref="AY252">
    <cfRule type="containsBlanks" dxfId="96" priority="90">
      <formula>LEN(TRIM(AY252))=0</formula>
    </cfRule>
  </conditionalFormatting>
  <conditionalFormatting sqref="AZ252">
    <cfRule type="containsBlanks" dxfId="95" priority="89">
      <formula>LEN(TRIM(AZ252))=0</formula>
    </cfRule>
  </conditionalFormatting>
  <conditionalFormatting sqref="BA252">
    <cfRule type="containsBlanks" dxfId="94" priority="88">
      <formula>LEN(TRIM(BA252))=0</formula>
    </cfRule>
  </conditionalFormatting>
  <conditionalFormatting sqref="BB252">
    <cfRule type="containsBlanks" dxfId="93" priority="87">
      <formula>LEN(TRIM(BB252))=0</formula>
    </cfRule>
  </conditionalFormatting>
  <conditionalFormatting sqref="BC252">
    <cfRule type="containsBlanks" dxfId="92" priority="86">
      <formula>LEN(TRIM(BC252))=0</formula>
    </cfRule>
  </conditionalFormatting>
  <conditionalFormatting sqref="BD252">
    <cfRule type="containsBlanks" dxfId="91" priority="85">
      <formula>LEN(TRIM(BD252))=0</formula>
    </cfRule>
  </conditionalFormatting>
  <conditionalFormatting sqref="AW156:BD160">
    <cfRule type="containsBlanks" dxfId="90" priority="84">
      <formula>LEN(TRIM(AW156))=0</formula>
    </cfRule>
  </conditionalFormatting>
  <conditionalFormatting sqref="AW2:BD2">
    <cfRule type="containsBlanks" dxfId="89" priority="83">
      <formula>LEN(TRIM(AW2))=0</formula>
    </cfRule>
  </conditionalFormatting>
  <conditionalFormatting sqref="AW3:BD3">
    <cfRule type="containsBlanks" dxfId="88" priority="82">
      <formula>LEN(TRIM(AW3))=0</formula>
    </cfRule>
  </conditionalFormatting>
  <conditionalFormatting sqref="AW4:BD4">
    <cfRule type="containsBlanks" dxfId="87" priority="81">
      <formula>LEN(TRIM(AW4))=0</formula>
    </cfRule>
  </conditionalFormatting>
  <conditionalFormatting sqref="AW5:BD5">
    <cfRule type="containsBlanks" dxfId="86" priority="80">
      <formula>LEN(TRIM(AW5))=0</formula>
    </cfRule>
  </conditionalFormatting>
  <conditionalFormatting sqref="AW7:BD7">
    <cfRule type="containsBlanks" dxfId="85" priority="79">
      <formula>LEN(TRIM(AW7))=0</formula>
    </cfRule>
  </conditionalFormatting>
  <conditionalFormatting sqref="AW6:BD6">
    <cfRule type="containsBlanks" dxfId="84" priority="78">
      <formula>LEN(TRIM(AW6))=0</formula>
    </cfRule>
  </conditionalFormatting>
  <conditionalFormatting sqref="AW166:BD166 AW167:AX169 BC167:BC169">
    <cfRule type="containsBlanks" dxfId="83" priority="76">
      <formula>LEN(TRIM(AW166))=0</formula>
    </cfRule>
  </conditionalFormatting>
  <conditionalFormatting sqref="AY167:AY169">
    <cfRule type="containsBlanks" dxfId="82" priority="75">
      <formula>LEN(TRIM(AY167))=0</formula>
    </cfRule>
  </conditionalFormatting>
  <conditionalFormatting sqref="AZ167:AZ169">
    <cfRule type="containsBlanks" dxfId="81" priority="74">
      <formula>LEN(TRIM(AZ167))=0</formula>
    </cfRule>
  </conditionalFormatting>
  <conditionalFormatting sqref="BA167:BA169">
    <cfRule type="containsBlanks" dxfId="80" priority="73">
      <formula>LEN(TRIM(BA167))=0</formula>
    </cfRule>
  </conditionalFormatting>
  <conditionalFormatting sqref="BB167:BB169">
    <cfRule type="containsBlanks" dxfId="79" priority="72">
      <formula>LEN(TRIM(BB167))=0</formula>
    </cfRule>
  </conditionalFormatting>
  <conditionalFormatting sqref="BD167:BD169">
    <cfRule type="containsBlanks" dxfId="78" priority="71">
      <formula>LEN(TRIM(BD167))=0</formula>
    </cfRule>
  </conditionalFormatting>
  <conditionalFormatting sqref="AW14:AY18 AZ14:BD15">
    <cfRule type="containsBlanks" dxfId="77" priority="70">
      <formula>LEN(TRIM(AW14))=0</formula>
    </cfRule>
  </conditionalFormatting>
  <conditionalFormatting sqref="AZ16:BD16">
    <cfRule type="containsBlanks" dxfId="76" priority="69">
      <formula>LEN(TRIM(AZ16))=0</formula>
    </cfRule>
  </conditionalFormatting>
  <conditionalFormatting sqref="AZ17:BD17">
    <cfRule type="containsBlanks" dxfId="75" priority="68">
      <formula>LEN(TRIM(AZ17))=0</formula>
    </cfRule>
  </conditionalFormatting>
  <conditionalFormatting sqref="AZ18:BD18">
    <cfRule type="containsBlanks" dxfId="74" priority="67">
      <formula>LEN(TRIM(AZ18))=0</formula>
    </cfRule>
  </conditionalFormatting>
  <conditionalFormatting sqref="AW294:BD297">
    <cfRule type="containsBlanks" dxfId="73" priority="66">
      <formula>LEN(TRIM(AW294))=0</formula>
    </cfRule>
  </conditionalFormatting>
  <conditionalFormatting sqref="AW150:BC150 AW155:BD155 AW152:BD153">
    <cfRule type="containsBlanks" dxfId="72" priority="65">
      <formula>LEN(TRIM(AW150))=0</formula>
    </cfRule>
  </conditionalFormatting>
  <conditionalFormatting sqref="AW151:BC151">
    <cfRule type="containsBlanks" dxfId="71" priority="64">
      <formula>LEN(TRIM(AW151))=0</formula>
    </cfRule>
  </conditionalFormatting>
  <conditionalFormatting sqref="AW154:BC154">
    <cfRule type="containsBlanks" dxfId="70" priority="63">
      <formula>LEN(TRIM(AW154))=0</formula>
    </cfRule>
  </conditionalFormatting>
  <conditionalFormatting sqref="AW37:BD37">
    <cfRule type="containsBlanks" dxfId="69" priority="62">
      <formula>LEN(TRIM(AW37))=0</formula>
    </cfRule>
  </conditionalFormatting>
  <conditionalFormatting sqref="AW38:BD38">
    <cfRule type="containsBlanks" dxfId="68" priority="61">
      <formula>LEN(TRIM(AW38))=0</formula>
    </cfRule>
  </conditionalFormatting>
  <conditionalFormatting sqref="AW39:BD39">
    <cfRule type="containsBlanks" dxfId="67" priority="60">
      <formula>LEN(TRIM(AW39))=0</formula>
    </cfRule>
  </conditionalFormatting>
  <conditionalFormatting sqref="AW40:BD40">
    <cfRule type="containsBlanks" dxfId="66" priority="59">
      <formula>LEN(TRIM(AW40))=0</formula>
    </cfRule>
  </conditionalFormatting>
  <conditionalFormatting sqref="AW41:BD41">
    <cfRule type="containsBlanks" dxfId="65" priority="58">
      <formula>LEN(TRIM(AW41))=0</formula>
    </cfRule>
  </conditionalFormatting>
  <conditionalFormatting sqref="AW43:BD43">
    <cfRule type="containsBlanks" dxfId="64" priority="57">
      <formula>LEN(TRIM(AW43))=0</formula>
    </cfRule>
  </conditionalFormatting>
  <conditionalFormatting sqref="AW44:BD44">
    <cfRule type="containsBlanks" dxfId="63" priority="56">
      <formula>LEN(TRIM(AW44))=0</formula>
    </cfRule>
  </conditionalFormatting>
  <conditionalFormatting sqref="AW45:BD45">
    <cfRule type="containsBlanks" dxfId="62" priority="55">
      <formula>LEN(TRIM(AW45))=0</formula>
    </cfRule>
  </conditionalFormatting>
  <conditionalFormatting sqref="AW46:BD46">
    <cfRule type="containsBlanks" dxfId="61" priority="54">
      <formula>LEN(TRIM(AW46))=0</formula>
    </cfRule>
  </conditionalFormatting>
  <conditionalFormatting sqref="AW47:BD47">
    <cfRule type="containsBlanks" dxfId="60" priority="53">
      <formula>LEN(TRIM(AW47))=0</formula>
    </cfRule>
  </conditionalFormatting>
  <conditionalFormatting sqref="AW48:BD48">
    <cfRule type="containsBlanks" dxfId="59" priority="52">
      <formula>LEN(TRIM(AW48))=0</formula>
    </cfRule>
  </conditionalFormatting>
  <conditionalFormatting sqref="AW49:BD49">
    <cfRule type="containsBlanks" dxfId="58" priority="51">
      <formula>LEN(TRIM(AW49))=0</formula>
    </cfRule>
  </conditionalFormatting>
  <conditionalFormatting sqref="AW50:BD50">
    <cfRule type="containsBlanks" dxfId="57" priority="50">
      <formula>LEN(TRIM(AW50))=0</formula>
    </cfRule>
  </conditionalFormatting>
  <conditionalFormatting sqref="AW51:BD51">
    <cfRule type="containsBlanks" dxfId="56" priority="49">
      <formula>LEN(TRIM(AW51))=0</formula>
    </cfRule>
  </conditionalFormatting>
  <conditionalFormatting sqref="AW52:BD52">
    <cfRule type="containsBlanks" dxfId="55" priority="48">
      <formula>LEN(TRIM(AW52))=0</formula>
    </cfRule>
  </conditionalFormatting>
  <conditionalFormatting sqref="AW53:BD53">
    <cfRule type="containsBlanks" dxfId="54" priority="47">
      <formula>LEN(TRIM(AW53))=0</formula>
    </cfRule>
  </conditionalFormatting>
  <conditionalFormatting sqref="AW54:BD54">
    <cfRule type="containsBlanks" dxfId="53" priority="46">
      <formula>LEN(TRIM(AW54))=0</formula>
    </cfRule>
  </conditionalFormatting>
  <conditionalFormatting sqref="AW60:BD60">
    <cfRule type="containsBlanks" dxfId="52" priority="45">
      <formula>LEN(TRIM(AW60))=0</formula>
    </cfRule>
  </conditionalFormatting>
  <conditionalFormatting sqref="AW61:BD61">
    <cfRule type="containsBlanks" dxfId="51" priority="44">
      <formula>LEN(TRIM(AW61))=0</formula>
    </cfRule>
  </conditionalFormatting>
  <conditionalFormatting sqref="AW62:BD62">
    <cfRule type="containsBlanks" dxfId="50" priority="43">
      <formula>LEN(TRIM(AW62))=0</formula>
    </cfRule>
  </conditionalFormatting>
  <conditionalFormatting sqref="AW63:BD63">
    <cfRule type="containsBlanks" dxfId="49" priority="42">
      <formula>LEN(TRIM(AW63))=0</formula>
    </cfRule>
  </conditionalFormatting>
  <conditionalFormatting sqref="AW137:BD144">
    <cfRule type="containsBlanks" dxfId="48" priority="41">
      <formula>LEN(TRIM(AW137))=0</formula>
    </cfRule>
  </conditionalFormatting>
  <conditionalFormatting sqref="AW175:BD175">
    <cfRule type="containsBlanks" dxfId="47" priority="40">
      <formula>LEN(TRIM(AW175))=0</formula>
    </cfRule>
  </conditionalFormatting>
  <conditionalFormatting sqref="AW177:BD177">
    <cfRule type="containsBlanks" dxfId="46" priority="39">
      <formula>LEN(TRIM(AW177))=0</formula>
    </cfRule>
  </conditionalFormatting>
  <conditionalFormatting sqref="AW179:BD179">
    <cfRule type="containsBlanks" dxfId="45" priority="38">
      <formula>LEN(TRIM(AW179))=0</formula>
    </cfRule>
  </conditionalFormatting>
  <conditionalFormatting sqref="AW176:BC176">
    <cfRule type="containsBlanks" dxfId="44" priority="37">
      <formula>LEN(TRIM(AW176))=0</formula>
    </cfRule>
  </conditionalFormatting>
  <conditionalFormatting sqref="AW178:BC178">
    <cfRule type="containsBlanks" dxfId="43" priority="36">
      <formula>LEN(TRIM(AW178))=0</formula>
    </cfRule>
  </conditionalFormatting>
  <conditionalFormatting sqref="AW180:BC180">
    <cfRule type="containsBlanks" dxfId="42" priority="35">
      <formula>LEN(TRIM(AW180))=0</formula>
    </cfRule>
  </conditionalFormatting>
  <conditionalFormatting sqref="AW229">
    <cfRule type="containsBlanks" dxfId="41" priority="34">
      <formula>LEN(TRIM(AW229))=0</formula>
    </cfRule>
  </conditionalFormatting>
  <conditionalFormatting sqref="AW232">
    <cfRule type="containsBlanks" dxfId="40" priority="33">
      <formula>LEN(TRIM(AW232))=0</formula>
    </cfRule>
  </conditionalFormatting>
  <conditionalFormatting sqref="AW230">
    <cfRule type="containsBlanks" dxfId="39" priority="32">
      <formula>LEN(TRIM(AW230))=0</formula>
    </cfRule>
  </conditionalFormatting>
  <conditionalFormatting sqref="AW145">
    <cfRule type="containsBlanks" dxfId="38" priority="31">
      <formula>LEN(TRIM(AW145))=0</formula>
    </cfRule>
  </conditionalFormatting>
  <conditionalFormatting sqref="AW146:AW149">
    <cfRule type="containsBlanks" dxfId="37" priority="30">
      <formula>LEN(TRIM(AW146))=0</formula>
    </cfRule>
  </conditionalFormatting>
  <conditionalFormatting sqref="AX145:BD145">
    <cfRule type="containsBlanks" dxfId="36" priority="29">
      <formula>LEN(TRIM(AX145))=0</formula>
    </cfRule>
  </conditionalFormatting>
  <conditionalFormatting sqref="AX146:BD149">
    <cfRule type="containsBlanks" dxfId="35" priority="28">
      <formula>LEN(TRIM(AX146))=0</formula>
    </cfRule>
  </conditionalFormatting>
  <conditionalFormatting sqref="AW127:BD136">
    <cfRule type="containsBlanks" dxfId="34" priority="27">
      <formula>LEN(TRIM(AW127))=0</formula>
    </cfRule>
  </conditionalFormatting>
  <conditionalFormatting sqref="AW181:BD193">
    <cfRule type="containsBlanks" dxfId="33" priority="26">
      <formula>LEN(TRIM(AW181))=0</formula>
    </cfRule>
  </conditionalFormatting>
  <conditionalFormatting sqref="AW276:BD289 AW290:AW293 AY290:AZ293 BB290:BC293">
    <cfRule type="containsBlanks" dxfId="32" priority="25">
      <formula>LEN(TRIM(AW276))=0</formula>
    </cfRule>
  </conditionalFormatting>
  <conditionalFormatting sqref="AW262:BD262 AW275:BD275 AW263:AY264 AZ264:BD264 AW265:BD271 AY272:BD272 AW272:AX274 AY274:BD274">
    <cfRule type="containsBlanks" dxfId="31" priority="24">
      <formula>LEN(TRIM(AW262))=0</formula>
    </cfRule>
  </conditionalFormatting>
  <conditionalFormatting sqref="AW256:BD260">
    <cfRule type="containsBlanks" dxfId="30" priority="23">
      <formula>LEN(TRIM(AW256))=0</formula>
    </cfRule>
  </conditionalFormatting>
  <conditionalFormatting sqref="AW261:BD261">
    <cfRule type="containsBlanks" dxfId="29" priority="22">
      <formula>LEN(TRIM(AW261))=0</formula>
    </cfRule>
  </conditionalFormatting>
  <conditionalFormatting sqref="AW121:BD124">
    <cfRule type="containsBlanks" dxfId="28" priority="21">
      <formula>LEN(TRIM(AW121))=0</formula>
    </cfRule>
  </conditionalFormatting>
  <conditionalFormatting sqref="AW94:BD95 AW97:BD97 AW98:BC98">
    <cfRule type="containsBlanks" dxfId="27" priority="20">
      <formula>LEN(TRIM(AW94))=0</formula>
    </cfRule>
  </conditionalFormatting>
  <conditionalFormatting sqref="AW91:BD91">
    <cfRule type="containsBlanks" dxfId="26" priority="19">
      <formula>LEN(TRIM(AW91))=0</formula>
    </cfRule>
  </conditionalFormatting>
  <conditionalFormatting sqref="AW92:BD92">
    <cfRule type="containsBlanks" dxfId="25" priority="18">
      <formula>LEN(TRIM(AW92))=0</formula>
    </cfRule>
  </conditionalFormatting>
  <conditionalFormatting sqref="AW90:BD90">
    <cfRule type="containsBlanks" dxfId="24" priority="17">
      <formula>LEN(TRIM(AW90))=0</formula>
    </cfRule>
  </conditionalFormatting>
  <conditionalFormatting sqref="AW89:BD89">
    <cfRule type="containsBlanks" dxfId="23" priority="16">
      <formula>LEN(TRIM(AW89))=0</formula>
    </cfRule>
  </conditionalFormatting>
  <conditionalFormatting sqref="AW100:BD101 AW103:BD103">
    <cfRule type="containsBlanks" dxfId="22" priority="15">
      <formula>LEN(TRIM(AW100))=0</formula>
    </cfRule>
  </conditionalFormatting>
  <conditionalFormatting sqref="AW99:BD99">
    <cfRule type="containsBlanks" dxfId="21" priority="14">
      <formula>LEN(TRIM(AW99))=0</formula>
    </cfRule>
  </conditionalFormatting>
  <conditionalFormatting sqref="AW200:BD200 AW204:BD204 AW211:BD212 AW202 AW209:AW210 AW214:AW215 AW197:BD197">
    <cfRule type="containsBlanks" dxfId="20" priority="13">
      <formula>LEN(TRIM(AW197))=0</formula>
    </cfRule>
  </conditionalFormatting>
  <conditionalFormatting sqref="AW196:BD196">
    <cfRule type="containsBlanks" dxfId="19" priority="3">
      <formula>LEN(TRIM(AW196))=0</formula>
    </cfRule>
  </conditionalFormatting>
  <conditionalFormatting sqref="AW198:BD198">
    <cfRule type="containsBlanks" dxfId="18" priority="12">
      <formula>LEN(TRIM(AW198))=0</formula>
    </cfRule>
  </conditionalFormatting>
  <conditionalFormatting sqref="AW199:BD199">
    <cfRule type="containsBlanks" dxfId="17" priority="11">
      <formula>LEN(TRIM(AW199))=0</formula>
    </cfRule>
  </conditionalFormatting>
  <conditionalFormatting sqref="AW203:BD203">
    <cfRule type="containsBlanks" dxfId="16" priority="10">
      <formula>LEN(TRIM(AW203))=0</formula>
    </cfRule>
  </conditionalFormatting>
  <conditionalFormatting sqref="AW207:BD207">
    <cfRule type="containsBlanks" dxfId="15" priority="9">
      <formula>LEN(TRIM(AW207))=0</formula>
    </cfRule>
  </conditionalFormatting>
  <conditionalFormatting sqref="AW208:BD208">
    <cfRule type="containsBlanks" dxfId="14" priority="8">
      <formula>LEN(TRIM(AW208))=0</formula>
    </cfRule>
  </conditionalFormatting>
  <conditionalFormatting sqref="AW213:BD213">
    <cfRule type="containsBlanks" dxfId="13" priority="7">
      <formula>LEN(TRIM(AW213))=0</formula>
    </cfRule>
  </conditionalFormatting>
  <conditionalFormatting sqref="AX210:BD210">
    <cfRule type="containsBlanks" dxfId="12" priority="6">
      <formula>LEN(TRIM(AX210))=0</formula>
    </cfRule>
  </conditionalFormatting>
  <conditionalFormatting sqref="AZ202:BD202">
    <cfRule type="containsBlanks" dxfId="11" priority="5">
      <formula>LEN(TRIM(AZ202))=0</formula>
    </cfRule>
  </conditionalFormatting>
  <conditionalFormatting sqref="AW201:BD201">
    <cfRule type="containsBlanks" dxfId="10" priority="4">
      <formula>LEN(TRIM(AW201))=0</formula>
    </cfRule>
  </conditionalFormatting>
  <conditionalFormatting sqref="AY66:BD66 AW69:BD72 AW66:AX68 AY68:BD68 AW76:BD79">
    <cfRule type="containsBlanks" dxfId="9" priority="2">
      <formula>LEN(TRIM(AW66))=0</formula>
    </cfRule>
  </conditionalFormatting>
  <conditionalFormatting sqref="BB243:BC246 AW243:AW247 AY243:AZ247 BA247:BD247">
    <cfRule type="containsBlanks" dxfId="8" priority="1">
      <formula>LEN(TRIM(AW243))=0</formula>
    </cfRule>
  </conditionalFormatting>
  <dataValidations count="3">
    <dataValidation type="decimal" allowBlank="1" showInputMessage="1" showErrorMessage="1" sqref="AI254:AT348 AI104:AT252 AI94:AT102 AP253:AT253 AI253:AN253 AI2:AT92 AW5:BD5 AW7:BD7 AW294:BD297 AW37:BD41 AW43:BD54 AW60:BD63 AW137:BD144 AW175:BD175 AW177:BD177 AW179:BD179 AX145:BD149 AW89:BD90 AW99:BD99 AW198:BD199 AW203:BD203 AW207:BD208 AW213:BD213 AZ202:BD202 AW201:BD201 AW196:BD196">
      <formula1>-99999999999999900</formula1>
      <formula2>99999999999999900000</formula2>
    </dataValidation>
    <dataValidation type="decimal" allowBlank="1" showInputMessage="1" showErrorMessage="1" sqref="Y2:Y348">
      <formula1>-9.99999999999999E+34</formula1>
      <formula2>9.99999999999999E+30</formula2>
    </dataValidation>
    <dataValidation type="decimal" allowBlank="1" showInputMessage="1" showErrorMessage="1" sqref="X2:X348">
      <formula1>-9.99999999999999E+48</formula1>
      <formula2>9.99999999999999E+23</formula2>
    </dataValidation>
  </dataValidations>
  <pageMargins left="0.70866141732283472" right="0.70866141732283472" top="0.35433070866141736" bottom="0.35433070866141736" header="0.31496062992125984" footer="0.39370078740157483"/>
  <pageSetup paperSize="5" scale="40" orientation="landscape"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[1]Hoja1!#REF!</xm:f>
          </x14:formula1>
          <xm:sqref>M294:M297 R294:R297 Z294:AB297 A294:A297</xm:sqref>
        </x14:dataValidation>
        <x14:dataValidation type="list" allowBlank="1" showInputMessage="1" showErrorMessage="1">
          <x14:formula1>
            <xm:f>[1]Hoja1!#REF!</xm:f>
          </x14:formula1>
          <xm:sqref>A2:A293</xm:sqref>
        </x14:dataValidation>
        <x14:dataValidation type="list" allowBlank="1" showInputMessage="1" showErrorMessage="1">
          <x14:formula1>
            <xm:f>[1]Hoja1!#REF!</xm:f>
          </x14:formula1>
          <xm:sqref>AB2:AB232 AB239:AB293</xm:sqref>
        </x14:dataValidation>
        <x14:dataValidation type="list" allowBlank="1" showInputMessage="1" showErrorMessage="1">
          <x14:formula1>
            <xm:f>[1]Hoja1!#REF!</xm:f>
          </x14:formula1>
          <xm:sqref>AA2:AA232 AA239:AA293</xm:sqref>
        </x14:dataValidation>
        <x14:dataValidation type="list" allowBlank="1" showInputMessage="1" showErrorMessage="1">
          <x14:formula1>
            <xm:f>[1]Hoja1!#REF!</xm:f>
          </x14:formula1>
          <xm:sqref>Z2:Z232 Z239:Z293</xm:sqref>
        </x14:dataValidation>
        <x14:dataValidation type="list" allowBlank="1" showInputMessage="1" showErrorMessage="1">
          <x14:formula1>
            <xm:f>[1]Hoja1!#REF!</xm:f>
          </x14:formula1>
          <xm:sqref>R1:R232 R239:R293</xm:sqref>
        </x14:dataValidation>
        <x14:dataValidation type="list" allowBlank="1" showInputMessage="1" showErrorMessage="1">
          <x14:formula1>
            <xm:f>[1]Hoja1!#REF!</xm:f>
          </x14:formula1>
          <xm:sqref>M2:M232 M239:M293</xm:sqref>
        </x14:dataValidation>
        <x14:dataValidation type="list" allowBlank="1" showInputMessage="1" showErrorMessage="1">
          <x14:formula1>
            <xm:f>[2]Hoja1!#REF!</xm:f>
          </x14:formula1>
          <xm:sqref>M233:M238 R233:R238 Z233:AB238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oswaldo.ramirez</dc:creator>
  <cp:lastModifiedBy>oswaldo.ramirez</cp:lastModifiedBy>
  <cp:lastPrinted>2016-04-15T14:51:44Z</cp:lastPrinted>
  <dcterms:created xsi:type="dcterms:W3CDTF">2016-02-29T15:35:36Z</dcterms:created>
  <dcterms:modified xsi:type="dcterms:W3CDTF">2016-09-14T17:47:07Z</dcterms:modified>
</cp:coreProperties>
</file>