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esktop\Mario Molina\Nóminas 1ra de Febrero 2017\"/>
    </mc:Choice>
  </mc:AlternateContent>
  <bookViews>
    <workbookView xWindow="0" yWindow="0" windowWidth="20490" windowHeight="7155"/>
  </bookViews>
  <sheets>
    <sheet name="Hoja1" sheetId="1" r:id="rId1"/>
  </sheets>
  <definedNames>
    <definedName name="_xlnm.Print_Titles" localSheetId="0">Hoja1!$1:$8</definedName>
  </definedNames>
  <calcPr calcId="152511"/>
</workbook>
</file>

<file path=xl/calcChain.xml><?xml version="1.0" encoding="utf-8"?>
<calcChain xmlns="http://schemas.openxmlformats.org/spreadsheetml/2006/main">
  <c r="G100" i="1" l="1"/>
  <c r="H100" i="1"/>
  <c r="I100" i="1"/>
  <c r="J100" i="1"/>
  <c r="K100" i="1"/>
  <c r="L100" i="1"/>
  <c r="M100" i="1"/>
  <c r="N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F100" i="1"/>
  <c r="AB86" i="1"/>
  <c r="AB87" i="1"/>
  <c r="AB88" i="1"/>
  <c r="AB89" i="1"/>
  <c r="O89" i="1"/>
  <c r="O88" i="1"/>
  <c r="O87" i="1"/>
  <c r="O86" i="1"/>
  <c r="AB98" i="1"/>
  <c r="AB97" i="1"/>
  <c r="AB96" i="1"/>
  <c r="AB95" i="1"/>
  <c r="O98" i="1"/>
  <c r="O97" i="1"/>
  <c r="O96" i="1"/>
  <c r="O95" i="1"/>
  <c r="AB53" i="1"/>
  <c r="O53" i="1"/>
  <c r="O104" i="1"/>
  <c r="AB104" i="1"/>
  <c r="AC89" i="1" l="1"/>
  <c r="AC88" i="1"/>
  <c r="AC86" i="1"/>
  <c r="AC87" i="1"/>
  <c r="AC95" i="1"/>
  <c r="AC97" i="1"/>
  <c r="AC104" i="1"/>
  <c r="AC98" i="1"/>
  <c r="AC96" i="1"/>
  <c r="AC53" i="1"/>
  <c r="O9" i="1"/>
  <c r="AB10" i="1" l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90" i="1"/>
  <c r="AB91" i="1"/>
  <c r="AB92" i="1"/>
  <c r="AB93" i="1"/>
  <c r="AB94" i="1"/>
  <c r="AB9" i="1"/>
  <c r="AC9" i="1" s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90" i="1"/>
  <c r="O91" i="1"/>
  <c r="O92" i="1"/>
  <c r="O93" i="1"/>
  <c r="O94" i="1"/>
  <c r="AB100" i="1" l="1"/>
  <c r="O100" i="1"/>
  <c r="AC91" i="1"/>
  <c r="AC83" i="1"/>
  <c r="AC79" i="1"/>
  <c r="AC75" i="1"/>
  <c r="AC71" i="1"/>
  <c r="AC69" i="1"/>
  <c r="AC65" i="1"/>
  <c r="AC63" i="1"/>
  <c r="AC60" i="1"/>
  <c r="AC56" i="1"/>
  <c r="AC51" i="1"/>
  <c r="AC47" i="1"/>
  <c r="AC43" i="1"/>
  <c r="AC39" i="1"/>
  <c r="AC35" i="1"/>
  <c r="AC31" i="1"/>
  <c r="AC27" i="1"/>
  <c r="AC23" i="1"/>
  <c r="AC19" i="1"/>
  <c r="AC15" i="1"/>
  <c r="AC11" i="1"/>
  <c r="AC92" i="1"/>
  <c r="AC84" i="1"/>
  <c r="AC80" i="1"/>
  <c r="AC76" i="1"/>
  <c r="AC72" i="1"/>
  <c r="AC66" i="1"/>
  <c r="AC64" i="1"/>
  <c r="AC61" i="1"/>
  <c r="AC57" i="1"/>
  <c r="AC52" i="1"/>
  <c r="AC48" i="1"/>
  <c r="AC44" i="1"/>
  <c r="AC40" i="1"/>
  <c r="AC36" i="1"/>
  <c r="AC32" i="1"/>
  <c r="AC28" i="1"/>
  <c r="AC24" i="1"/>
  <c r="AC20" i="1"/>
  <c r="AC16" i="1"/>
  <c r="AC12" i="1"/>
  <c r="AC93" i="1"/>
  <c r="AC85" i="1"/>
  <c r="AC81" i="1"/>
  <c r="AC77" i="1"/>
  <c r="AC73" i="1"/>
  <c r="AC70" i="1"/>
  <c r="AC67" i="1"/>
  <c r="AC58" i="1"/>
  <c r="AC54" i="1"/>
  <c r="AC49" i="1"/>
  <c r="AC45" i="1"/>
  <c r="AC41" i="1"/>
  <c r="AC37" i="1"/>
  <c r="AC33" i="1"/>
  <c r="AC29" i="1"/>
  <c r="AC25" i="1"/>
  <c r="AC21" i="1"/>
  <c r="AC17" i="1"/>
  <c r="AC13" i="1"/>
  <c r="AC94" i="1"/>
  <c r="AC90" i="1"/>
  <c r="AC82" i="1"/>
  <c r="AC78" i="1"/>
  <c r="AC74" i="1"/>
  <c r="AC68" i="1"/>
  <c r="AC62" i="1"/>
  <c r="AC59" i="1"/>
  <c r="AC55" i="1"/>
  <c r="AC50" i="1"/>
  <c r="AC46" i="1"/>
  <c r="AC42" i="1"/>
  <c r="AC38" i="1"/>
  <c r="AC34" i="1"/>
  <c r="AC30" i="1"/>
  <c r="AC26" i="1"/>
  <c r="AC22" i="1"/>
  <c r="AC18" i="1"/>
  <c r="AC14" i="1"/>
  <c r="AC10" i="1"/>
  <c r="AC100" i="1" l="1"/>
</calcChain>
</file>

<file path=xl/comments1.xml><?xml version="1.0" encoding="utf-8"?>
<comments xmlns="http://schemas.openxmlformats.org/spreadsheetml/2006/main">
  <authors>
    <author>Karina</author>
  </authors>
  <commentList>
    <comment ref="B31" authorId="0" shapeId="0">
      <text>
        <r>
          <rPr>
            <b/>
            <sz val="9"/>
            <color indexed="81"/>
            <rFont val="Tahoma"/>
            <family val="2"/>
          </rPr>
          <t>Comisionado en giras de Gobernador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</rPr>
          <t>comisionada en Mario Molina</t>
        </r>
      </text>
    </comment>
    <comment ref="B52" authorId="0" shapeId="0">
      <text>
        <r>
          <rPr>
            <b/>
            <sz val="9"/>
            <color indexed="81"/>
            <rFont val="Tahoma"/>
            <family val="2"/>
          </rPr>
          <t>Comisionada en Mario Molina</t>
        </r>
      </text>
    </comment>
    <comment ref="B53" authorId="0" shapeId="0">
      <text>
        <r>
          <rPr>
            <b/>
            <sz val="9"/>
            <color indexed="81"/>
            <rFont val="Tahoma"/>
            <family val="2"/>
          </rPr>
          <t>Comisionada en Mario Molina</t>
        </r>
      </text>
    </comment>
  </commentList>
</comments>
</file>

<file path=xl/sharedStrings.xml><?xml version="1.0" encoding="utf-8"?>
<sst xmlns="http://schemas.openxmlformats.org/spreadsheetml/2006/main" count="518" uniqueCount="279">
  <si>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</si>
  <si>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</si>
  <si>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</si>
  <si>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</si>
  <si>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</si>
  <si>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</si>
  <si>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</si>
  <si>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</si>
  <si>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</si>
  <si>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</si>
  <si>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</si>
  <si>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</si>
  <si>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</si>
  <si>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</si>
  <si>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</si>
  <si>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</si>
  <si>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Cuota sindical</t>
  </si>
  <si>
    <t>Ajuste al neto</t>
  </si>
  <si>
    <t>Aportacion voluntaria SEDAR</t>
  </si>
  <si>
    <t>Aportacion IPEJAL</t>
  </si>
  <si>
    <t>Prestamos IPEJAL</t>
  </si>
  <si>
    <t>Seguros</t>
  </si>
  <si>
    <t>Pension alimenticia</t>
  </si>
  <si>
    <t>SEGURO METLIFE</t>
  </si>
  <si>
    <t>*TOTAL* *DEDUCCIONES*</t>
  </si>
  <si>
    <t>*NETO*</t>
  </si>
  <si>
    <t xml:space="preserve">  =============</t>
  </si>
  <si>
    <t>Total Gral.</t>
  </si>
  <si>
    <t xml:space="preserve"> </t>
  </si>
  <si>
    <t>Departamento</t>
  </si>
  <si>
    <t xml:space="preserve">Area </t>
  </si>
  <si>
    <t>SANCHEZ GONZALEZ GILDARDO</t>
  </si>
  <si>
    <t>LUNA OLEA MARIA VIDAL</t>
  </si>
  <si>
    <t>HERNANDEZ SANDOVAL ARMANDO</t>
  </si>
  <si>
    <t>DE LA CRUZ PEÑA ANA GABRIELA</t>
  </si>
  <si>
    <t>DE SANTIAGO CHAVEZ ESTEBAN</t>
  </si>
  <si>
    <t>RUBIO GRADILLA CLAUDIA ELIZABETH</t>
  </si>
  <si>
    <t>ARANGO CHAVEZ JOSE DE JESUS</t>
  </si>
  <si>
    <t>BELTRAN DE LA CRUZ DOLORES EFRAIN</t>
  </si>
  <si>
    <t>FLORES JERONIMO JESUS</t>
  </si>
  <si>
    <t>MEDINA MORAN JAIME</t>
  </si>
  <si>
    <t>ROBLES VARGAS KARINA</t>
  </si>
  <si>
    <t>DE LA CRUZ PEÑA JULIAN</t>
  </si>
  <si>
    <t xml:space="preserve">PEÑA HERNANDEZ ANDRES </t>
  </si>
  <si>
    <t>VARGAS ARECHIGA LILIANA</t>
  </si>
  <si>
    <t>ARANGO GARCIA YESENIA</t>
  </si>
  <si>
    <t>GONZALEZ PEÑA LILIANA</t>
  </si>
  <si>
    <t>VARGAS ARECHIGA EMA SARAHI</t>
  </si>
  <si>
    <t>ALANIS VARGAS ALEJANDRA MAGALI</t>
  </si>
  <si>
    <t>CHAVEZ PEÑA MAIDA MARCELINA</t>
  </si>
  <si>
    <t>ROMERO SANCHEZ EVERARDO</t>
  </si>
  <si>
    <t>MEDRANO GUZMAN FRANCISCO JAVIER</t>
  </si>
  <si>
    <t>VALDES AMARAL ADRIANA DEL REFUGIO</t>
  </si>
  <si>
    <t>BOTELLO CARMONA MARIO</t>
  </si>
  <si>
    <t>CONTRERAS GONZALEZ ROBERTO</t>
  </si>
  <si>
    <t xml:space="preserve">RANGEL TORO GABRIEL </t>
  </si>
  <si>
    <t>RODRIGUEZ FLORES ELISEO</t>
  </si>
  <si>
    <t xml:space="preserve">CONTRERAS PACHECO JUAN JOSE </t>
  </si>
  <si>
    <t>GRAVE ESPARZA JOSE RICARDO</t>
  </si>
  <si>
    <t>SALDAÑA AMARAL CECILIA</t>
  </si>
  <si>
    <t>ALVAREZ ROBLES NANCY</t>
  </si>
  <si>
    <t>JIMENEZ GOMEZ FRANCISCO JAVIER</t>
  </si>
  <si>
    <t>VELASCO FELICIANO</t>
  </si>
  <si>
    <t>PEÑA ARCE MARIA DE LA LUZ</t>
  </si>
  <si>
    <t>GARCIA GARCIA JESSICA DEL ROSARIO</t>
  </si>
  <si>
    <t>ROSALES SANCHEZ ROBERTO SERGIO</t>
  </si>
  <si>
    <t>GARCIA FLORES SERGIO RAFAEL</t>
  </si>
  <si>
    <t>LLAMAS VAZQUEZ MANUEL</t>
  </si>
  <si>
    <t>MONTANE REYES MIGUEL EDUARDO</t>
  </si>
  <si>
    <t>GONZALEZ PEÑA IRMA ARACELI</t>
  </si>
  <si>
    <t>GONZALEZ MORELOS JOSE RAMON</t>
  </si>
  <si>
    <t>SALDAÑA CASTILLON EMMANUEL PABLO</t>
  </si>
  <si>
    <t>FLORES MARQUEZ MARGARITA</t>
  </si>
  <si>
    <t>VELAZQUEZ PEREZ AZUCENA JOSEFINA</t>
  </si>
  <si>
    <t>GUZMAN HERNANDEZ JUAN DANIEL</t>
  </si>
  <si>
    <t>SOSA BECERRA JOSE EMANUEL</t>
  </si>
  <si>
    <t>CARDENAS MENDOZA ALTAGRACIA</t>
  </si>
  <si>
    <t>SANTANA DE SANTIAGO MARIA DEL ROCIO</t>
  </si>
  <si>
    <t>ORTEGA FLORES BRENDA YERANIA</t>
  </si>
  <si>
    <t>AMARAL ACOSTA ARACELI</t>
  </si>
  <si>
    <t xml:space="preserve">MORENO URIBE PEDRO OSWALDO DE JESUS </t>
  </si>
  <si>
    <t>RANGEL GOMEZ JAIR DE JESUS</t>
  </si>
  <si>
    <t>VILLALVAZO RIVERA JOSE BENJAMIN</t>
  </si>
  <si>
    <t>IBAÑEZ MARTINEZ ADRIANA</t>
  </si>
  <si>
    <t>RODRIGUEZ LOPEZ ERIKA CITLALLI</t>
  </si>
  <si>
    <t xml:space="preserve">GUZMAN DE SANTIAGO SENEN </t>
  </si>
  <si>
    <t>RODRIGUEZ LOPEZ GERARDO</t>
  </si>
  <si>
    <t>CEJA ANAYA JOSE LUIS</t>
  </si>
  <si>
    <t>COLMENARES CONTRERAS VICTOR MANUEL</t>
  </si>
  <si>
    <t>HERNANDEZ PEÑA MARIA AMELIA</t>
  </si>
  <si>
    <t>RAMIREZ RAMIREZ FAUSTINO</t>
  </si>
  <si>
    <t>FLORES CURIEL JOSE MANUEL</t>
  </si>
  <si>
    <t>GOMEZ SARMIENTA EDGAR ISIDRO</t>
  </si>
  <si>
    <t>PEÑA RODRIGUEZ JUAN MANUEL</t>
  </si>
  <si>
    <t>ARREDONDO CORTEZ CARMEN MANUELA</t>
  </si>
  <si>
    <t>AMBROSIO GONZALEZ AARON</t>
  </si>
  <si>
    <t>GUZMAN VELASCO MARCELA DEL ROSARIO</t>
  </si>
  <si>
    <t>VALENCIA RUELAS ALBERTO EDUARDO</t>
  </si>
  <si>
    <t>TRINIDAD CUERVO SANDRA IVONNE</t>
  </si>
  <si>
    <t>PEÑA ULLOA JOSE VICTORIANO</t>
  </si>
  <si>
    <t>JIMENEZ GUZMAN REGINO ADRIAN</t>
  </si>
  <si>
    <t>JIMENEZ SANCHEZ JESUS ARISTEO</t>
  </si>
  <si>
    <t>MARINEZ CAMACHO IRVING SAMUEL</t>
  </si>
  <si>
    <t>RODRIGUEZ HERRERA JESUS ALEJANDRO</t>
  </si>
  <si>
    <t>CONTRERAS GUERRA JOSE JOB</t>
  </si>
  <si>
    <t>GARCIA SANTANA ALEJANDRA</t>
  </si>
  <si>
    <t>OCHOA VARGAS ELBIA LIZBET</t>
  </si>
  <si>
    <t>AGUILAR CARDONA DIANA ILSETH</t>
  </si>
  <si>
    <t>TORRES MARTIN JOSE ANGEL</t>
  </si>
  <si>
    <t>ZEPETA AQUINO IRIS MELINA</t>
  </si>
  <si>
    <t>GONZALEZ RODRIGUEZ RIGOBERTO</t>
  </si>
  <si>
    <t xml:space="preserve">RAMÍREZ GONZÁLEZ ROCIO </t>
  </si>
  <si>
    <t>FELIX LERMA MARCO VINICIO</t>
  </si>
  <si>
    <t>ROMERO BORBON EVELYN</t>
  </si>
  <si>
    <t>CHAVEZ MEDINA EDGAR</t>
  </si>
  <si>
    <t>CASTILLO PALACIOS LUIS ENRIQUE</t>
  </si>
  <si>
    <t>DIRECCION</t>
  </si>
  <si>
    <t>DIVISION ACADEMICA</t>
  </si>
  <si>
    <t>SERVICIOS ESCOLARES</t>
  </si>
  <si>
    <t>VINCULACION</t>
  </si>
  <si>
    <t>DESARROLLO ACADEMICO</t>
  </si>
  <si>
    <t>PLANEACION</t>
  </si>
  <si>
    <t>RECURSOS FINANCIEROS Y MATERIALES</t>
  </si>
  <si>
    <t>RECURSOS HUMANOS Y SERVICIOS GENERALES</t>
  </si>
  <si>
    <t>SUBDIRECCION ACADEMICA</t>
  </si>
  <si>
    <t>SUBDIRECCION ADMINISTRATIVA</t>
  </si>
  <si>
    <t>ACADEMICO</t>
  </si>
  <si>
    <t>OFICINA DE DIRECCION</t>
  </si>
  <si>
    <t>COMPRAS</t>
  </si>
  <si>
    <t>MANNTENIMIENTO, ALMACEN E INVENTARIOS</t>
  </si>
  <si>
    <t>CHOFER</t>
  </si>
  <si>
    <t>LABORATORIOS</t>
  </si>
  <si>
    <t>SISTEMAS</t>
  </si>
  <si>
    <t>PLANEACION, PROGRAMACION, PRESUPUESTO Y C.I.</t>
  </si>
  <si>
    <t>PLANEACION, PROGRAMACION Y PRESUPUESTO</t>
  </si>
  <si>
    <t>MANNTENIMIENTO</t>
  </si>
  <si>
    <t>BIBLIOTECA</t>
  </si>
  <si>
    <t>PSICOLOGIA</t>
  </si>
  <si>
    <t>ALMACEN</t>
  </si>
  <si>
    <t>INTENDENCIA</t>
  </si>
  <si>
    <t>VIGILANCIA</t>
  </si>
  <si>
    <t>DOCENCIA</t>
  </si>
  <si>
    <t>ITSM-AD-040</t>
  </si>
  <si>
    <t>ITSM-AD-008</t>
  </si>
  <si>
    <t>ITSM-AD-007</t>
  </si>
  <si>
    <t>ITSM-AD-005</t>
  </si>
  <si>
    <t>ITSM-AD-006</t>
  </si>
  <si>
    <t>ITSM-AD-011</t>
  </si>
  <si>
    <t>ITSM-AD-004</t>
  </si>
  <si>
    <t>ITSM-AD-013</t>
  </si>
  <si>
    <t>ITSM-AD-016</t>
  </si>
  <si>
    <t>ITSM-AD-017</t>
  </si>
  <si>
    <t>ITSM-AD-018</t>
  </si>
  <si>
    <t>ITSM-AD-023</t>
  </si>
  <si>
    <t>ITSM-AD-024</t>
  </si>
  <si>
    <t>ITSM-AD-026</t>
  </si>
  <si>
    <t>ITSM-AD-032</t>
  </si>
  <si>
    <t>ITSM-AD-033</t>
  </si>
  <si>
    <t>ITSM-AD-035</t>
  </si>
  <si>
    <t>ITSM-AD-038</t>
  </si>
  <si>
    <t>ITSM-AD-041</t>
  </si>
  <si>
    <t>ITSM-AD-043</t>
  </si>
  <si>
    <t>ITSM-AD-045</t>
  </si>
  <si>
    <t>ITSM-AD-048</t>
  </si>
  <si>
    <t>ITSM-AD-049</t>
  </si>
  <si>
    <t>ITSM-AD-051</t>
  </si>
  <si>
    <t>ITSM-AD-052</t>
  </si>
  <si>
    <t>ITSM-AD-053</t>
  </si>
  <si>
    <t>ITSM-AD-054</t>
  </si>
  <si>
    <t>ITSM-AD-057</t>
  </si>
  <si>
    <t>ITSM-AD-058</t>
  </si>
  <si>
    <t>ITSM-AD-059</t>
  </si>
  <si>
    <t>ITSM-AD-060</t>
  </si>
  <si>
    <t>ITSM-AD-061</t>
  </si>
  <si>
    <t>ITSM-AD-064</t>
  </si>
  <si>
    <t>ITSM-AD-065</t>
  </si>
  <si>
    <t>ITSM-AD-066</t>
  </si>
  <si>
    <t>ITSM-AD-031</t>
  </si>
  <si>
    <t>ITSM-AD-067</t>
  </si>
  <si>
    <t>ITSM-AD-068</t>
  </si>
  <si>
    <t>ITSM-AD-069</t>
  </si>
  <si>
    <t>ITSM-AD-070</t>
  </si>
  <si>
    <t>ITSM-AD-071</t>
  </si>
  <si>
    <t>ITSM-AD-072</t>
  </si>
  <si>
    <t>ITSM-AD-073</t>
  </si>
  <si>
    <t>ITSM-AD-074</t>
  </si>
  <si>
    <t>ITSM-DO-010</t>
  </si>
  <si>
    <t>ITSM-DO-017</t>
  </si>
  <si>
    <t>ITSM-DO-021</t>
  </si>
  <si>
    <t>ITSM-DO-023</t>
  </si>
  <si>
    <t>ITSM-DO-024</t>
  </si>
  <si>
    <t>ITSM-DO-029</t>
  </si>
  <si>
    <t>ITSM-DO-032</t>
  </si>
  <si>
    <t>ITSM-DO-033</t>
  </si>
  <si>
    <t>ITSM-DO-037</t>
  </si>
  <si>
    <t>ITSM-DO-038</t>
  </si>
  <si>
    <t>ITSM-DO-039</t>
  </si>
  <si>
    <t>ITSM-DO-042</t>
  </si>
  <si>
    <t>ITSM-DO-044</t>
  </si>
  <si>
    <t>ITSM-DO-045</t>
  </si>
  <si>
    <t>ITSM-DO-046</t>
  </si>
  <si>
    <t>ITSM-DO-048</t>
  </si>
  <si>
    <t>ITSM-DO-052</t>
  </si>
  <si>
    <t>ITSM-DO-054</t>
  </si>
  <si>
    <t>ITSM-DO-055</t>
  </si>
  <si>
    <t>ITSM-DO-020</t>
  </si>
  <si>
    <t>ITSM-DO-057</t>
  </si>
  <si>
    <t>ITSM-DO-013</t>
  </si>
  <si>
    <t>ITSM-DO-060</t>
  </si>
  <si>
    <t>ITSM-DO-061</t>
  </si>
  <si>
    <t>ITSM-DO-062</t>
  </si>
  <si>
    <t>ITSM-DO-063</t>
  </si>
  <si>
    <t>ITSM-DO-064</t>
  </si>
  <si>
    <t>ITSM-DO-065</t>
  </si>
  <si>
    <t>ITSM-DO-066</t>
  </si>
  <si>
    <t>ITSM-DO-067</t>
  </si>
  <si>
    <t>ITSM-DO-068</t>
  </si>
  <si>
    <t>ITSM-DO-069</t>
  </si>
  <si>
    <t>ITSM-PAA-002</t>
  </si>
  <si>
    <t>ITSM-PTA-003</t>
  </si>
  <si>
    <t>ITSM-PTA-006</t>
  </si>
  <si>
    <t>ITSM-PTA-007</t>
  </si>
  <si>
    <t>pasaje</t>
  </si>
  <si>
    <t>Sobre Sueldo</t>
  </si>
  <si>
    <t>Reg Pat IMSS: N7210713382</t>
  </si>
  <si>
    <t>DESCTO. PTMO. AYUDATE LTA S.A.P.I. DE C.V.</t>
  </si>
  <si>
    <t>Mascota</t>
  </si>
  <si>
    <t>Puesto</t>
  </si>
  <si>
    <t>Encargado de Despacho de Direccion</t>
  </si>
  <si>
    <t>Jefa de Division</t>
  </si>
  <si>
    <t>Analista Especializado</t>
  </si>
  <si>
    <t>Tecnico Especializado</t>
  </si>
  <si>
    <t xml:space="preserve">Jefe de Oficina </t>
  </si>
  <si>
    <t>Chofer de Director</t>
  </si>
  <si>
    <t>Laboratorista</t>
  </si>
  <si>
    <t xml:space="preserve">Jefe de Departamento </t>
  </si>
  <si>
    <t>Ingeniero en Sistemas</t>
  </si>
  <si>
    <t>Programador</t>
  </si>
  <si>
    <t>Tecnico en Mantenimiento</t>
  </si>
  <si>
    <t>Bibliotecaria</t>
  </si>
  <si>
    <t>Analista Tecnico</t>
  </si>
  <si>
    <t>Psicologa</t>
  </si>
  <si>
    <t>Almacenista</t>
  </si>
  <si>
    <t>Intendente</t>
  </si>
  <si>
    <t>Secretaria de Director General</t>
  </si>
  <si>
    <t>Capturista</t>
  </si>
  <si>
    <t>Vigilante</t>
  </si>
  <si>
    <t>Jefe de Division</t>
  </si>
  <si>
    <t>Secretaria de Jefe de Departamento</t>
  </si>
  <si>
    <t>Medico General</t>
  </si>
  <si>
    <t>Jefa de Departamento</t>
  </si>
  <si>
    <t>Secretaria de Subdirector</t>
  </si>
  <si>
    <t>Subdirector</t>
  </si>
  <si>
    <t>Profesor Asignatura "A"</t>
  </si>
  <si>
    <t>Profesor Asignatura "A" Y "B"</t>
  </si>
  <si>
    <t>Profesor Asignatura "A" y "B"</t>
  </si>
  <si>
    <t>Profesor Asociado "A"</t>
  </si>
  <si>
    <t>Profesor Titular "A"</t>
  </si>
  <si>
    <t xml:space="preserve">nota: </t>
  </si>
  <si>
    <t>ITSM-DO-025</t>
  </si>
  <si>
    <t>FREGOSO GARCIA MARIA DE JESUS</t>
  </si>
  <si>
    <t>LICENCIAS</t>
  </si>
  <si>
    <t>Periodo 3 al 3 Quincenal del 01/02/2017 al 15/02/2017</t>
  </si>
  <si>
    <t>ITSM-AD-075</t>
  </si>
  <si>
    <t>NUÑEZ TORRES MIRIAM ZURHI</t>
  </si>
  <si>
    <t>ITSM-PAA-003</t>
  </si>
  <si>
    <t>ITSM-PAA-004</t>
  </si>
  <si>
    <t>ITSM-PAA-005</t>
  </si>
  <si>
    <t>ITSM-PAA-006</t>
  </si>
  <si>
    <t>Profesor Asociado "B"</t>
  </si>
  <si>
    <t>ITSM-PAB-001</t>
  </si>
  <si>
    <t>ITSM-DO-070</t>
  </si>
  <si>
    <t>ANGEL FRANCO GILDARDO</t>
  </si>
  <si>
    <t>ITSM-DO-071</t>
  </si>
  <si>
    <t>MENDEZ PELAYO EDGAR ISRAEL</t>
  </si>
  <si>
    <t>ITSM-DO-072</t>
  </si>
  <si>
    <t>MORALES GRADILLA THALIA MARISOL</t>
  </si>
  <si>
    <t>ITSM-DO-073</t>
  </si>
  <si>
    <t>LACES VALDIVIEZO SELENE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</si>
</sst>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2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FD"/>
      </left>
      <right style="thin">
        <color rgb="FF0000FD"/>
      </right>
      <top style="thin">
        <color rgb="FF0000FD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2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49" fontId="1" fillId="0" borderId="1" xfId="0" applyNumberFormat="1" applyFont="1" applyBorder="1"/>
    <xf numFmtId="0" fontId="1" fillId="0" borderId="1" xfId="0" applyFont="1" applyBorder="1"/>
    <xf numFmtId="164" fontId="1" fillId="0" borderId="1" xfId="0" applyNumberFormat="1" applyFont="1" applyBorder="1"/>
    <xf numFmtId="164" fontId="11" fillId="0" borderId="1" xfId="0" applyNumberFormat="1" applyFont="1" applyBorder="1"/>
    <xf numFmtId="0" fontId="1" fillId="0" borderId="0" xfId="0" applyFont="1" applyAlignment="1">
      <alignment horizontal="center" wrapText="1"/>
    </xf>
    <xf numFmtId="49" fontId="8" fillId="2" borderId="2" xfId="0" applyNumberFormat="1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3" fillId="0" borderId="1" xfId="2" applyFont="1" applyFill="1" applyBorder="1" applyAlignment="1">
      <alignment wrapText="1"/>
    </xf>
    <xf numFmtId="0" fontId="14" fillId="0" borderId="1" xfId="2" applyFont="1" applyFill="1" applyBorder="1" applyAlignment="1">
      <alignment vertical="center" wrapText="1"/>
    </xf>
    <xf numFmtId="0" fontId="14" fillId="0" borderId="1" xfId="2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0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wrapText="1"/>
    </xf>
    <xf numFmtId="49" fontId="15" fillId="0" borderId="1" xfId="0" applyNumberFormat="1" applyFont="1" applyFill="1" applyBorder="1" applyAlignment="1">
      <alignment horizontal="left" vertical="top" wrapText="1"/>
    </xf>
    <xf numFmtId="49" fontId="1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wrapText="1"/>
    </xf>
    <xf numFmtId="0" fontId="13" fillId="0" borderId="1" xfId="2" applyFont="1" applyFill="1" applyBorder="1"/>
    <xf numFmtId="44" fontId="14" fillId="0" borderId="1" xfId="1" applyFont="1" applyFill="1" applyBorder="1" applyAlignment="1">
      <alignment horizontal="center" vertical="center" wrapText="1"/>
    </xf>
    <xf numFmtId="44" fontId="14" fillId="0" borderId="1" xfId="1" applyFont="1" applyFill="1" applyBorder="1" applyAlignment="1">
      <alignment vertical="center" wrapText="1"/>
    </xf>
    <xf numFmtId="44" fontId="16" fillId="0" borderId="1" xfId="1" applyFont="1" applyBorder="1"/>
    <xf numFmtId="44" fontId="14" fillId="0" borderId="1" xfId="1" applyFont="1" applyFill="1" applyBorder="1"/>
    <xf numFmtId="49" fontId="1" fillId="0" borderId="3" xfId="0" applyNumberFormat="1" applyFont="1" applyBorder="1"/>
    <xf numFmtId="44" fontId="1" fillId="0" borderId="1" xfId="1" applyFont="1" applyBorder="1"/>
    <xf numFmtId="164" fontId="1" fillId="0" borderId="1" xfId="1" applyNumberFormat="1" applyFont="1" applyBorder="1"/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164" fontId="17" fillId="0" borderId="1" xfId="0" applyNumberFormat="1" applyFont="1" applyBorder="1"/>
    <xf numFmtId="164" fontId="17" fillId="0" borderId="1" xfId="1" applyNumberFormat="1" applyFont="1" applyBorder="1"/>
    <xf numFmtId="49" fontId="17" fillId="0" borderId="1" xfId="0" applyNumberFormat="1" applyFont="1" applyBorder="1"/>
    <xf numFmtId="0" fontId="1" fillId="0" borderId="1" xfId="2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17" fillId="0" borderId="1" xfId="2" applyFont="1" applyFill="1" applyBorder="1" applyAlignment="1">
      <alignment horizontal="left" vertical="center"/>
    </xf>
    <xf numFmtId="44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0" fillId="0" borderId="0" xfId="0" applyAlignment="1"/>
    <xf numFmtId="0" fontId="8" fillId="0" borderId="0" xfId="0" applyFont="1"/>
    <xf numFmtId="44" fontId="8" fillId="0" borderId="0" xfId="0" applyNumberFormat="1" applyFont="1"/>
    <xf numFmtId="0" fontId="1" fillId="0" borderId="0" xfId="0" applyFont="1" applyAlignment="1">
      <alignment horizontal="left"/>
    </xf>
    <xf numFmtId="0" fontId="7" fillId="0" borderId="1" xfId="2" applyFont="1" applyFill="1" applyBorder="1" applyAlignment="1">
      <alignment horizontal="left" vertical="center" wrapText="1"/>
    </xf>
    <xf numFmtId="0" fontId="13" fillId="0" borderId="1" xfId="2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13" fillId="0" borderId="1" xfId="2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4" fillId="0" borderId="3" xfId="2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left" vertical="center"/>
    </xf>
    <xf numFmtId="44" fontId="1" fillId="3" borderId="1" xfId="1" applyFont="1" applyFill="1" applyBorder="1"/>
    <xf numFmtId="0" fontId="1" fillId="3" borderId="1" xfId="2" applyFont="1" applyFill="1" applyBorder="1" applyAlignment="1">
      <alignment horizontal="left" vertical="center" wrapText="1"/>
    </xf>
    <xf numFmtId="0" fontId="13" fillId="3" borderId="1" xfId="2" applyFont="1" applyFill="1" applyBorder="1" applyAlignment="1">
      <alignment wrapText="1"/>
    </xf>
    <xf numFmtId="0" fontId="7" fillId="3" borderId="1" xfId="2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wrapText="1"/>
    </xf>
    <xf numFmtId="44" fontId="14" fillId="3" borderId="1" xfId="1" applyFont="1" applyFill="1" applyBorder="1"/>
    <xf numFmtId="44" fontId="14" fillId="3" borderId="1" xfId="1" applyFont="1" applyFill="1" applyBorder="1" applyAlignment="1">
      <alignment vertical="center" wrapText="1"/>
    </xf>
    <xf numFmtId="164" fontId="1" fillId="3" borderId="1" xfId="1" applyNumberFormat="1" applyFont="1" applyFill="1" applyBorder="1"/>
    <xf numFmtId="164" fontId="1" fillId="3" borderId="1" xfId="0" applyNumberFormat="1" applyFont="1" applyFill="1" applyBorder="1"/>
    <xf numFmtId="44" fontId="1" fillId="3" borderId="1" xfId="0" applyNumberFormat="1" applyFont="1" applyFill="1" applyBorder="1"/>
    <xf numFmtId="164" fontId="17" fillId="3" borderId="1" xfId="0" applyNumberFormat="1" applyFont="1" applyFill="1" applyBorder="1"/>
    <xf numFmtId="164" fontId="11" fillId="3" borderId="1" xfId="0" applyNumberFormat="1" applyFont="1" applyFill="1" applyBorder="1"/>
    <xf numFmtId="0" fontId="1" fillId="3" borderId="0" xfId="0" applyFont="1" applyFill="1"/>
    <xf numFmtId="44" fontId="16" fillId="3" borderId="1" xfId="1" applyFont="1" applyFill="1" applyBorder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</cellXfs>
  <cellStyles count="4">
    <cellStyle name="Millares 2 2" xfId="3"/>
    <cellStyle name="Moneda" xfId="1" builtinId="4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104"/>
  <sheetViews>
    <sheetView tabSelected="1" topLeftCell="A3" workbookViewId="0">
      <pane xSplit="2" ySplit="6" topLeftCell="D93" activePane="bottomRight" state="frozen"/>
      <selection activeCell="A3" sqref="A3"/>
      <selection pane="topRight" activeCell="C3" sqref="C3"/>
      <selection pane="bottomLeft" activeCell="A9" sqref="A9"/>
      <selection pane="bottomRight" activeCell="AD100" sqref="AD100"/>
    </sheetView>
  </sheetViews>
  <sheetFormatPr baseColWidth="10" defaultRowHeight="11.25" x14ac:dyDescent="0.2"/>
  <cols>
    <col min="1" max="1" width="10.85546875" style="2" customWidth="1"/>
    <col min="2" max="3" width="28.7109375" style="1" customWidth="1"/>
    <col min="4" max="4" width="21.42578125" style="1" customWidth="1"/>
    <col min="5" max="5" width="23.140625" style="1" customWidth="1"/>
    <col min="6" max="8" width="11" style="1" customWidth="1"/>
    <col min="9" max="9" width="11.42578125" style="1" customWidth="1"/>
    <col min="10" max="10" width="10.28515625" style="1" customWidth="1"/>
    <col min="11" max="11" width="10.140625" style="1" customWidth="1"/>
    <col min="12" max="12" width="9.42578125" style="1" customWidth="1"/>
    <col min="13" max="13" width="8.85546875" style="1" customWidth="1"/>
    <col min="14" max="14" width="11.28515625" style="1" customWidth="1"/>
    <col min="15" max="15" width="13.42578125" style="1" customWidth="1"/>
    <col min="16" max="16" width="9.42578125" style="1" customWidth="1"/>
    <col min="17" max="17" width="10" style="1" customWidth="1"/>
    <col min="18" max="18" width="8.42578125" style="1" customWidth="1"/>
    <col min="19" max="19" width="9.42578125" style="1" customWidth="1"/>
    <col min="20" max="20" width="6.5703125" style="1" customWidth="1"/>
    <col min="21" max="21" width="9.42578125" style="1" customWidth="1"/>
    <col min="22" max="22" width="10.7109375" style="1" customWidth="1"/>
    <col min="23" max="23" width="9.85546875" style="1" customWidth="1"/>
    <col min="24" max="24" width="8.5703125" style="1" customWidth="1"/>
    <col min="25" max="25" width="9.42578125" style="1" customWidth="1"/>
    <col min="26" max="26" width="10.28515625" style="1" customWidth="1"/>
    <col min="27" max="27" width="9.5703125" style="1" customWidth="1"/>
    <col min="28" max="28" width="12.5703125" style="1" customWidth="1"/>
    <col min="29" max="29" width="11.7109375" style="1" customWidth="1"/>
    <col min="30" max="30" width="11.42578125" style="1"/>
    <col min="31" max="31" width="1" style="1" customWidth="1"/>
    <col min="32" max="16384" width="11.42578125" style="1"/>
  </cols>
  <sheetData>
    <row r="1" spans="1:29" ht="18" customHeight="1" x14ac:dyDescent="0.2">
      <c r="A1" s="3"/>
      <c r="B1" s="81" t="s">
        <v>28</v>
      </c>
      <c r="C1" s="81"/>
      <c r="D1" s="81"/>
      <c r="E1" s="81"/>
      <c r="F1" s="82"/>
      <c r="G1" s="48"/>
      <c r="H1" s="48"/>
    </row>
    <row r="2" spans="1:29" ht="24.95" customHeight="1" x14ac:dyDescent="0.2">
      <c r="A2" s="4"/>
      <c r="B2" s="10" t="s">
        <v>0</v>
      </c>
      <c r="C2" s="10"/>
      <c r="D2" s="10"/>
      <c r="E2" s="10"/>
      <c r="F2" s="11"/>
      <c r="G2" s="11"/>
      <c r="H2" s="11"/>
    </row>
    <row r="3" spans="1:29" ht="15.75" x14ac:dyDescent="0.25">
      <c r="B3" s="83" t="s">
        <v>1</v>
      </c>
      <c r="C3" s="83"/>
      <c r="D3" s="83"/>
      <c r="E3" s="83"/>
      <c r="F3" s="84"/>
      <c r="G3" s="49"/>
      <c r="H3" s="49"/>
    </row>
    <row r="4" spans="1:29" ht="15" x14ac:dyDescent="0.25">
      <c r="B4" s="85" t="s">
        <v>262</v>
      </c>
      <c r="C4" s="85"/>
      <c r="D4" s="85"/>
      <c r="E4" s="85"/>
      <c r="F4" s="84"/>
      <c r="G4" s="49"/>
      <c r="H4" s="49"/>
    </row>
    <row r="5" spans="1:29" x14ac:dyDescent="0.2">
      <c r="B5" s="47" t="s">
        <v>224</v>
      </c>
      <c r="C5" s="52"/>
      <c r="D5" s="6"/>
      <c r="E5" s="6"/>
    </row>
    <row r="6" spans="1:29" x14ac:dyDescent="0.2">
      <c r="B6" s="6" t="s">
        <v>2</v>
      </c>
      <c r="C6" s="52"/>
      <c r="D6" s="6"/>
      <c r="E6" s="6"/>
    </row>
    <row r="7" spans="1:29" x14ac:dyDescent="0.2">
      <c r="B7" s="1" t="s">
        <v>226</v>
      </c>
    </row>
    <row r="8" spans="1:29" s="5" customFormat="1" ht="45.75" customHeight="1" x14ac:dyDescent="0.2">
      <c r="A8" s="17" t="s">
        <v>3</v>
      </c>
      <c r="B8" s="18" t="s">
        <v>4</v>
      </c>
      <c r="C8" s="18" t="s">
        <v>227</v>
      </c>
      <c r="D8" s="18" t="s">
        <v>29</v>
      </c>
      <c r="E8" s="18" t="s">
        <v>30</v>
      </c>
      <c r="F8" s="18" t="s">
        <v>5</v>
      </c>
      <c r="G8" s="18" t="s">
        <v>223</v>
      </c>
      <c r="H8" s="18" t="s">
        <v>222</v>
      </c>
      <c r="I8" s="18" t="s">
        <v>6</v>
      </c>
      <c r="J8" s="18" t="s">
        <v>7</v>
      </c>
      <c r="K8" s="18" t="s">
        <v>8</v>
      </c>
      <c r="L8" s="18" t="s">
        <v>9</v>
      </c>
      <c r="M8" s="18" t="s">
        <v>10</v>
      </c>
      <c r="N8" s="18" t="s">
        <v>11</v>
      </c>
      <c r="O8" s="19" t="s">
        <v>12</v>
      </c>
      <c r="P8" s="18" t="s">
        <v>13</v>
      </c>
      <c r="Q8" s="18" t="s">
        <v>14</v>
      </c>
      <c r="R8" s="18" t="s">
        <v>15</v>
      </c>
      <c r="S8" s="18" t="s">
        <v>16</v>
      </c>
      <c r="T8" s="18" t="s">
        <v>17</v>
      </c>
      <c r="U8" s="18" t="s">
        <v>18</v>
      </c>
      <c r="V8" s="18" t="s">
        <v>19</v>
      </c>
      <c r="W8" s="18" t="s">
        <v>20</v>
      </c>
      <c r="X8" s="18" t="s">
        <v>21</v>
      </c>
      <c r="Y8" s="18" t="s">
        <v>22</v>
      </c>
      <c r="Z8" s="18" t="s">
        <v>225</v>
      </c>
      <c r="AA8" s="18" t="s">
        <v>23</v>
      </c>
      <c r="AB8" s="19" t="s">
        <v>24</v>
      </c>
      <c r="AC8" s="20" t="s">
        <v>25</v>
      </c>
    </row>
    <row r="9" spans="1:29" ht="25.5" x14ac:dyDescent="0.2">
      <c r="A9" s="35" t="s">
        <v>142</v>
      </c>
      <c r="B9" s="64" t="s">
        <v>31</v>
      </c>
      <c r="C9" s="59" t="s">
        <v>228</v>
      </c>
      <c r="D9" s="39" t="s">
        <v>116</v>
      </c>
      <c r="E9" s="38" t="s">
        <v>127</v>
      </c>
      <c r="F9" s="31">
        <v>17515.27</v>
      </c>
      <c r="G9" s="31">
        <v>6037.73</v>
      </c>
      <c r="H9" s="31">
        <v>688</v>
      </c>
      <c r="I9" s="37">
        <v>0</v>
      </c>
      <c r="J9" s="37">
        <v>725.25</v>
      </c>
      <c r="K9" s="37"/>
      <c r="L9" s="37">
        <v>0</v>
      </c>
      <c r="M9" s="37">
        <v>0</v>
      </c>
      <c r="N9" s="13"/>
      <c r="O9" s="46">
        <f>F9+G9+H9+I9+J9+L9+M9</f>
        <v>24966.25</v>
      </c>
      <c r="P9" s="41">
        <v>0</v>
      </c>
      <c r="Q9" s="14">
        <v>5456.982</v>
      </c>
      <c r="R9" s="13"/>
      <c r="S9" s="37">
        <v>0</v>
      </c>
      <c r="T9" s="13"/>
      <c r="U9" s="37">
        <v>0</v>
      </c>
      <c r="V9" s="36">
        <v>2014.2560500000002</v>
      </c>
      <c r="W9" s="14">
        <v>4866</v>
      </c>
      <c r="X9" s="13"/>
      <c r="Y9" s="14">
        <v>0</v>
      </c>
      <c r="Z9" s="13"/>
      <c r="AA9" s="13"/>
      <c r="AB9" s="14">
        <f>Q9+S9+U9+V9+W9+X9+Y9+Z9+AA9+N9</f>
        <v>12337.23805</v>
      </c>
      <c r="AC9" s="46">
        <f>O9-AB9+P9</f>
        <v>12629.01195</v>
      </c>
    </row>
    <row r="10" spans="1:29" ht="12.75" x14ac:dyDescent="0.2">
      <c r="A10" s="42" t="s">
        <v>143</v>
      </c>
      <c r="B10" s="22" t="s">
        <v>32</v>
      </c>
      <c r="C10" s="53" t="s">
        <v>229</v>
      </c>
      <c r="D10" s="38" t="s">
        <v>117</v>
      </c>
      <c r="E10" s="38" t="s">
        <v>119</v>
      </c>
      <c r="F10" s="32">
        <v>12071.65</v>
      </c>
      <c r="G10" s="32">
        <v>0</v>
      </c>
      <c r="H10" s="32">
        <v>0</v>
      </c>
      <c r="I10" s="37">
        <v>0</v>
      </c>
      <c r="J10" s="37"/>
      <c r="K10" s="37"/>
      <c r="L10" s="37">
        <v>0</v>
      </c>
      <c r="M10" s="37">
        <v>0</v>
      </c>
      <c r="N10" s="13"/>
      <c r="O10" s="46">
        <f t="shared" ref="O10:O70" si="0">F10+I10+J10+L10+M10</f>
        <v>12071.65</v>
      </c>
      <c r="P10" s="41">
        <v>0</v>
      </c>
      <c r="Q10" s="14">
        <v>2070.564288</v>
      </c>
      <c r="R10" s="13"/>
      <c r="S10" s="37">
        <v>0</v>
      </c>
      <c r="T10" s="13"/>
      <c r="U10" s="37">
        <v>0</v>
      </c>
      <c r="V10" s="36">
        <v>1388.23975</v>
      </c>
      <c r="W10" s="14">
        <v>2096.66</v>
      </c>
      <c r="X10" s="13"/>
      <c r="Y10" s="14">
        <v>0</v>
      </c>
      <c r="Z10" s="13"/>
      <c r="AA10" s="13"/>
      <c r="AB10" s="14">
        <f t="shared" ref="AB10:AB70" si="1">Q10+S10+U10+V10+W10+X10+Y10+Z10+AA10+N10</f>
        <v>5555.4640380000001</v>
      </c>
      <c r="AC10" s="46">
        <f t="shared" ref="AC10:AC70" si="2">O10-AB10+P10</f>
        <v>6516.1859619999996</v>
      </c>
    </row>
    <row r="11" spans="1:29" ht="24" x14ac:dyDescent="0.2">
      <c r="A11" s="12" t="s">
        <v>144</v>
      </c>
      <c r="B11" s="22" t="s">
        <v>33</v>
      </c>
      <c r="C11" s="53" t="s">
        <v>230</v>
      </c>
      <c r="D11" s="38" t="s">
        <v>122</v>
      </c>
      <c r="E11" s="38" t="s">
        <v>128</v>
      </c>
      <c r="F11" s="32">
        <v>3685.28</v>
      </c>
      <c r="G11" s="32">
        <v>0</v>
      </c>
      <c r="H11" s="32">
        <v>0</v>
      </c>
      <c r="I11" s="37">
        <v>280.08127999999999</v>
      </c>
      <c r="J11" s="37">
        <v>465.5</v>
      </c>
      <c r="K11" s="37"/>
      <c r="L11" s="37">
        <v>0</v>
      </c>
      <c r="M11" s="37">
        <v>0</v>
      </c>
      <c r="N11" s="13"/>
      <c r="O11" s="46">
        <f t="shared" si="0"/>
        <v>4430.8612800000001</v>
      </c>
      <c r="P11" s="41">
        <v>0</v>
      </c>
      <c r="Q11" s="14">
        <v>343.5462048</v>
      </c>
      <c r="R11" s="13"/>
      <c r="S11" s="37">
        <v>36.852800000000002</v>
      </c>
      <c r="T11" s="13"/>
      <c r="U11" s="37">
        <v>0</v>
      </c>
      <c r="V11" s="36">
        <v>423.80720000000002</v>
      </c>
      <c r="W11" s="14">
        <v>1430.06</v>
      </c>
      <c r="X11" s="13"/>
      <c r="Y11" s="14">
        <v>0</v>
      </c>
      <c r="Z11" s="13"/>
      <c r="AA11" s="13"/>
      <c r="AB11" s="14">
        <f t="shared" si="1"/>
        <v>2234.2662048000002</v>
      </c>
      <c r="AC11" s="46">
        <f t="shared" si="2"/>
        <v>2196.5950751999999</v>
      </c>
    </row>
    <row r="12" spans="1:29" ht="24" x14ac:dyDescent="0.2">
      <c r="A12" s="12" t="s">
        <v>145</v>
      </c>
      <c r="B12" s="23" t="s">
        <v>34</v>
      </c>
      <c r="C12" s="53" t="s">
        <v>231</v>
      </c>
      <c r="D12" s="38" t="s">
        <v>118</v>
      </c>
      <c r="E12" s="38" t="s">
        <v>118</v>
      </c>
      <c r="F12" s="32">
        <v>3873.18</v>
      </c>
      <c r="G12" s="32">
        <v>0</v>
      </c>
      <c r="H12" s="32">
        <v>0</v>
      </c>
      <c r="I12" s="37">
        <v>294.36167999999998</v>
      </c>
      <c r="J12" s="37">
        <v>465.5</v>
      </c>
      <c r="K12" s="37"/>
      <c r="L12" s="37">
        <v>0</v>
      </c>
      <c r="M12" s="37">
        <v>521.5</v>
      </c>
      <c r="N12" s="14"/>
      <c r="O12" s="46">
        <f t="shared" si="0"/>
        <v>5154.5416800000003</v>
      </c>
      <c r="P12" s="40">
        <v>0</v>
      </c>
      <c r="Q12" s="14">
        <v>467.78175705600012</v>
      </c>
      <c r="R12" s="14"/>
      <c r="S12" s="37">
        <v>38.7318</v>
      </c>
      <c r="T12" s="14"/>
      <c r="U12" s="14">
        <v>0</v>
      </c>
      <c r="V12" s="36">
        <v>445.41570000000002</v>
      </c>
      <c r="W12" s="14">
        <v>1100</v>
      </c>
      <c r="X12" s="14"/>
      <c r="Y12" s="14">
        <v>0</v>
      </c>
      <c r="Z12" s="14"/>
      <c r="AA12" s="14"/>
      <c r="AB12" s="14">
        <f t="shared" si="1"/>
        <v>2051.9292570560001</v>
      </c>
      <c r="AC12" s="46">
        <f t="shared" si="2"/>
        <v>3102.6124229440002</v>
      </c>
    </row>
    <row r="13" spans="1:29" ht="22.5" x14ac:dyDescent="0.2">
      <c r="A13" s="12" t="s">
        <v>146</v>
      </c>
      <c r="B13" s="22" t="s">
        <v>35</v>
      </c>
      <c r="C13" s="53" t="s">
        <v>232</v>
      </c>
      <c r="D13" s="38" t="s">
        <v>123</v>
      </c>
      <c r="E13" s="38" t="s">
        <v>129</v>
      </c>
      <c r="F13" s="32">
        <v>3507.35</v>
      </c>
      <c r="G13" s="32">
        <v>0</v>
      </c>
      <c r="H13" s="32">
        <v>0</v>
      </c>
      <c r="I13" s="37">
        <v>266.55860000000001</v>
      </c>
      <c r="J13" s="37">
        <v>465.5</v>
      </c>
      <c r="K13" s="37"/>
      <c r="L13" s="37">
        <v>0</v>
      </c>
      <c r="M13" s="37">
        <v>0</v>
      </c>
      <c r="N13" s="14"/>
      <c r="O13" s="46">
        <f t="shared" si="0"/>
        <v>4239.4085999999998</v>
      </c>
      <c r="P13" s="40">
        <v>0</v>
      </c>
      <c r="Q13" s="14">
        <v>312.91377599999993</v>
      </c>
      <c r="R13" s="14"/>
      <c r="S13" s="37">
        <v>35.073500000000003</v>
      </c>
      <c r="T13" s="15"/>
      <c r="U13" s="14">
        <v>0</v>
      </c>
      <c r="V13" s="36">
        <v>403.34525000000002</v>
      </c>
      <c r="W13" s="14">
        <v>1585.09</v>
      </c>
      <c r="X13" s="14"/>
      <c r="Y13" s="14">
        <v>0</v>
      </c>
      <c r="Z13" s="14"/>
      <c r="AA13" s="14"/>
      <c r="AB13" s="14">
        <f t="shared" si="1"/>
        <v>2336.4225259999998</v>
      </c>
      <c r="AC13" s="46">
        <f t="shared" si="2"/>
        <v>1902.9860739999999</v>
      </c>
    </row>
    <row r="14" spans="1:29" ht="24" x14ac:dyDescent="0.2">
      <c r="A14" s="12" t="s">
        <v>147</v>
      </c>
      <c r="B14" s="22" t="s">
        <v>36</v>
      </c>
      <c r="C14" s="53" t="s">
        <v>231</v>
      </c>
      <c r="D14" s="38" t="s">
        <v>117</v>
      </c>
      <c r="E14" s="38" t="s">
        <v>119</v>
      </c>
      <c r="F14" s="32">
        <v>3873.18</v>
      </c>
      <c r="G14" s="32">
        <v>0</v>
      </c>
      <c r="H14" s="32">
        <v>0</v>
      </c>
      <c r="I14" s="37">
        <v>294.36167999999998</v>
      </c>
      <c r="J14" s="37">
        <v>465.5</v>
      </c>
      <c r="K14" s="37"/>
      <c r="L14" s="37">
        <v>0</v>
      </c>
      <c r="M14" s="37">
        <v>0</v>
      </c>
      <c r="N14" s="14"/>
      <c r="O14" s="46">
        <f t="shared" si="0"/>
        <v>4633.0416800000003</v>
      </c>
      <c r="P14" s="40">
        <v>0</v>
      </c>
      <c r="Q14" s="14">
        <v>375.89506879999999</v>
      </c>
      <c r="R14" s="14"/>
      <c r="S14" s="37">
        <v>38.7318</v>
      </c>
      <c r="T14" s="15"/>
      <c r="U14" s="14">
        <v>0</v>
      </c>
      <c r="V14" s="36">
        <v>445.41570000000002</v>
      </c>
      <c r="W14" s="14">
        <v>795.85</v>
      </c>
      <c r="X14" s="14"/>
      <c r="Y14" s="14">
        <v>0</v>
      </c>
      <c r="Z14" s="14"/>
      <c r="AA14" s="14"/>
      <c r="AB14" s="14">
        <f t="shared" si="1"/>
        <v>1655.8925687999999</v>
      </c>
      <c r="AC14" s="46">
        <f t="shared" si="2"/>
        <v>2977.1491112000003</v>
      </c>
    </row>
    <row r="15" spans="1:29" ht="24" x14ac:dyDescent="0.2">
      <c r="A15" s="12" t="s">
        <v>148</v>
      </c>
      <c r="B15" s="22" t="s">
        <v>37</v>
      </c>
      <c r="C15" s="53" t="s">
        <v>233</v>
      </c>
      <c r="D15" s="38" t="s">
        <v>116</v>
      </c>
      <c r="E15" s="38" t="s">
        <v>130</v>
      </c>
      <c r="F15" s="32">
        <v>2741.18</v>
      </c>
      <c r="G15" s="32">
        <v>0</v>
      </c>
      <c r="H15" s="32">
        <v>0</v>
      </c>
      <c r="I15" s="37">
        <v>208.32968</v>
      </c>
      <c r="J15" s="37">
        <v>465.5</v>
      </c>
      <c r="K15" s="37"/>
      <c r="L15" s="37">
        <v>0</v>
      </c>
      <c r="M15" s="37">
        <v>0</v>
      </c>
      <c r="N15" s="14"/>
      <c r="O15" s="46">
        <f t="shared" si="0"/>
        <v>3415.0096799999997</v>
      </c>
      <c r="P15" s="40">
        <v>0</v>
      </c>
      <c r="Q15" s="14">
        <v>71.473565183999938</v>
      </c>
      <c r="R15" s="14"/>
      <c r="S15" s="14">
        <v>27.411799999999999</v>
      </c>
      <c r="T15" s="15"/>
      <c r="U15" s="14">
        <v>0</v>
      </c>
      <c r="V15" s="36">
        <v>315.23570000000001</v>
      </c>
      <c r="W15" s="14">
        <v>886</v>
      </c>
      <c r="X15" s="14"/>
      <c r="Y15" s="14">
        <v>0</v>
      </c>
      <c r="Z15" s="14"/>
      <c r="AA15" s="14"/>
      <c r="AB15" s="14">
        <f t="shared" si="1"/>
        <v>1300.1210651839999</v>
      </c>
      <c r="AC15" s="46">
        <f t="shared" si="2"/>
        <v>2114.888614816</v>
      </c>
    </row>
    <row r="16" spans="1:29" ht="24" x14ac:dyDescent="0.2">
      <c r="A16" s="12" t="s">
        <v>149</v>
      </c>
      <c r="B16" s="22" t="s">
        <v>38</v>
      </c>
      <c r="C16" s="53" t="s">
        <v>234</v>
      </c>
      <c r="D16" s="38" t="s">
        <v>117</v>
      </c>
      <c r="E16" s="38" t="s">
        <v>131</v>
      </c>
      <c r="F16" s="32">
        <v>2609.5</v>
      </c>
      <c r="G16" s="32">
        <v>0</v>
      </c>
      <c r="H16" s="32">
        <v>0</v>
      </c>
      <c r="I16" s="37">
        <v>148.7415</v>
      </c>
      <c r="J16" s="37">
        <v>465.5</v>
      </c>
      <c r="K16" s="37"/>
      <c r="L16" s="37">
        <v>0</v>
      </c>
      <c r="M16" s="37">
        <v>0</v>
      </c>
      <c r="N16" s="14"/>
      <c r="O16" s="46">
        <f t="shared" si="0"/>
        <v>3223.7415000000001</v>
      </c>
      <c r="P16" s="40">
        <v>0</v>
      </c>
      <c r="Q16" s="14">
        <v>50.663587199999995</v>
      </c>
      <c r="R16" s="14"/>
      <c r="S16" s="14">
        <v>26.094999999999999</v>
      </c>
      <c r="T16" s="15"/>
      <c r="U16" s="14">
        <v>0</v>
      </c>
      <c r="V16" s="36">
        <v>300.09250000000003</v>
      </c>
      <c r="W16" s="14">
        <v>844</v>
      </c>
      <c r="X16" s="14"/>
      <c r="Y16" s="14">
        <v>0</v>
      </c>
      <c r="Z16" s="14"/>
      <c r="AA16" s="14"/>
      <c r="AB16" s="14">
        <f t="shared" si="1"/>
        <v>1220.8510872000002</v>
      </c>
      <c r="AC16" s="46">
        <f t="shared" si="2"/>
        <v>2002.8904127999999</v>
      </c>
    </row>
    <row r="17" spans="1:29" ht="12.75" x14ac:dyDescent="0.2">
      <c r="A17" s="12" t="s">
        <v>150</v>
      </c>
      <c r="B17" s="22" t="s">
        <v>39</v>
      </c>
      <c r="C17" s="54" t="s">
        <v>235</v>
      </c>
      <c r="D17" s="38" t="s">
        <v>118</v>
      </c>
      <c r="E17" s="38" t="s">
        <v>118</v>
      </c>
      <c r="F17" s="32">
        <v>8558.33</v>
      </c>
      <c r="G17" s="32">
        <v>0</v>
      </c>
      <c r="H17" s="32">
        <v>0</v>
      </c>
      <c r="I17" s="37"/>
      <c r="J17" s="37"/>
      <c r="K17" s="37"/>
      <c r="L17" s="37">
        <v>0</v>
      </c>
      <c r="M17" s="37">
        <v>0</v>
      </c>
      <c r="N17" s="14"/>
      <c r="O17" s="46">
        <f t="shared" si="0"/>
        <v>8558.33</v>
      </c>
      <c r="P17" s="40">
        <v>0</v>
      </c>
      <c r="Q17" s="14">
        <v>1280.8701120000001</v>
      </c>
      <c r="R17" s="14"/>
      <c r="S17" s="14">
        <v>0</v>
      </c>
      <c r="T17" s="15"/>
      <c r="U17" s="14">
        <v>0</v>
      </c>
      <c r="V17" s="36">
        <v>984.20794999999998</v>
      </c>
      <c r="W17" s="14">
        <v>2853</v>
      </c>
      <c r="X17" s="14"/>
      <c r="Y17" s="14">
        <v>0</v>
      </c>
      <c r="Z17" s="14">
        <v>419.06</v>
      </c>
      <c r="AA17" s="14"/>
      <c r="AB17" s="14">
        <f t="shared" si="1"/>
        <v>5537.1380620000009</v>
      </c>
      <c r="AC17" s="46">
        <f t="shared" si="2"/>
        <v>3021.191937999999</v>
      </c>
    </row>
    <row r="18" spans="1:29" ht="22.5" x14ac:dyDescent="0.2">
      <c r="A18" s="12" t="s">
        <v>151</v>
      </c>
      <c r="B18" s="22" t="s">
        <v>40</v>
      </c>
      <c r="C18" s="54" t="s">
        <v>236</v>
      </c>
      <c r="D18" s="38" t="s">
        <v>123</v>
      </c>
      <c r="E18" s="38" t="s">
        <v>132</v>
      </c>
      <c r="F18" s="32">
        <v>4277.3999999999996</v>
      </c>
      <c r="G18" s="32">
        <v>0</v>
      </c>
      <c r="H18" s="32">
        <v>0</v>
      </c>
      <c r="I18" s="37">
        <v>243.81179999999998</v>
      </c>
      <c r="J18" s="37">
        <v>465.5</v>
      </c>
      <c r="K18" s="37"/>
      <c r="L18" s="37">
        <v>0</v>
      </c>
      <c r="M18" s="37">
        <v>0</v>
      </c>
      <c r="N18" s="14"/>
      <c r="O18" s="46">
        <f t="shared" si="0"/>
        <v>4986.7118</v>
      </c>
      <c r="P18" s="40">
        <v>0</v>
      </c>
      <c r="Q18" s="14">
        <v>437.70664256000009</v>
      </c>
      <c r="R18" s="14"/>
      <c r="S18" s="14">
        <v>42.773999999999994</v>
      </c>
      <c r="T18" s="15"/>
      <c r="U18" s="14">
        <v>0</v>
      </c>
      <c r="V18" s="36">
        <v>491.90099999999995</v>
      </c>
      <c r="W18" s="14">
        <v>1393</v>
      </c>
      <c r="X18" s="14"/>
      <c r="Y18" s="14">
        <v>0</v>
      </c>
      <c r="Z18" s="14">
        <v>770.24</v>
      </c>
      <c r="AA18" s="14"/>
      <c r="AB18" s="14">
        <f t="shared" si="1"/>
        <v>3135.6216425599996</v>
      </c>
      <c r="AC18" s="46">
        <f t="shared" si="2"/>
        <v>1851.0901574400004</v>
      </c>
    </row>
    <row r="19" spans="1:29" ht="22.5" x14ac:dyDescent="0.2">
      <c r="A19" s="12" t="s">
        <v>152</v>
      </c>
      <c r="B19" s="22" t="s">
        <v>41</v>
      </c>
      <c r="C19" s="54" t="s">
        <v>230</v>
      </c>
      <c r="D19" s="38" t="s">
        <v>123</v>
      </c>
      <c r="E19" s="38" t="s">
        <v>123</v>
      </c>
      <c r="F19" s="32">
        <v>3685.28</v>
      </c>
      <c r="G19" s="32">
        <v>0</v>
      </c>
      <c r="H19" s="32">
        <v>0</v>
      </c>
      <c r="I19" s="37">
        <v>210.06096000000002</v>
      </c>
      <c r="J19" s="37">
        <v>465.5</v>
      </c>
      <c r="K19" s="37"/>
      <c r="L19" s="37">
        <v>0</v>
      </c>
      <c r="M19" s="37">
        <v>0</v>
      </c>
      <c r="N19" s="14"/>
      <c r="O19" s="46">
        <f t="shared" si="0"/>
        <v>4360.8409600000005</v>
      </c>
      <c r="P19" s="40">
        <v>0</v>
      </c>
      <c r="Q19" s="14">
        <v>332.34295360000004</v>
      </c>
      <c r="R19" s="14"/>
      <c r="S19" s="14">
        <v>36.852800000000002</v>
      </c>
      <c r="T19" s="15"/>
      <c r="U19" s="14">
        <v>0</v>
      </c>
      <c r="V19" s="36">
        <v>423.80720000000002</v>
      </c>
      <c r="W19" s="14">
        <v>1164</v>
      </c>
      <c r="X19" s="14"/>
      <c r="Y19" s="14">
        <v>0</v>
      </c>
      <c r="Z19" s="14">
        <v>770.24</v>
      </c>
      <c r="AA19" s="14"/>
      <c r="AB19" s="14">
        <f t="shared" si="1"/>
        <v>2727.2429536</v>
      </c>
      <c r="AC19" s="46">
        <f t="shared" si="2"/>
        <v>1633.5980064000005</v>
      </c>
    </row>
    <row r="20" spans="1:29" ht="33.75" x14ac:dyDescent="0.2">
      <c r="A20" s="12" t="s">
        <v>153</v>
      </c>
      <c r="B20" s="22" t="s">
        <v>42</v>
      </c>
      <c r="C20" s="54" t="s">
        <v>237</v>
      </c>
      <c r="D20" s="38" t="s">
        <v>133</v>
      </c>
      <c r="E20" s="38" t="s">
        <v>134</v>
      </c>
      <c r="F20" s="32">
        <v>3507.35</v>
      </c>
      <c r="G20" s="32">
        <v>0</v>
      </c>
      <c r="H20" s="32">
        <v>0</v>
      </c>
      <c r="I20" s="37">
        <v>133.27930000000001</v>
      </c>
      <c r="J20" s="37">
        <v>465.5</v>
      </c>
      <c r="K20" s="37"/>
      <c r="L20" s="37">
        <v>0</v>
      </c>
      <c r="M20" s="37">
        <v>0</v>
      </c>
      <c r="N20" s="14"/>
      <c r="O20" s="46">
        <f t="shared" si="0"/>
        <v>4106.1293000000005</v>
      </c>
      <c r="P20" s="40">
        <v>0</v>
      </c>
      <c r="Q20" s="14">
        <v>184.61737983999998</v>
      </c>
      <c r="R20" s="14"/>
      <c r="S20" s="14">
        <v>35.073500000000003</v>
      </c>
      <c r="T20" s="15"/>
      <c r="U20" s="14">
        <v>0</v>
      </c>
      <c r="V20" s="36">
        <v>403.34525000000002</v>
      </c>
      <c r="W20" s="14">
        <v>0</v>
      </c>
      <c r="X20" s="14"/>
      <c r="Y20" s="14">
        <v>0</v>
      </c>
      <c r="Z20" s="14"/>
      <c r="AA20" s="14"/>
      <c r="AB20" s="14">
        <f t="shared" si="1"/>
        <v>623.03612984000006</v>
      </c>
      <c r="AC20" s="46">
        <f t="shared" si="2"/>
        <v>3483.0931701600002</v>
      </c>
    </row>
    <row r="21" spans="1:29" ht="22.5" x14ac:dyDescent="0.2">
      <c r="A21" s="12" t="s">
        <v>154</v>
      </c>
      <c r="B21" s="22" t="s">
        <v>43</v>
      </c>
      <c r="C21" s="54" t="s">
        <v>238</v>
      </c>
      <c r="D21" s="38" t="s">
        <v>123</v>
      </c>
      <c r="E21" s="38" t="s">
        <v>135</v>
      </c>
      <c r="F21" s="32">
        <v>2369.8000000000002</v>
      </c>
      <c r="G21" s="32">
        <v>0</v>
      </c>
      <c r="H21" s="32">
        <v>0</v>
      </c>
      <c r="I21" s="37">
        <v>90.052400000000006</v>
      </c>
      <c r="J21" s="37">
        <v>465.5</v>
      </c>
      <c r="K21" s="37"/>
      <c r="L21" s="37">
        <v>0</v>
      </c>
      <c r="M21" s="37">
        <v>0</v>
      </c>
      <c r="N21" s="14"/>
      <c r="O21" s="46">
        <f t="shared" si="0"/>
        <v>2925.3524000000002</v>
      </c>
      <c r="P21" s="40">
        <v>0</v>
      </c>
      <c r="Q21" s="14">
        <v>3.1988531199999954</v>
      </c>
      <c r="R21" s="14"/>
      <c r="S21" s="14">
        <v>23.698000000000004</v>
      </c>
      <c r="T21" s="15"/>
      <c r="U21" s="14">
        <v>0</v>
      </c>
      <c r="V21" s="36">
        <v>272.52700000000004</v>
      </c>
      <c r="W21" s="14">
        <v>766</v>
      </c>
      <c r="X21" s="14"/>
      <c r="Y21" s="14">
        <v>0</v>
      </c>
      <c r="Z21" s="14">
        <v>335.25</v>
      </c>
      <c r="AA21" s="14"/>
      <c r="AB21" s="14">
        <f t="shared" si="1"/>
        <v>1400.6738531200001</v>
      </c>
      <c r="AC21" s="46">
        <f t="shared" si="2"/>
        <v>1524.6785468800001</v>
      </c>
    </row>
    <row r="22" spans="1:29" ht="12.75" x14ac:dyDescent="0.2">
      <c r="A22" s="12" t="s">
        <v>155</v>
      </c>
      <c r="B22" s="22" t="s">
        <v>44</v>
      </c>
      <c r="C22" s="54" t="s">
        <v>239</v>
      </c>
      <c r="D22" s="38" t="s">
        <v>121</v>
      </c>
      <c r="E22" s="38" t="s">
        <v>136</v>
      </c>
      <c r="F22" s="32">
        <v>2369.8000000000002</v>
      </c>
      <c r="G22" s="32">
        <v>0</v>
      </c>
      <c r="H22" s="32">
        <v>0</v>
      </c>
      <c r="I22" s="37">
        <v>90.052400000000006</v>
      </c>
      <c r="J22" s="37">
        <v>465.5</v>
      </c>
      <c r="K22" s="37"/>
      <c r="L22" s="37">
        <v>0</v>
      </c>
      <c r="M22" s="37">
        <v>521.5</v>
      </c>
      <c r="N22" s="14"/>
      <c r="O22" s="46">
        <f t="shared" si="0"/>
        <v>3446.8524000000002</v>
      </c>
      <c r="P22" s="40">
        <v>0</v>
      </c>
      <c r="Q22" s="14">
        <v>74.938053120000006</v>
      </c>
      <c r="R22" s="14"/>
      <c r="S22" s="14">
        <v>23.698000000000004</v>
      </c>
      <c r="T22" s="15"/>
      <c r="U22" s="14">
        <v>0</v>
      </c>
      <c r="V22" s="36">
        <v>272.52700000000004</v>
      </c>
      <c r="W22" s="14">
        <v>766</v>
      </c>
      <c r="X22" s="14"/>
      <c r="Y22" s="14">
        <v>0</v>
      </c>
      <c r="Z22" s="14"/>
      <c r="AA22" s="14"/>
      <c r="AB22" s="14">
        <f t="shared" si="1"/>
        <v>1137.1630531200001</v>
      </c>
      <c r="AC22" s="46">
        <f t="shared" si="2"/>
        <v>2309.6893468799999</v>
      </c>
    </row>
    <row r="23" spans="1:29" ht="15" x14ac:dyDescent="0.2">
      <c r="A23" s="12" t="s">
        <v>156</v>
      </c>
      <c r="B23" s="24" t="s">
        <v>45</v>
      </c>
      <c r="C23" s="55" t="s">
        <v>240</v>
      </c>
      <c r="D23" s="38" t="s">
        <v>117</v>
      </c>
      <c r="E23" s="38" t="s">
        <v>119</v>
      </c>
      <c r="F23" s="32">
        <v>3090.8</v>
      </c>
      <c r="G23" s="32">
        <v>0</v>
      </c>
      <c r="H23" s="32">
        <v>0</v>
      </c>
      <c r="I23" s="37">
        <v>0</v>
      </c>
      <c r="J23" s="37">
        <v>465.5</v>
      </c>
      <c r="K23" s="37"/>
      <c r="L23" s="37">
        <v>0</v>
      </c>
      <c r="M23" s="37">
        <v>1043</v>
      </c>
      <c r="N23" s="14"/>
      <c r="O23" s="46">
        <f t="shared" si="0"/>
        <v>4599.3</v>
      </c>
      <c r="P23" s="40">
        <v>0</v>
      </c>
      <c r="Q23" s="14">
        <v>370.49639999999999</v>
      </c>
      <c r="R23" s="14"/>
      <c r="S23" s="14">
        <v>30.908000000000001</v>
      </c>
      <c r="T23" s="15"/>
      <c r="U23" s="14">
        <v>0</v>
      </c>
      <c r="V23" s="36">
        <v>355.44200000000006</v>
      </c>
      <c r="W23" s="14">
        <v>0</v>
      </c>
      <c r="X23" s="14"/>
      <c r="Y23" s="14">
        <v>0</v>
      </c>
      <c r="Z23" s="14"/>
      <c r="AA23" s="14"/>
      <c r="AB23" s="14">
        <f t="shared" si="1"/>
        <v>756.84640000000013</v>
      </c>
      <c r="AC23" s="46">
        <f t="shared" si="2"/>
        <v>3842.4535999999998</v>
      </c>
    </row>
    <row r="24" spans="1:29" ht="15" x14ac:dyDescent="0.2">
      <c r="A24" s="12" t="s">
        <v>157</v>
      </c>
      <c r="B24" s="24" t="s">
        <v>46</v>
      </c>
      <c r="C24" s="55" t="s">
        <v>240</v>
      </c>
      <c r="D24" s="38" t="s">
        <v>117</v>
      </c>
      <c r="E24" s="38"/>
      <c r="F24" s="32">
        <v>3090.8</v>
      </c>
      <c r="G24" s="32">
        <v>0</v>
      </c>
      <c r="H24" s="32">
        <v>0</v>
      </c>
      <c r="I24" s="37">
        <v>0</v>
      </c>
      <c r="J24" s="37">
        <v>465.5</v>
      </c>
      <c r="K24" s="37"/>
      <c r="L24" s="37">
        <v>0</v>
      </c>
      <c r="M24" s="37">
        <v>521.5</v>
      </c>
      <c r="N24" s="14"/>
      <c r="O24" s="46">
        <f t="shared" si="0"/>
        <v>4077.8</v>
      </c>
      <c r="P24" s="40">
        <v>0</v>
      </c>
      <c r="Q24" s="14">
        <v>181.53515200000001</v>
      </c>
      <c r="R24" s="14"/>
      <c r="S24" s="14">
        <v>30.908000000000001</v>
      </c>
      <c r="T24" s="15"/>
      <c r="U24" s="14">
        <v>0</v>
      </c>
      <c r="V24" s="36">
        <v>355.44200000000006</v>
      </c>
      <c r="W24" s="14">
        <v>932</v>
      </c>
      <c r="X24" s="14"/>
      <c r="Y24" s="14">
        <v>0</v>
      </c>
      <c r="Z24" s="14"/>
      <c r="AA24" s="14"/>
      <c r="AB24" s="14">
        <f t="shared" si="1"/>
        <v>1499.8851520000001</v>
      </c>
      <c r="AC24" s="46">
        <f t="shared" si="2"/>
        <v>2577.9148480000003</v>
      </c>
    </row>
    <row r="25" spans="1:29" ht="15" x14ac:dyDescent="0.2">
      <c r="A25" s="12" t="s">
        <v>158</v>
      </c>
      <c r="B25" s="24" t="s">
        <v>47</v>
      </c>
      <c r="C25" s="55" t="s">
        <v>234</v>
      </c>
      <c r="D25" s="38" t="s">
        <v>117</v>
      </c>
      <c r="E25" s="38" t="s">
        <v>131</v>
      </c>
      <c r="F25" s="32">
        <v>2609.5</v>
      </c>
      <c r="G25" s="32">
        <v>0</v>
      </c>
      <c r="H25" s="32">
        <v>0</v>
      </c>
      <c r="I25" s="37">
        <v>0</v>
      </c>
      <c r="J25" s="37">
        <v>465.5</v>
      </c>
      <c r="K25" s="37"/>
      <c r="L25" s="37">
        <v>0</v>
      </c>
      <c r="M25" s="37">
        <v>521.5</v>
      </c>
      <c r="N25" s="14"/>
      <c r="O25" s="46">
        <f t="shared" si="0"/>
        <v>3596.5</v>
      </c>
      <c r="P25" s="40">
        <v>0</v>
      </c>
      <c r="Q25" s="14">
        <v>111.46971199999999</v>
      </c>
      <c r="R25" s="14"/>
      <c r="S25" s="14">
        <v>26.094999999999999</v>
      </c>
      <c r="T25" s="15"/>
      <c r="U25" s="14">
        <v>0</v>
      </c>
      <c r="V25" s="36">
        <v>300.09250000000003</v>
      </c>
      <c r="W25" s="14">
        <v>0</v>
      </c>
      <c r="X25" s="14"/>
      <c r="Y25" s="14">
        <v>0</v>
      </c>
      <c r="Z25" s="14"/>
      <c r="AA25" s="14"/>
      <c r="AB25" s="14">
        <f t="shared" si="1"/>
        <v>437.65721200000002</v>
      </c>
      <c r="AC25" s="46">
        <f t="shared" si="2"/>
        <v>3158.8427879999999</v>
      </c>
    </row>
    <row r="26" spans="1:29" ht="24" x14ac:dyDescent="0.2">
      <c r="A26" s="12" t="s">
        <v>159</v>
      </c>
      <c r="B26" s="25" t="s">
        <v>48</v>
      </c>
      <c r="C26" s="56" t="s">
        <v>241</v>
      </c>
      <c r="D26" s="38" t="s">
        <v>117</v>
      </c>
      <c r="E26" s="38" t="s">
        <v>137</v>
      </c>
      <c r="F26" s="32">
        <v>3685.28</v>
      </c>
      <c r="G26" s="32">
        <v>0</v>
      </c>
      <c r="H26" s="32">
        <v>0</v>
      </c>
      <c r="I26" s="37">
        <v>0</v>
      </c>
      <c r="J26" s="37">
        <v>465.5</v>
      </c>
      <c r="K26" s="37"/>
      <c r="L26" s="37">
        <v>0</v>
      </c>
      <c r="M26" s="37">
        <v>0</v>
      </c>
      <c r="N26" s="14"/>
      <c r="O26" s="46">
        <f t="shared" si="0"/>
        <v>4150.7800000000007</v>
      </c>
      <c r="P26" s="40">
        <v>0</v>
      </c>
      <c r="Q26" s="14">
        <v>298.73320000000001</v>
      </c>
      <c r="R26" s="14"/>
      <c r="S26" s="14">
        <v>36.852800000000002</v>
      </c>
      <c r="T26" s="15"/>
      <c r="U26" s="14">
        <v>0</v>
      </c>
      <c r="V26" s="36">
        <v>423.80720000000002</v>
      </c>
      <c r="W26" s="14">
        <v>312.45999999999998</v>
      </c>
      <c r="X26" s="14"/>
      <c r="Y26" s="14">
        <v>0</v>
      </c>
      <c r="Z26" s="14"/>
      <c r="AA26" s="14"/>
      <c r="AB26" s="14">
        <f t="shared" si="1"/>
        <v>1071.8532</v>
      </c>
      <c r="AC26" s="46">
        <f t="shared" si="2"/>
        <v>3078.9268000000006</v>
      </c>
    </row>
    <row r="27" spans="1:29" ht="22.5" x14ac:dyDescent="0.2">
      <c r="A27" s="12" t="s">
        <v>160</v>
      </c>
      <c r="B27" s="26" t="s">
        <v>49</v>
      </c>
      <c r="C27" s="58" t="s">
        <v>242</v>
      </c>
      <c r="D27" s="38" t="s">
        <v>123</v>
      </c>
      <c r="E27" s="38" t="s">
        <v>138</v>
      </c>
      <c r="F27" s="32">
        <v>2265.1</v>
      </c>
      <c r="G27" s="32">
        <v>0</v>
      </c>
      <c r="H27" s="32">
        <v>0</v>
      </c>
      <c r="I27" s="37">
        <v>0</v>
      </c>
      <c r="J27" s="37">
        <v>465.5</v>
      </c>
      <c r="K27" s="37"/>
      <c r="L27" s="37">
        <v>0</v>
      </c>
      <c r="M27" s="37">
        <v>0</v>
      </c>
      <c r="N27" s="14"/>
      <c r="O27" s="46">
        <f t="shared" si="0"/>
        <v>2730.6</v>
      </c>
      <c r="P27" s="40">
        <v>32.39020800000003</v>
      </c>
      <c r="Q27" s="14">
        <v>0</v>
      </c>
      <c r="R27" s="14"/>
      <c r="S27" s="14">
        <v>22.651</v>
      </c>
      <c r="T27" s="15"/>
      <c r="U27" s="14">
        <v>0</v>
      </c>
      <c r="V27" s="36">
        <v>260.48649999999998</v>
      </c>
      <c r="W27" s="14">
        <v>756</v>
      </c>
      <c r="X27" s="14"/>
      <c r="Y27" s="14">
        <v>0</v>
      </c>
      <c r="Z27" s="14"/>
      <c r="AA27" s="14"/>
      <c r="AB27" s="14">
        <f t="shared" si="1"/>
        <v>1039.1375</v>
      </c>
      <c r="AC27" s="46">
        <f t="shared" si="2"/>
        <v>1723.8527079999999</v>
      </c>
    </row>
    <row r="28" spans="1:29" ht="22.5" x14ac:dyDescent="0.2">
      <c r="A28" s="12" t="s">
        <v>161</v>
      </c>
      <c r="B28" s="26" t="s">
        <v>50</v>
      </c>
      <c r="C28" s="58" t="s">
        <v>243</v>
      </c>
      <c r="D28" s="38" t="s">
        <v>123</v>
      </c>
      <c r="E28" s="38" t="s">
        <v>139</v>
      </c>
      <c r="F28" s="32">
        <v>2265.1</v>
      </c>
      <c r="G28" s="32">
        <v>0</v>
      </c>
      <c r="H28" s="32">
        <v>0</v>
      </c>
      <c r="I28" s="37">
        <v>0</v>
      </c>
      <c r="J28" s="37">
        <v>465.5</v>
      </c>
      <c r="K28" s="37"/>
      <c r="L28" s="37">
        <v>0</v>
      </c>
      <c r="M28" s="37">
        <v>0</v>
      </c>
      <c r="N28" s="14"/>
      <c r="O28" s="46">
        <f t="shared" si="0"/>
        <v>2730.6</v>
      </c>
      <c r="P28" s="40">
        <v>32.39020800000003</v>
      </c>
      <c r="Q28" s="14">
        <v>0</v>
      </c>
      <c r="R28" s="14"/>
      <c r="S28" s="14">
        <v>22.651</v>
      </c>
      <c r="T28" s="15"/>
      <c r="U28" s="14">
        <v>0</v>
      </c>
      <c r="V28" s="36">
        <v>260.48649999999998</v>
      </c>
      <c r="W28" s="14">
        <v>0</v>
      </c>
      <c r="X28" s="14"/>
      <c r="Y28" s="14">
        <v>0</v>
      </c>
      <c r="Z28" s="14"/>
      <c r="AA28" s="14"/>
      <c r="AB28" s="14">
        <f t="shared" si="1"/>
        <v>283.13749999999999</v>
      </c>
      <c r="AC28" s="46">
        <f t="shared" si="2"/>
        <v>2479.8527080000003</v>
      </c>
    </row>
    <row r="29" spans="1:29" ht="24" x14ac:dyDescent="0.2">
      <c r="A29" s="12" t="s">
        <v>162</v>
      </c>
      <c r="B29" s="26" t="s">
        <v>51</v>
      </c>
      <c r="C29" s="54" t="s">
        <v>235</v>
      </c>
      <c r="D29" s="38" t="s">
        <v>123</v>
      </c>
      <c r="E29" s="38" t="s">
        <v>123</v>
      </c>
      <c r="F29" s="32">
        <v>8558.33</v>
      </c>
      <c r="G29" s="32">
        <v>0</v>
      </c>
      <c r="H29" s="32">
        <v>0</v>
      </c>
      <c r="I29" s="37">
        <v>0</v>
      </c>
      <c r="J29" s="37"/>
      <c r="K29" s="37"/>
      <c r="L29" s="37">
        <v>0</v>
      </c>
      <c r="M29" s="37">
        <v>0</v>
      </c>
      <c r="N29" s="14"/>
      <c r="O29" s="46">
        <f t="shared" si="0"/>
        <v>8558.33</v>
      </c>
      <c r="P29" s="40">
        <v>0</v>
      </c>
      <c r="Q29" s="14">
        <v>1280.8701120000001</v>
      </c>
      <c r="R29" s="14"/>
      <c r="S29" s="14">
        <v>0</v>
      </c>
      <c r="T29" s="15"/>
      <c r="U29" s="14">
        <v>0</v>
      </c>
      <c r="V29" s="36">
        <v>984.20794999999998</v>
      </c>
      <c r="W29" s="14"/>
      <c r="X29" s="14"/>
      <c r="Y29" s="14">
        <v>0</v>
      </c>
      <c r="Z29" s="14"/>
      <c r="AA29" s="14"/>
      <c r="AB29" s="14">
        <f t="shared" si="1"/>
        <v>2265.078062</v>
      </c>
      <c r="AC29" s="46">
        <f t="shared" si="2"/>
        <v>6293.2519379999994</v>
      </c>
    </row>
    <row r="30" spans="1:29" ht="24" x14ac:dyDescent="0.2">
      <c r="A30" s="12" t="s">
        <v>163</v>
      </c>
      <c r="B30" s="27" t="s">
        <v>52</v>
      </c>
      <c r="C30" s="57" t="s">
        <v>244</v>
      </c>
      <c r="D30" s="38" t="s">
        <v>116</v>
      </c>
      <c r="E30" s="38" t="s">
        <v>116</v>
      </c>
      <c r="F30" s="32">
        <v>3507.35</v>
      </c>
      <c r="G30" s="32">
        <v>0</v>
      </c>
      <c r="H30" s="32">
        <v>0</v>
      </c>
      <c r="I30" s="37">
        <v>0</v>
      </c>
      <c r="J30" s="37">
        <v>465.5</v>
      </c>
      <c r="K30" s="37"/>
      <c r="L30" s="37">
        <v>0</v>
      </c>
      <c r="M30" s="37">
        <v>0</v>
      </c>
      <c r="N30" s="14"/>
      <c r="O30" s="46">
        <f t="shared" si="0"/>
        <v>3972.85</v>
      </c>
      <c r="P30" s="40">
        <v>0</v>
      </c>
      <c r="Q30" s="14">
        <v>152.41659199999995</v>
      </c>
      <c r="R30" s="14"/>
      <c r="S30" s="14">
        <v>0</v>
      </c>
      <c r="T30" s="15"/>
      <c r="U30" s="14">
        <v>0</v>
      </c>
      <c r="V30" s="36">
        <v>403.34525000000002</v>
      </c>
      <c r="W30" s="14">
        <v>600</v>
      </c>
      <c r="X30" s="14"/>
      <c r="Y30" s="14">
        <v>0</v>
      </c>
      <c r="Z30" s="14"/>
      <c r="AA30" s="14"/>
      <c r="AB30" s="14">
        <f t="shared" si="1"/>
        <v>1155.7618419999999</v>
      </c>
      <c r="AC30" s="46">
        <f t="shared" si="2"/>
        <v>2817.088158</v>
      </c>
    </row>
    <row r="31" spans="1:29" ht="12.75" x14ac:dyDescent="0.2">
      <c r="A31" s="12" t="s">
        <v>164</v>
      </c>
      <c r="B31" s="28" t="s">
        <v>53</v>
      </c>
      <c r="C31" s="57" t="s">
        <v>235</v>
      </c>
      <c r="D31" s="38" t="s">
        <v>120</v>
      </c>
      <c r="E31" s="38" t="s">
        <v>120</v>
      </c>
      <c r="F31" s="32">
        <v>8558.33</v>
      </c>
      <c r="G31" s="32">
        <v>0</v>
      </c>
      <c r="H31" s="32">
        <v>0</v>
      </c>
      <c r="I31" s="37">
        <v>0</v>
      </c>
      <c r="J31" s="37"/>
      <c r="K31" s="37"/>
      <c r="L31" s="37">
        <v>0</v>
      </c>
      <c r="M31" s="37">
        <v>0</v>
      </c>
      <c r="N31" s="14"/>
      <c r="O31" s="46">
        <f t="shared" si="0"/>
        <v>8558.33</v>
      </c>
      <c r="P31" s="40">
        <v>0</v>
      </c>
      <c r="Q31" s="14">
        <v>1280.8701120000001</v>
      </c>
      <c r="R31" s="14"/>
      <c r="S31" s="14">
        <v>0</v>
      </c>
      <c r="T31" s="15"/>
      <c r="U31" s="14">
        <v>0</v>
      </c>
      <c r="V31" s="36">
        <v>984.20794999999998</v>
      </c>
      <c r="W31" s="14">
        <v>3457</v>
      </c>
      <c r="X31" s="14"/>
      <c r="Y31" s="14">
        <v>0</v>
      </c>
      <c r="Z31" s="14"/>
      <c r="AA31" s="14"/>
      <c r="AB31" s="14">
        <f t="shared" si="1"/>
        <v>5722.0780620000005</v>
      </c>
      <c r="AC31" s="46">
        <f t="shared" si="2"/>
        <v>2836.2519379999994</v>
      </c>
    </row>
    <row r="32" spans="1:29" ht="24" x14ac:dyDescent="0.2">
      <c r="A32" s="12" t="s">
        <v>165</v>
      </c>
      <c r="B32" s="28" t="s">
        <v>54</v>
      </c>
      <c r="C32" s="57" t="s">
        <v>245</v>
      </c>
      <c r="D32" s="38" t="s">
        <v>117</v>
      </c>
      <c r="E32" s="38" t="s">
        <v>117</v>
      </c>
      <c r="F32" s="32">
        <v>2741.18</v>
      </c>
      <c r="G32" s="32">
        <v>0</v>
      </c>
      <c r="H32" s="32">
        <v>0</v>
      </c>
      <c r="I32" s="37">
        <v>0</v>
      </c>
      <c r="J32" s="37">
        <v>465.5</v>
      </c>
      <c r="K32" s="37"/>
      <c r="L32" s="37">
        <v>0</v>
      </c>
      <c r="M32" s="37">
        <v>0</v>
      </c>
      <c r="N32" s="14"/>
      <c r="O32" s="46">
        <f t="shared" si="0"/>
        <v>3206.68</v>
      </c>
      <c r="P32" s="40">
        <v>0</v>
      </c>
      <c r="Q32" s="14">
        <v>48.80729599999998</v>
      </c>
      <c r="R32" s="14"/>
      <c r="S32" s="14">
        <v>0</v>
      </c>
      <c r="T32" s="15"/>
      <c r="U32" s="14">
        <v>0</v>
      </c>
      <c r="V32" s="36">
        <v>315.23570000000001</v>
      </c>
      <c r="W32" s="14">
        <v>0</v>
      </c>
      <c r="X32" s="14"/>
      <c r="Y32" s="14">
        <v>0</v>
      </c>
      <c r="Z32" s="14"/>
      <c r="AA32" s="14"/>
      <c r="AB32" s="14">
        <f t="shared" si="1"/>
        <v>364.04299600000002</v>
      </c>
      <c r="AC32" s="46">
        <f t="shared" si="2"/>
        <v>2842.6370039999997</v>
      </c>
    </row>
    <row r="33" spans="1:29" ht="22.5" x14ac:dyDescent="0.2">
      <c r="A33" s="12" t="s">
        <v>166</v>
      </c>
      <c r="B33" s="28" t="s">
        <v>55</v>
      </c>
      <c r="C33" s="57" t="s">
        <v>246</v>
      </c>
      <c r="D33" s="38" t="s">
        <v>123</v>
      </c>
      <c r="E33" s="38" t="s">
        <v>140</v>
      </c>
      <c r="F33" s="32">
        <v>2101.6999999999998</v>
      </c>
      <c r="G33" s="32">
        <v>0</v>
      </c>
      <c r="H33" s="32">
        <v>0</v>
      </c>
      <c r="I33" s="37">
        <v>0</v>
      </c>
      <c r="J33" s="37">
        <v>465.5</v>
      </c>
      <c r="K33" s="37"/>
      <c r="L33" s="37">
        <v>0</v>
      </c>
      <c r="M33" s="37">
        <v>0</v>
      </c>
      <c r="N33" s="14"/>
      <c r="O33" s="46">
        <f t="shared" si="0"/>
        <v>2567.1999999999998</v>
      </c>
      <c r="P33" s="40">
        <v>64.118128000000027</v>
      </c>
      <c r="Q33" s="14">
        <v>0</v>
      </c>
      <c r="R33" s="14"/>
      <c r="S33" s="14">
        <v>21.016999999999999</v>
      </c>
      <c r="T33" s="15"/>
      <c r="U33" s="14">
        <v>0</v>
      </c>
      <c r="V33" s="36">
        <v>241.69549999999998</v>
      </c>
      <c r="W33" s="14">
        <v>584</v>
      </c>
      <c r="X33" s="14"/>
      <c r="Y33" s="14">
        <v>0</v>
      </c>
      <c r="Z33" s="14">
        <v>254.57</v>
      </c>
      <c r="AA33" s="14"/>
      <c r="AB33" s="14">
        <f t="shared" si="1"/>
        <v>1101.2825</v>
      </c>
      <c r="AC33" s="46">
        <f t="shared" si="2"/>
        <v>1530.0356279999999</v>
      </c>
    </row>
    <row r="34" spans="1:29" ht="22.5" x14ac:dyDescent="0.2">
      <c r="A34" s="12" t="s">
        <v>167</v>
      </c>
      <c r="B34" s="28" t="s">
        <v>56</v>
      </c>
      <c r="C34" s="57" t="s">
        <v>238</v>
      </c>
      <c r="D34" s="38" t="s">
        <v>123</v>
      </c>
      <c r="E34" s="38" t="s">
        <v>140</v>
      </c>
      <c r="F34" s="32">
        <v>2369.8000000000002</v>
      </c>
      <c r="G34" s="32">
        <v>0</v>
      </c>
      <c r="H34" s="32">
        <v>0</v>
      </c>
      <c r="I34" s="37">
        <v>0</v>
      </c>
      <c r="J34" s="37">
        <v>465.5</v>
      </c>
      <c r="K34" s="37"/>
      <c r="L34" s="37">
        <v>0</v>
      </c>
      <c r="M34" s="37">
        <v>0</v>
      </c>
      <c r="N34" s="14"/>
      <c r="O34" s="46">
        <f t="shared" si="0"/>
        <v>2835.3</v>
      </c>
      <c r="P34" s="40">
        <v>6.5988480000000038</v>
      </c>
      <c r="Q34" s="14">
        <v>0</v>
      </c>
      <c r="R34" s="14"/>
      <c r="S34" s="14">
        <v>23.698000000000004</v>
      </c>
      <c r="T34" s="15"/>
      <c r="U34" s="14">
        <v>0</v>
      </c>
      <c r="V34" s="36">
        <v>272.52700000000004</v>
      </c>
      <c r="W34" s="14">
        <v>453</v>
      </c>
      <c r="X34" s="14"/>
      <c r="Y34" s="14">
        <v>0</v>
      </c>
      <c r="Z34" s="14"/>
      <c r="AA34" s="14"/>
      <c r="AB34" s="14">
        <f t="shared" si="1"/>
        <v>749.22500000000002</v>
      </c>
      <c r="AC34" s="46">
        <f t="shared" si="2"/>
        <v>2092.6738480000004</v>
      </c>
    </row>
    <row r="35" spans="1:29" ht="24" x14ac:dyDescent="0.2">
      <c r="A35" s="12" t="s">
        <v>168</v>
      </c>
      <c r="B35" s="28" t="s">
        <v>57</v>
      </c>
      <c r="C35" s="57" t="s">
        <v>247</v>
      </c>
      <c r="D35" s="38" t="s">
        <v>117</v>
      </c>
      <c r="E35" s="38" t="s">
        <v>117</v>
      </c>
      <c r="F35" s="32">
        <v>12071.65</v>
      </c>
      <c r="G35" s="32">
        <v>0</v>
      </c>
      <c r="H35" s="32">
        <v>0</v>
      </c>
      <c r="I35" s="37">
        <v>0</v>
      </c>
      <c r="J35" s="37"/>
      <c r="K35" s="37"/>
      <c r="L35" s="37">
        <v>0</v>
      </c>
      <c r="M35" s="37">
        <v>0</v>
      </c>
      <c r="N35" s="14"/>
      <c r="O35" s="46">
        <f t="shared" si="0"/>
        <v>12071.65</v>
      </c>
      <c r="P35" s="40">
        <v>0</v>
      </c>
      <c r="Q35" s="14">
        <v>2070.564288</v>
      </c>
      <c r="R35" s="14"/>
      <c r="S35" s="14">
        <v>0</v>
      </c>
      <c r="T35" s="15"/>
      <c r="U35" s="14">
        <v>0</v>
      </c>
      <c r="V35" s="36">
        <v>1388.23975</v>
      </c>
      <c r="W35" s="14">
        <v>0</v>
      </c>
      <c r="X35" s="14"/>
      <c r="Y35" s="14">
        <v>0</v>
      </c>
      <c r="Z35" s="14"/>
      <c r="AA35" s="14"/>
      <c r="AB35" s="14">
        <f t="shared" si="1"/>
        <v>3458.8040380000002</v>
      </c>
      <c r="AC35" s="46">
        <f t="shared" si="2"/>
        <v>8612.8459619999994</v>
      </c>
    </row>
    <row r="36" spans="1:29" ht="12.75" x14ac:dyDescent="0.2">
      <c r="A36" s="12" t="s">
        <v>169</v>
      </c>
      <c r="B36" s="28" t="s">
        <v>58</v>
      </c>
      <c r="C36" s="57" t="s">
        <v>247</v>
      </c>
      <c r="D36" s="38" t="s">
        <v>117</v>
      </c>
      <c r="E36" s="38" t="s">
        <v>117</v>
      </c>
      <c r="F36" s="32">
        <v>12071.65</v>
      </c>
      <c r="G36" s="32">
        <v>0</v>
      </c>
      <c r="H36" s="32">
        <v>0</v>
      </c>
      <c r="I36" s="37">
        <v>0</v>
      </c>
      <c r="J36" s="37"/>
      <c r="K36" s="37"/>
      <c r="L36" s="37">
        <v>0</v>
      </c>
      <c r="M36" s="37">
        <v>0</v>
      </c>
      <c r="N36" s="14"/>
      <c r="O36" s="46">
        <f t="shared" si="0"/>
        <v>12071.65</v>
      </c>
      <c r="P36" s="40">
        <v>0</v>
      </c>
      <c r="Q36" s="14">
        <v>2070.564288</v>
      </c>
      <c r="R36" s="14"/>
      <c r="S36" s="14">
        <v>0</v>
      </c>
      <c r="T36" s="15"/>
      <c r="U36" s="14">
        <v>0</v>
      </c>
      <c r="V36" s="36">
        <v>1388.23975</v>
      </c>
      <c r="W36" s="14">
        <v>3210.43</v>
      </c>
      <c r="X36" s="14"/>
      <c r="Y36" s="14">
        <v>0</v>
      </c>
      <c r="Z36" s="14"/>
      <c r="AA36" s="14"/>
      <c r="AB36" s="14">
        <f t="shared" si="1"/>
        <v>6669.2340380000005</v>
      </c>
      <c r="AC36" s="46">
        <f t="shared" si="2"/>
        <v>5402.4159619999991</v>
      </c>
    </row>
    <row r="37" spans="1:29" ht="33.75" x14ac:dyDescent="0.2">
      <c r="A37" s="12" t="s">
        <v>170</v>
      </c>
      <c r="B37" s="28" t="s">
        <v>115</v>
      </c>
      <c r="C37" s="57" t="s">
        <v>245</v>
      </c>
      <c r="D37" s="38" t="s">
        <v>133</v>
      </c>
      <c r="E37" s="38" t="s">
        <v>133</v>
      </c>
      <c r="F37" s="32">
        <v>2741.18</v>
      </c>
      <c r="G37" s="32">
        <v>0</v>
      </c>
      <c r="H37" s="32">
        <v>0</v>
      </c>
      <c r="I37" s="37">
        <v>0</v>
      </c>
      <c r="J37" s="37">
        <v>465.5</v>
      </c>
      <c r="K37" s="37"/>
      <c r="L37" s="37">
        <v>0</v>
      </c>
      <c r="M37" s="37">
        <v>0</v>
      </c>
      <c r="N37" s="14"/>
      <c r="O37" s="46">
        <f t="shared" si="0"/>
        <v>3206.68</v>
      </c>
      <c r="P37" s="40">
        <v>0</v>
      </c>
      <c r="Q37" s="14">
        <v>48.80729599999998</v>
      </c>
      <c r="R37" s="14"/>
      <c r="S37" s="14">
        <v>0</v>
      </c>
      <c r="T37" s="15"/>
      <c r="U37" s="14">
        <v>0</v>
      </c>
      <c r="V37" s="36">
        <v>315.23570000000001</v>
      </c>
      <c r="W37" s="14">
        <v>0</v>
      </c>
      <c r="X37" s="14"/>
      <c r="Y37" s="14">
        <v>0</v>
      </c>
      <c r="Z37" s="14"/>
      <c r="AA37" s="14"/>
      <c r="AB37" s="14">
        <f t="shared" si="1"/>
        <v>364.04299600000002</v>
      </c>
      <c r="AC37" s="46">
        <f t="shared" si="2"/>
        <v>2842.6370039999997</v>
      </c>
    </row>
    <row r="38" spans="1:29" ht="22.5" x14ac:dyDescent="0.2">
      <c r="A38" s="12" t="s">
        <v>171</v>
      </c>
      <c r="B38" s="28" t="s">
        <v>59</v>
      </c>
      <c r="C38" s="57" t="s">
        <v>245</v>
      </c>
      <c r="D38" s="38" t="s">
        <v>122</v>
      </c>
      <c r="E38" s="38" t="s">
        <v>122</v>
      </c>
      <c r="F38" s="32">
        <v>2741.18</v>
      </c>
      <c r="G38" s="32">
        <v>0</v>
      </c>
      <c r="H38" s="32">
        <v>0</v>
      </c>
      <c r="I38" s="37">
        <v>0</v>
      </c>
      <c r="J38" s="37">
        <v>465.5</v>
      </c>
      <c r="K38" s="37"/>
      <c r="L38" s="37">
        <v>0</v>
      </c>
      <c r="M38" s="37">
        <v>0</v>
      </c>
      <c r="N38" s="14"/>
      <c r="O38" s="46">
        <f t="shared" si="0"/>
        <v>3206.68</v>
      </c>
      <c r="P38" s="40">
        <v>0</v>
      </c>
      <c r="Q38" s="14">
        <v>48.80729599999998</v>
      </c>
      <c r="R38" s="14"/>
      <c r="S38" s="14">
        <v>27.411799999999999</v>
      </c>
      <c r="T38" s="15"/>
      <c r="U38" s="14">
        <v>0</v>
      </c>
      <c r="V38" s="36">
        <v>315.23570000000001</v>
      </c>
      <c r="W38" s="14"/>
      <c r="X38" s="14"/>
      <c r="Y38" s="14">
        <v>0</v>
      </c>
      <c r="Z38" s="14"/>
      <c r="AA38" s="14"/>
      <c r="AB38" s="14">
        <f t="shared" si="1"/>
        <v>391.45479599999999</v>
      </c>
      <c r="AC38" s="46">
        <f t="shared" si="2"/>
        <v>2815.2252039999998</v>
      </c>
    </row>
    <row r="39" spans="1:29" ht="25.5" x14ac:dyDescent="0.2">
      <c r="A39" s="12" t="s">
        <v>172</v>
      </c>
      <c r="B39" s="28" t="s">
        <v>60</v>
      </c>
      <c r="C39" s="57" t="s">
        <v>248</v>
      </c>
      <c r="D39" s="38" t="s">
        <v>123</v>
      </c>
      <c r="E39" s="38" t="s">
        <v>123</v>
      </c>
      <c r="F39" s="32">
        <v>2486.48</v>
      </c>
      <c r="G39" s="32">
        <v>0</v>
      </c>
      <c r="H39" s="32">
        <v>0</v>
      </c>
      <c r="I39" s="37">
        <v>0</v>
      </c>
      <c r="J39" s="37">
        <v>465.5</v>
      </c>
      <c r="K39" s="37"/>
      <c r="L39" s="37">
        <v>0</v>
      </c>
      <c r="M39" s="37">
        <v>521.5</v>
      </c>
      <c r="N39" s="14"/>
      <c r="O39" s="46">
        <f t="shared" si="0"/>
        <v>3473.48</v>
      </c>
      <c r="P39" s="40">
        <v>0</v>
      </c>
      <c r="Q39" s="14">
        <v>77.835135999999977</v>
      </c>
      <c r="R39" s="14"/>
      <c r="S39" s="14">
        <v>24.864800000000002</v>
      </c>
      <c r="T39" s="15"/>
      <c r="U39" s="14">
        <v>0</v>
      </c>
      <c r="V39" s="36">
        <v>285.9452</v>
      </c>
      <c r="W39" s="14"/>
      <c r="X39" s="14"/>
      <c r="Y39" s="14">
        <v>0</v>
      </c>
      <c r="Z39" s="14"/>
      <c r="AA39" s="14"/>
      <c r="AB39" s="14">
        <f t="shared" si="1"/>
        <v>388.64513599999998</v>
      </c>
      <c r="AC39" s="46">
        <f t="shared" si="2"/>
        <v>3084.8348639999999</v>
      </c>
    </row>
    <row r="40" spans="1:29" ht="24" x14ac:dyDescent="0.2">
      <c r="A40" s="12" t="s">
        <v>173</v>
      </c>
      <c r="B40" s="28" t="s">
        <v>61</v>
      </c>
      <c r="C40" s="57" t="s">
        <v>249</v>
      </c>
      <c r="D40" s="38" t="s">
        <v>124</v>
      </c>
      <c r="E40" s="38" t="s">
        <v>124</v>
      </c>
      <c r="F40" s="32">
        <v>3685.28</v>
      </c>
      <c r="G40" s="32">
        <v>0</v>
      </c>
      <c r="H40" s="32">
        <v>0</v>
      </c>
      <c r="I40" s="37">
        <v>0</v>
      </c>
      <c r="J40" s="37">
        <v>465.5</v>
      </c>
      <c r="K40" s="37"/>
      <c r="L40" s="37">
        <v>0</v>
      </c>
      <c r="M40" s="37">
        <v>0</v>
      </c>
      <c r="N40" s="14"/>
      <c r="O40" s="46">
        <f t="shared" si="0"/>
        <v>4150.7800000000007</v>
      </c>
      <c r="P40" s="40">
        <v>0</v>
      </c>
      <c r="Q40" s="14">
        <v>298.73320000000001</v>
      </c>
      <c r="R40" s="14"/>
      <c r="S40" s="14">
        <v>36.852800000000002</v>
      </c>
      <c r="T40" s="15"/>
      <c r="U40" s="14">
        <v>0</v>
      </c>
      <c r="V40" s="36">
        <v>423.80720000000002</v>
      </c>
      <c r="W40" s="14"/>
      <c r="X40" s="14"/>
      <c r="Y40" s="14">
        <v>0</v>
      </c>
      <c r="Z40" s="14"/>
      <c r="AA40" s="14"/>
      <c r="AB40" s="14">
        <f t="shared" si="1"/>
        <v>759.39319999999998</v>
      </c>
      <c r="AC40" s="46">
        <f t="shared" si="2"/>
        <v>3391.3868000000007</v>
      </c>
    </row>
    <row r="41" spans="1:29" ht="12.75" x14ac:dyDescent="0.2">
      <c r="A41" s="12" t="s">
        <v>174</v>
      </c>
      <c r="B41" s="28" t="s">
        <v>62</v>
      </c>
      <c r="C41" s="57" t="s">
        <v>247</v>
      </c>
      <c r="D41" s="38" t="s">
        <v>117</v>
      </c>
      <c r="E41" s="38" t="s">
        <v>117</v>
      </c>
      <c r="F41" s="32">
        <v>12071.65</v>
      </c>
      <c r="G41" s="32">
        <v>0</v>
      </c>
      <c r="H41" s="32">
        <v>0</v>
      </c>
      <c r="I41" s="37">
        <v>0</v>
      </c>
      <c r="J41" s="37">
        <v>0</v>
      </c>
      <c r="K41" s="37"/>
      <c r="L41" s="37">
        <v>0</v>
      </c>
      <c r="M41" s="37">
        <v>0</v>
      </c>
      <c r="N41" s="14"/>
      <c r="O41" s="46">
        <f t="shared" si="0"/>
        <v>12071.65</v>
      </c>
      <c r="P41" s="40">
        <v>0</v>
      </c>
      <c r="Q41" s="14">
        <v>2070.564288</v>
      </c>
      <c r="R41" s="14"/>
      <c r="S41" s="14">
        <v>0</v>
      </c>
      <c r="T41" s="15"/>
      <c r="U41" s="14">
        <v>0</v>
      </c>
      <c r="V41" s="36">
        <v>1388.23975</v>
      </c>
      <c r="W41" s="14">
        <v>4563.1000000000004</v>
      </c>
      <c r="X41" s="14"/>
      <c r="Y41" s="14">
        <v>0</v>
      </c>
      <c r="Z41" s="14"/>
      <c r="AA41" s="14"/>
      <c r="AB41" s="14">
        <f t="shared" si="1"/>
        <v>8021.9040380000006</v>
      </c>
      <c r="AC41" s="46">
        <f t="shared" si="2"/>
        <v>4049.7459619999991</v>
      </c>
    </row>
    <row r="42" spans="1:29" ht="22.5" x14ac:dyDescent="0.2">
      <c r="A42" s="12" t="s">
        <v>175</v>
      </c>
      <c r="B42" s="26" t="s">
        <v>63</v>
      </c>
      <c r="C42" s="57" t="s">
        <v>250</v>
      </c>
      <c r="D42" s="38" t="s">
        <v>122</v>
      </c>
      <c r="E42" s="38" t="s">
        <v>122</v>
      </c>
      <c r="F42" s="32">
        <v>8558.33</v>
      </c>
      <c r="G42" s="32">
        <v>0</v>
      </c>
      <c r="H42" s="32">
        <v>0</v>
      </c>
      <c r="I42" s="37">
        <v>0</v>
      </c>
      <c r="J42" s="37"/>
      <c r="K42" s="37"/>
      <c r="L42" s="37">
        <v>0</v>
      </c>
      <c r="M42" s="37">
        <v>0</v>
      </c>
      <c r="N42" s="14"/>
      <c r="O42" s="46">
        <f t="shared" si="0"/>
        <v>8558.33</v>
      </c>
      <c r="P42" s="40">
        <v>0</v>
      </c>
      <c r="Q42" s="14">
        <v>1280.8701120000001</v>
      </c>
      <c r="R42" s="14"/>
      <c r="S42" s="14">
        <v>0</v>
      </c>
      <c r="T42" s="15"/>
      <c r="U42" s="14">
        <v>0</v>
      </c>
      <c r="V42" s="36">
        <v>984.20794999999998</v>
      </c>
      <c r="W42" s="14">
        <v>1383</v>
      </c>
      <c r="X42" s="14"/>
      <c r="Y42" s="14">
        <v>0</v>
      </c>
      <c r="Z42" s="14"/>
      <c r="AA42" s="14"/>
      <c r="AB42" s="14">
        <f t="shared" si="1"/>
        <v>3648.078062</v>
      </c>
      <c r="AC42" s="46">
        <f t="shared" si="2"/>
        <v>4910.2519379999994</v>
      </c>
    </row>
    <row r="43" spans="1:29" ht="24" x14ac:dyDescent="0.2">
      <c r="A43" s="12" t="s">
        <v>176</v>
      </c>
      <c r="B43" s="26" t="s">
        <v>64</v>
      </c>
      <c r="C43" s="57" t="s">
        <v>251</v>
      </c>
      <c r="D43" s="38" t="s">
        <v>124</v>
      </c>
      <c r="E43" s="38" t="s">
        <v>124</v>
      </c>
      <c r="F43" s="32">
        <v>2881.65</v>
      </c>
      <c r="G43" s="32">
        <v>0</v>
      </c>
      <c r="H43" s="32">
        <v>0</v>
      </c>
      <c r="I43" s="37">
        <v>0</v>
      </c>
      <c r="J43" s="37">
        <v>465.5</v>
      </c>
      <c r="K43" s="37"/>
      <c r="L43" s="37">
        <v>0</v>
      </c>
      <c r="M43" s="37">
        <v>0</v>
      </c>
      <c r="N43" s="14"/>
      <c r="O43" s="46">
        <f t="shared" si="0"/>
        <v>3347.15</v>
      </c>
      <c r="P43" s="40">
        <v>0</v>
      </c>
      <c r="Q43" s="14">
        <v>64.090431999999993</v>
      </c>
      <c r="R43" s="14"/>
      <c r="S43" s="14">
        <v>0</v>
      </c>
      <c r="T43" s="15"/>
      <c r="U43" s="14">
        <v>0</v>
      </c>
      <c r="V43" s="36">
        <v>331.38975000000005</v>
      </c>
      <c r="W43" s="14"/>
      <c r="X43" s="14"/>
      <c r="Y43" s="14">
        <v>0</v>
      </c>
      <c r="Z43" s="14"/>
      <c r="AA43" s="14"/>
      <c r="AB43" s="14">
        <f t="shared" si="1"/>
        <v>395.48018200000001</v>
      </c>
      <c r="AC43" s="46">
        <f t="shared" si="2"/>
        <v>2951.6698180000003</v>
      </c>
    </row>
    <row r="44" spans="1:29" ht="24" x14ac:dyDescent="0.2">
      <c r="A44" s="12" t="s">
        <v>177</v>
      </c>
      <c r="B44" s="26" t="s">
        <v>65</v>
      </c>
      <c r="C44" s="55" t="s">
        <v>240</v>
      </c>
      <c r="D44" s="38" t="s">
        <v>122</v>
      </c>
      <c r="E44" s="38" t="s">
        <v>122</v>
      </c>
      <c r="F44" s="32">
        <v>3090.8</v>
      </c>
      <c r="G44" s="32">
        <v>0</v>
      </c>
      <c r="H44" s="32">
        <v>0</v>
      </c>
      <c r="I44" s="37">
        <v>0</v>
      </c>
      <c r="J44" s="37">
        <v>465.5</v>
      </c>
      <c r="K44" s="37"/>
      <c r="L44" s="37">
        <v>0</v>
      </c>
      <c r="M44" s="37">
        <v>0</v>
      </c>
      <c r="N44" s="14"/>
      <c r="O44" s="46">
        <f t="shared" si="0"/>
        <v>3556.3</v>
      </c>
      <c r="P44" s="40">
        <v>0</v>
      </c>
      <c r="Q44" s="14">
        <v>107.09595199999998</v>
      </c>
      <c r="R44" s="14"/>
      <c r="S44" s="14">
        <v>30.908000000000001</v>
      </c>
      <c r="T44" s="15"/>
      <c r="U44" s="14">
        <v>0</v>
      </c>
      <c r="V44" s="36">
        <v>355.44200000000006</v>
      </c>
      <c r="W44" s="14">
        <v>750</v>
      </c>
      <c r="X44" s="14"/>
      <c r="Y44" s="14">
        <v>0</v>
      </c>
      <c r="Z44" s="14"/>
      <c r="AA44" s="14"/>
      <c r="AB44" s="14">
        <f t="shared" si="1"/>
        <v>1243.445952</v>
      </c>
      <c r="AC44" s="46">
        <f t="shared" si="2"/>
        <v>2312.8540480000001</v>
      </c>
    </row>
    <row r="45" spans="1:29" ht="24" x14ac:dyDescent="0.2">
      <c r="A45" s="12" t="s">
        <v>178</v>
      </c>
      <c r="B45" s="26" t="s">
        <v>66</v>
      </c>
      <c r="C45" s="57" t="s">
        <v>243</v>
      </c>
      <c r="D45" s="38" t="s">
        <v>123</v>
      </c>
      <c r="E45" s="38" t="s">
        <v>139</v>
      </c>
      <c r="F45" s="32">
        <v>2265.1</v>
      </c>
      <c r="G45" s="32">
        <v>0</v>
      </c>
      <c r="H45" s="32">
        <v>0</v>
      </c>
      <c r="I45" s="37">
        <v>0</v>
      </c>
      <c r="J45" s="37">
        <v>465.5</v>
      </c>
      <c r="K45" s="37"/>
      <c r="L45" s="37">
        <v>0</v>
      </c>
      <c r="M45" s="37">
        <v>0</v>
      </c>
      <c r="N45" s="14"/>
      <c r="O45" s="46">
        <f t="shared" si="0"/>
        <v>2730.6</v>
      </c>
      <c r="P45" s="40">
        <v>32.39020800000003</v>
      </c>
      <c r="Q45" s="14">
        <v>0</v>
      </c>
      <c r="R45" s="14"/>
      <c r="S45" s="14">
        <v>0</v>
      </c>
      <c r="T45" s="15"/>
      <c r="U45" s="14">
        <v>0</v>
      </c>
      <c r="V45" s="36">
        <v>260.48649999999998</v>
      </c>
      <c r="W45" s="14"/>
      <c r="X45" s="14"/>
      <c r="Y45" s="14">
        <v>0</v>
      </c>
      <c r="Z45" s="14"/>
      <c r="AA45" s="14"/>
      <c r="AB45" s="14">
        <f t="shared" si="1"/>
        <v>260.48649999999998</v>
      </c>
      <c r="AC45" s="46">
        <f t="shared" si="2"/>
        <v>2502.5037080000002</v>
      </c>
    </row>
    <row r="46" spans="1:29" ht="22.5" x14ac:dyDescent="0.2">
      <c r="A46" s="12" t="s">
        <v>179</v>
      </c>
      <c r="B46" s="26" t="s">
        <v>67</v>
      </c>
      <c r="C46" s="57" t="s">
        <v>246</v>
      </c>
      <c r="D46" s="38" t="s">
        <v>123</v>
      </c>
      <c r="E46" s="38" t="s">
        <v>140</v>
      </c>
      <c r="F46" s="32">
        <v>2101.6999999999998</v>
      </c>
      <c r="G46" s="32">
        <v>0</v>
      </c>
      <c r="H46" s="32">
        <v>0</v>
      </c>
      <c r="I46" s="37">
        <v>0</v>
      </c>
      <c r="J46" s="37">
        <v>465.5</v>
      </c>
      <c r="K46" s="37"/>
      <c r="L46" s="37">
        <v>0</v>
      </c>
      <c r="M46" s="37">
        <v>0</v>
      </c>
      <c r="N46" s="14"/>
      <c r="O46" s="46">
        <f t="shared" si="0"/>
        <v>2567.1999999999998</v>
      </c>
      <c r="P46" s="40">
        <v>64.118128000000027</v>
      </c>
      <c r="Q46" s="14">
        <v>0</v>
      </c>
      <c r="R46" s="14"/>
      <c r="S46" s="14">
        <v>21.016999999999999</v>
      </c>
      <c r="T46" s="15"/>
      <c r="U46" s="14">
        <v>0</v>
      </c>
      <c r="V46" s="36">
        <v>241.69549999999998</v>
      </c>
      <c r="W46" s="14"/>
      <c r="X46" s="14"/>
      <c r="Y46" s="14">
        <v>0</v>
      </c>
      <c r="Z46" s="14"/>
      <c r="AA46" s="14"/>
      <c r="AB46" s="14">
        <f t="shared" si="1"/>
        <v>262.71249999999998</v>
      </c>
      <c r="AC46" s="46">
        <f t="shared" si="2"/>
        <v>2368.6056279999998</v>
      </c>
    </row>
    <row r="47" spans="1:29" ht="24" x14ac:dyDescent="0.2">
      <c r="A47" s="12" t="s">
        <v>180</v>
      </c>
      <c r="B47" s="26" t="s">
        <v>68</v>
      </c>
      <c r="C47" s="57" t="s">
        <v>245</v>
      </c>
      <c r="D47" s="38" t="s">
        <v>117</v>
      </c>
      <c r="E47" s="38" t="s">
        <v>117</v>
      </c>
      <c r="F47" s="32">
        <v>2741.18</v>
      </c>
      <c r="G47" s="32">
        <v>0</v>
      </c>
      <c r="H47" s="32">
        <v>0</v>
      </c>
      <c r="I47" s="37">
        <v>0</v>
      </c>
      <c r="J47" s="37">
        <v>465.5</v>
      </c>
      <c r="K47" s="37"/>
      <c r="L47" s="37">
        <v>0</v>
      </c>
      <c r="M47" s="37">
        <v>0</v>
      </c>
      <c r="N47" s="14"/>
      <c r="O47" s="46">
        <f t="shared" si="0"/>
        <v>3206.68</v>
      </c>
      <c r="P47" s="40">
        <v>0</v>
      </c>
      <c r="Q47" s="14">
        <v>48.80729599999998</v>
      </c>
      <c r="R47" s="14"/>
      <c r="S47" s="14">
        <v>0</v>
      </c>
      <c r="T47" s="15"/>
      <c r="U47" s="14">
        <v>0</v>
      </c>
      <c r="V47" s="36">
        <v>315.23570000000001</v>
      </c>
      <c r="W47" s="14"/>
      <c r="X47" s="14"/>
      <c r="Y47" s="14">
        <v>0</v>
      </c>
      <c r="Z47" s="14"/>
      <c r="AA47" s="14"/>
      <c r="AB47" s="14">
        <f t="shared" si="1"/>
        <v>364.04299600000002</v>
      </c>
      <c r="AC47" s="46">
        <f t="shared" si="2"/>
        <v>2842.6370039999997</v>
      </c>
    </row>
    <row r="48" spans="1:29" ht="22.5" x14ac:dyDescent="0.2">
      <c r="A48" s="12" t="s">
        <v>181</v>
      </c>
      <c r="B48" s="26" t="s">
        <v>69</v>
      </c>
      <c r="C48" s="57" t="s">
        <v>251</v>
      </c>
      <c r="D48" s="38" t="s">
        <v>125</v>
      </c>
      <c r="E48" s="38" t="s">
        <v>125</v>
      </c>
      <c r="F48" s="32">
        <v>2881.65</v>
      </c>
      <c r="G48" s="32">
        <v>0</v>
      </c>
      <c r="H48" s="32">
        <v>0</v>
      </c>
      <c r="I48" s="37">
        <v>0</v>
      </c>
      <c r="J48" s="37">
        <v>465.5</v>
      </c>
      <c r="K48" s="37"/>
      <c r="L48" s="37">
        <v>0</v>
      </c>
      <c r="M48" s="37">
        <v>521.5</v>
      </c>
      <c r="N48" s="14"/>
      <c r="O48" s="46">
        <f t="shared" si="0"/>
        <v>3868.65</v>
      </c>
      <c r="P48" s="40">
        <v>0</v>
      </c>
      <c r="Q48" s="14">
        <v>141.07963199999998</v>
      </c>
      <c r="R48" s="14"/>
      <c r="S48" s="14">
        <v>28.816500000000001</v>
      </c>
      <c r="T48" s="15"/>
      <c r="U48" s="14">
        <v>0</v>
      </c>
      <c r="V48" s="36">
        <v>331.38975000000005</v>
      </c>
      <c r="W48" s="14"/>
      <c r="X48" s="14"/>
      <c r="Y48" s="14">
        <v>0</v>
      </c>
      <c r="Z48" s="14"/>
      <c r="AA48" s="14"/>
      <c r="AB48" s="14">
        <f t="shared" si="1"/>
        <v>501.28588200000002</v>
      </c>
      <c r="AC48" s="46">
        <f t="shared" si="2"/>
        <v>3367.364118</v>
      </c>
    </row>
    <row r="49" spans="1:29" ht="24" x14ac:dyDescent="0.2">
      <c r="A49" s="12" t="s">
        <v>182</v>
      </c>
      <c r="B49" s="26" t="s">
        <v>70</v>
      </c>
      <c r="C49" s="57" t="s">
        <v>252</v>
      </c>
      <c r="D49" s="38" t="s">
        <v>125</v>
      </c>
      <c r="E49" s="38" t="s">
        <v>125</v>
      </c>
      <c r="F49" s="32">
        <v>13967.08</v>
      </c>
      <c r="G49" s="32">
        <v>0</v>
      </c>
      <c r="H49" s="32">
        <v>0</v>
      </c>
      <c r="I49" s="37">
        <v>0</v>
      </c>
      <c r="J49" s="37"/>
      <c r="K49" s="37"/>
      <c r="L49" s="37">
        <v>0</v>
      </c>
      <c r="M49" s="37">
        <v>0</v>
      </c>
      <c r="N49" s="14"/>
      <c r="O49" s="46">
        <f t="shared" si="0"/>
        <v>13967.08</v>
      </c>
      <c r="P49" s="40">
        <v>0</v>
      </c>
      <c r="Q49" s="14">
        <v>2516.3694240000004</v>
      </c>
      <c r="R49" s="14"/>
      <c r="S49" s="14">
        <v>0</v>
      </c>
      <c r="T49" s="15"/>
      <c r="U49" s="14">
        <v>0</v>
      </c>
      <c r="V49" s="36">
        <v>1606.2142000000001</v>
      </c>
      <c r="W49" s="14"/>
      <c r="X49" s="14"/>
      <c r="Y49" s="14">
        <v>0</v>
      </c>
      <c r="Z49" s="14"/>
      <c r="AA49" s="14"/>
      <c r="AB49" s="14">
        <f t="shared" si="1"/>
        <v>4122.5836240000008</v>
      </c>
      <c r="AC49" s="46">
        <f t="shared" si="2"/>
        <v>9844.4963759999991</v>
      </c>
    </row>
    <row r="50" spans="1:29" ht="33.75" x14ac:dyDescent="0.2">
      <c r="A50" s="12" t="s">
        <v>183</v>
      </c>
      <c r="B50" s="26" t="s">
        <v>71</v>
      </c>
      <c r="C50" s="57" t="s">
        <v>235</v>
      </c>
      <c r="D50" s="38" t="s">
        <v>133</v>
      </c>
      <c r="E50" s="38" t="s">
        <v>133</v>
      </c>
      <c r="F50" s="32">
        <v>8558.33</v>
      </c>
      <c r="G50" s="32">
        <v>0</v>
      </c>
      <c r="H50" s="32">
        <v>0</v>
      </c>
      <c r="I50" s="37">
        <v>0</v>
      </c>
      <c r="J50" s="37"/>
      <c r="K50" s="37"/>
      <c r="L50" s="37">
        <v>0</v>
      </c>
      <c r="M50" s="37">
        <v>0</v>
      </c>
      <c r="N50" s="14"/>
      <c r="O50" s="46">
        <f t="shared" si="0"/>
        <v>8558.33</v>
      </c>
      <c r="P50" s="40">
        <v>0</v>
      </c>
      <c r="Q50" s="14">
        <v>1280.8701120000001</v>
      </c>
      <c r="R50" s="14"/>
      <c r="S50" s="14">
        <v>0</v>
      </c>
      <c r="T50" s="15"/>
      <c r="U50" s="14">
        <v>0</v>
      </c>
      <c r="V50" s="36">
        <v>984.20794999999998</v>
      </c>
      <c r="W50" s="14"/>
      <c r="X50" s="14"/>
      <c r="Y50" s="14">
        <v>0</v>
      </c>
      <c r="Z50" s="14"/>
      <c r="AA50" s="14"/>
      <c r="AB50" s="14">
        <f t="shared" si="1"/>
        <v>2265.078062</v>
      </c>
      <c r="AC50" s="46">
        <f t="shared" si="2"/>
        <v>6293.2519379999994</v>
      </c>
    </row>
    <row r="51" spans="1:29" ht="33.75" x14ac:dyDescent="0.2">
      <c r="A51" s="12" t="s">
        <v>184</v>
      </c>
      <c r="B51" s="26" t="s">
        <v>72</v>
      </c>
      <c r="C51" s="57" t="s">
        <v>248</v>
      </c>
      <c r="D51" s="38" t="s">
        <v>133</v>
      </c>
      <c r="E51" s="38" t="s">
        <v>133</v>
      </c>
      <c r="F51" s="32">
        <v>2486.48</v>
      </c>
      <c r="G51" s="32">
        <v>0</v>
      </c>
      <c r="H51" s="32">
        <v>0</v>
      </c>
      <c r="I51" s="37">
        <v>0</v>
      </c>
      <c r="J51" s="37">
        <v>465.5</v>
      </c>
      <c r="K51" s="37"/>
      <c r="L51" s="37">
        <v>0</v>
      </c>
      <c r="M51" s="37">
        <v>0</v>
      </c>
      <c r="N51" s="14"/>
      <c r="O51" s="46">
        <f t="shared" si="0"/>
        <v>2951.98</v>
      </c>
      <c r="P51" s="40">
        <v>0</v>
      </c>
      <c r="Q51" s="14">
        <v>6.0959359999999947</v>
      </c>
      <c r="R51" s="14"/>
      <c r="S51" s="14">
        <v>0</v>
      </c>
      <c r="T51" s="15"/>
      <c r="U51" s="14">
        <v>0</v>
      </c>
      <c r="V51" s="36">
        <v>285.9452</v>
      </c>
      <c r="W51" s="14"/>
      <c r="X51" s="14"/>
      <c r="Y51" s="14">
        <v>0</v>
      </c>
      <c r="Z51" s="14"/>
      <c r="AA51" s="14"/>
      <c r="AB51" s="14">
        <f t="shared" si="1"/>
        <v>292.04113599999999</v>
      </c>
      <c r="AC51" s="46">
        <f t="shared" si="2"/>
        <v>2659.9388640000002</v>
      </c>
    </row>
    <row r="52" spans="1:29" ht="25.5" x14ac:dyDescent="0.2">
      <c r="A52" s="12" t="s">
        <v>185</v>
      </c>
      <c r="B52" s="26" t="s">
        <v>73</v>
      </c>
      <c r="C52" s="57" t="s">
        <v>248</v>
      </c>
      <c r="D52" s="38" t="s">
        <v>122</v>
      </c>
      <c r="E52" s="38" t="s">
        <v>122</v>
      </c>
      <c r="F52" s="32">
        <v>2486.48</v>
      </c>
      <c r="G52" s="32">
        <v>0</v>
      </c>
      <c r="H52" s="32">
        <v>0</v>
      </c>
      <c r="I52" s="37">
        <v>0</v>
      </c>
      <c r="J52" s="37">
        <v>465.5</v>
      </c>
      <c r="K52" s="37"/>
      <c r="L52" s="37">
        <v>0</v>
      </c>
      <c r="M52" s="37">
        <v>0</v>
      </c>
      <c r="N52" s="14"/>
      <c r="O52" s="46">
        <f t="shared" si="0"/>
        <v>2951.98</v>
      </c>
      <c r="P52" s="40">
        <v>0</v>
      </c>
      <c r="Q52" s="14">
        <v>6.0959359999999947</v>
      </c>
      <c r="R52" s="14"/>
      <c r="S52" s="14">
        <v>0</v>
      </c>
      <c r="T52" s="15"/>
      <c r="U52" s="14">
        <v>0</v>
      </c>
      <c r="V52" s="36">
        <v>285.9452</v>
      </c>
      <c r="W52" s="14"/>
      <c r="X52" s="14"/>
      <c r="Y52" s="14">
        <v>0</v>
      </c>
      <c r="Z52" s="14"/>
      <c r="AA52" s="14"/>
      <c r="AB52" s="14">
        <f t="shared" si="1"/>
        <v>292.04113599999999</v>
      </c>
      <c r="AC52" s="46">
        <f t="shared" si="2"/>
        <v>2659.9388640000002</v>
      </c>
    </row>
    <row r="53" spans="1:29" ht="25.5" x14ac:dyDescent="0.2">
      <c r="A53" s="65" t="s">
        <v>263</v>
      </c>
      <c r="B53" s="21" t="s">
        <v>264</v>
      </c>
      <c r="C53" s="57" t="s">
        <v>248</v>
      </c>
      <c r="D53" s="38" t="s">
        <v>120</v>
      </c>
      <c r="E53" s="38" t="s">
        <v>120</v>
      </c>
      <c r="F53" s="32">
        <v>2486.48</v>
      </c>
      <c r="G53" s="32">
        <v>0</v>
      </c>
      <c r="H53" s="32">
        <v>0</v>
      </c>
      <c r="I53" s="37">
        <v>0</v>
      </c>
      <c r="J53" s="37">
        <v>465.5</v>
      </c>
      <c r="K53" s="37"/>
      <c r="L53" s="37">
        <v>0</v>
      </c>
      <c r="M53" s="37">
        <v>0</v>
      </c>
      <c r="N53" s="14"/>
      <c r="O53" s="46">
        <f t="shared" si="0"/>
        <v>2951.98</v>
      </c>
      <c r="P53" s="40">
        <v>0</v>
      </c>
      <c r="Q53" s="14">
        <v>6.1</v>
      </c>
      <c r="R53" s="14"/>
      <c r="S53" s="14">
        <v>0</v>
      </c>
      <c r="T53" s="15"/>
      <c r="U53" s="14">
        <v>0</v>
      </c>
      <c r="V53" s="36">
        <v>285.95</v>
      </c>
      <c r="W53" s="14"/>
      <c r="X53" s="14"/>
      <c r="Y53" s="14">
        <v>0</v>
      </c>
      <c r="Z53" s="14"/>
      <c r="AA53" s="14"/>
      <c r="AB53" s="14">
        <f t="shared" si="1"/>
        <v>292.05</v>
      </c>
      <c r="AC53" s="46">
        <f t="shared" si="2"/>
        <v>2659.93</v>
      </c>
    </row>
    <row r="54" spans="1:29" s="78" customFormat="1" ht="25.5" x14ac:dyDescent="0.2">
      <c r="A54" s="67" t="s">
        <v>186</v>
      </c>
      <c r="B54" s="68" t="s">
        <v>74</v>
      </c>
      <c r="C54" s="69" t="s">
        <v>253</v>
      </c>
      <c r="D54" s="70" t="s">
        <v>126</v>
      </c>
      <c r="E54" s="70" t="s">
        <v>141</v>
      </c>
      <c r="F54" s="79">
        <v>2606.8000000000002</v>
      </c>
      <c r="G54" s="72">
        <v>0</v>
      </c>
      <c r="H54" s="72">
        <v>0</v>
      </c>
      <c r="I54" s="73">
        <v>156.40800000000002</v>
      </c>
      <c r="J54" s="73">
        <v>186.24</v>
      </c>
      <c r="K54" s="73"/>
      <c r="L54" s="73">
        <v>96.4</v>
      </c>
      <c r="M54" s="73"/>
      <c r="N54" s="74"/>
      <c r="O54" s="75">
        <f t="shared" si="0"/>
        <v>3045.8480000000004</v>
      </c>
      <c r="P54" s="76">
        <v>0</v>
      </c>
      <c r="Q54" s="74">
        <v>61.692262400000004</v>
      </c>
      <c r="R54" s="74"/>
      <c r="S54" s="74">
        <v>26.068000000000001</v>
      </c>
      <c r="T54" s="77"/>
      <c r="U54" s="74">
        <v>0</v>
      </c>
      <c r="V54" s="74">
        <v>299.78200000000004</v>
      </c>
      <c r="W54" s="74">
        <v>0</v>
      </c>
      <c r="X54" s="74"/>
      <c r="Y54" s="74">
        <v>0</v>
      </c>
      <c r="Z54" s="74"/>
      <c r="AA54" s="74"/>
      <c r="AB54" s="74">
        <f t="shared" si="1"/>
        <v>387.54226240000003</v>
      </c>
      <c r="AC54" s="75">
        <f t="shared" si="2"/>
        <v>2658.3057376000006</v>
      </c>
    </row>
    <row r="55" spans="1:29" ht="25.5" x14ac:dyDescent="0.2">
      <c r="A55" s="43" t="s">
        <v>187</v>
      </c>
      <c r="B55" s="21" t="s">
        <v>75</v>
      </c>
      <c r="C55" s="53" t="s">
        <v>254</v>
      </c>
      <c r="D55" s="38" t="s">
        <v>126</v>
      </c>
      <c r="E55" s="38" t="s">
        <v>141</v>
      </c>
      <c r="F55" s="33">
        <v>6810.5750000000007</v>
      </c>
      <c r="G55" s="32">
        <v>0</v>
      </c>
      <c r="H55" s="32">
        <v>0</v>
      </c>
      <c r="I55" s="37">
        <v>408.6345</v>
      </c>
      <c r="J55" s="37">
        <v>453.96000000000004</v>
      </c>
      <c r="K55" s="37"/>
      <c r="L55" s="37">
        <v>245.97500000000002</v>
      </c>
      <c r="M55" s="37"/>
      <c r="N55" s="14"/>
      <c r="O55" s="46">
        <f t="shared" si="0"/>
        <v>7919.1445000000012</v>
      </c>
      <c r="P55" s="40">
        <v>0</v>
      </c>
      <c r="Q55" s="14">
        <v>1047.3742332000004</v>
      </c>
      <c r="R55" s="14"/>
      <c r="S55" s="14">
        <v>68.105750000000015</v>
      </c>
      <c r="T55" s="15"/>
      <c r="U55" s="14">
        <v>0</v>
      </c>
      <c r="V55" s="14">
        <v>783.21612500000015</v>
      </c>
      <c r="W55" s="14">
        <v>0</v>
      </c>
      <c r="X55" s="14"/>
      <c r="Y55" s="14">
        <v>0</v>
      </c>
      <c r="Z55" s="14"/>
      <c r="AA55" s="14"/>
      <c r="AB55" s="14">
        <f t="shared" si="1"/>
        <v>1898.6961082000005</v>
      </c>
      <c r="AC55" s="46">
        <f t="shared" si="2"/>
        <v>6020.4483918000005</v>
      </c>
    </row>
    <row r="56" spans="1:29" ht="25.5" x14ac:dyDescent="0.2">
      <c r="A56" s="43" t="s">
        <v>188</v>
      </c>
      <c r="B56" s="21" t="s">
        <v>76</v>
      </c>
      <c r="C56" s="53" t="s">
        <v>254</v>
      </c>
      <c r="D56" s="38" t="s">
        <v>126</v>
      </c>
      <c r="E56" s="38" t="s">
        <v>141</v>
      </c>
      <c r="F56" s="33">
        <v>5018.3999999999996</v>
      </c>
      <c r="G56" s="32">
        <v>0</v>
      </c>
      <c r="H56" s="32">
        <v>0</v>
      </c>
      <c r="I56" s="37">
        <v>200.73599999999999</v>
      </c>
      <c r="J56" s="37">
        <v>325.92</v>
      </c>
      <c r="K56" s="37"/>
      <c r="L56" s="37">
        <v>179.7</v>
      </c>
      <c r="M56" s="37">
        <v>365.12</v>
      </c>
      <c r="N56" s="14"/>
      <c r="O56" s="46">
        <f t="shared" si="0"/>
        <v>6089.8759999999993</v>
      </c>
      <c r="P56" s="40">
        <v>0</v>
      </c>
      <c r="Q56" s="14">
        <v>683.99182559999986</v>
      </c>
      <c r="R56" s="14"/>
      <c r="S56" s="14">
        <v>50.183999999999997</v>
      </c>
      <c r="T56" s="15"/>
      <c r="U56" s="14">
        <v>0</v>
      </c>
      <c r="V56" s="14">
        <v>577.11599999999999</v>
      </c>
      <c r="W56" s="14"/>
      <c r="X56" s="14"/>
      <c r="Y56" s="14">
        <v>0</v>
      </c>
      <c r="Z56" s="14"/>
      <c r="AA56" s="14"/>
      <c r="AB56" s="14">
        <f t="shared" si="1"/>
        <v>1311.2918255999998</v>
      </c>
      <c r="AC56" s="46">
        <f t="shared" si="2"/>
        <v>4778.584174399999</v>
      </c>
    </row>
    <row r="57" spans="1:29" ht="25.5" x14ac:dyDescent="0.2">
      <c r="A57" s="43" t="s">
        <v>189</v>
      </c>
      <c r="B57" s="21" t="s">
        <v>77</v>
      </c>
      <c r="C57" s="53" t="s">
        <v>254</v>
      </c>
      <c r="D57" s="38" t="s">
        <v>126</v>
      </c>
      <c r="E57" s="38" t="s">
        <v>141</v>
      </c>
      <c r="F57" s="33">
        <v>6810.5750000000007</v>
      </c>
      <c r="G57" s="32">
        <v>0</v>
      </c>
      <c r="H57" s="32">
        <v>0</v>
      </c>
      <c r="I57" s="37">
        <v>136.21150000000003</v>
      </c>
      <c r="J57" s="37">
        <v>453.96000000000004</v>
      </c>
      <c r="K57" s="37"/>
      <c r="L57" s="37">
        <v>245.97500000000002</v>
      </c>
      <c r="M57" s="37">
        <v>508.55999999999995</v>
      </c>
      <c r="N57" s="14"/>
      <c r="O57" s="46">
        <f t="shared" si="0"/>
        <v>8155.281500000001</v>
      </c>
      <c r="P57" s="40">
        <v>0</v>
      </c>
      <c r="Q57" s="14">
        <v>1097.8130964000006</v>
      </c>
      <c r="R57" s="14"/>
      <c r="S57" s="14">
        <v>68.105750000000015</v>
      </c>
      <c r="T57" s="15"/>
      <c r="U57" s="14">
        <v>0</v>
      </c>
      <c r="V57" s="14">
        <v>783.21612500000015</v>
      </c>
      <c r="W57" s="14">
        <v>1867.23</v>
      </c>
      <c r="X57" s="14"/>
      <c r="Y57" s="14">
        <v>0</v>
      </c>
      <c r="Z57" s="14"/>
      <c r="AA57" s="14"/>
      <c r="AB57" s="14">
        <f t="shared" si="1"/>
        <v>3816.3649714000007</v>
      </c>
      <c r="AC57" s="46">
        <f t="shared" si="2"/>
        <v>4338.9165286000007</v>
      </c>
    </row>
    <row r="58" spans="1:29" ht="25.5" x14ac:dyDescent="0.2">
      <c r="A58" s="43" t="s">
        <v>190</v>
      </c>
      <c r="B58" s="21" t="s">
        <v>78</v>
      </c>
      <c r="C58" s="53" t="s">
        <v>253</v>
      </c>
      <c r="D58" s="38" t="s">
        <v>126</v>
      </c>
      <c r="E58" s="38" t="s">
        <v>141</v>
      </c>
      <c r="F58" s="33">
        <v>6582.3250000000007</v>
      </c>
      <c r="G58" s="32">
        <v>0</v>
      </c>
      <c r="H58" s="32">
        <v>0</v>
      </c>
      <c r="I58" s="37">
        <v>131.6465</v>
      </c>
      <c r="J58" s="37">
        <v>453.96000000000004</v>
      </c>
      <c r="K58" s="37"/>
      <c r="L58" s="37">
        <v>240.47500000000002</v>
      </c>
      <c r="M58" s="37">
        <v>508.55999999999995</v>
      </c>
      <c r="N58" s="14"/>
      <c r="O58" s="46">
        <f t="shared" si="0"/>
        <v>7916.9665000000005</v>
      </c>
      <c r="P58" s="40">
        <v>0</v>
      </c>
      <c r="Q58" s="14">
        <v>1046.9090124000004</v>
      </c>
      <c r="R58" s="14"/>
      <c r="S58" s="14">
        <v>65.823250000000002</v>
      </c>
      <c r="T58" s="15"/>
      <c r="U58" s="14">
        <v>0</v>
      </c>
      <c r="V58" s="14">
        <v>756.96737500000006</v>
      </c>
      <c r="W58" s="14">
        <v>542.11</v>
      </c>
      <c r="X58" s="14"/>
      <c r="Y58" s="14">
        <v>0</v>
      </c>
      <c r="Z58" s="14"/>
      <c r="AA58" s="14"/>
      <c r="AB58" s="14">
        <f t="shared" si="1"/>
        <v>2411.8096374000006</v>
      </c>
      <c r="AC58" s="46">
        <f t="shared" si="2"/>
        <v>5505.1568625999998</v>
      </c>
    </row>
    <row r="59" spans="1:29" ht="12.75" x14ac:dyDescent="0.2">
      <c r="A59" s="43" t="s">
        <v>191</v>
      </c>
      <c r="B59" s="21" t="s">
        <v>79</v>
      </c>
      <c r="C59" s="53" t="s">
        <v>254</v>
      </c>
      <c r="D59" s="38" t="s">
        <v>126</v>
      </c>
      <c r="E59" s="38" t="s">
        <v>141</v>
      </c>
      <c r="F59" s="33">
        <v>6484.7250000000004</v>
      </c>
      <c r="G59" s="32">
        <v>0</v>
      </c>
      <c r="H59" s="32">
        <v>0</v>
      </c>
      <c r="I59" s="37"/>
      <c r="J59" s="37">
        <v>430.68</v>
      </c>
      <c r="K59" s="37"/>
      <c r="L59" s="37">
        <v>233.92500000000001</v>
      </c>
      <c r="M59" s="37"/>
      <c r="N59" s="14"/>
      <c r="O59" s="46">
        <f t="shared" si="0"/>
        <v>7149.3300000000008</v>
      </c>
      <c r="P59" s="40">
        <v>0</v>
      </c>
      <c r="Q59" s="14">
        <v>887.91446400000018</v>
      </c>
      <c r="R59" s="14"/>
      <c r="S59" s="14">
        <v>64.847250000000003</v>
      </c>
      <c r="T59" s="15"/>
      <c r="U59" s="14">
        <v>0</v>
      </c>
      <c r="V59" s="14">
        <v>745.74337500000013</v>
      </c>
      <c r="W59" s="14">
        <v>0</v>
      </c>
      <c r="X59" s="14"/>
      <c r="Y59" s="14">
        <v>0</v>
      </c>
      <c r="Z59" s="14"/>
      <c r="AA59" s="14"/>
      <c r="AB59" s="14">
        <f t="shared" si="1"/>
        <v>1698.5050890000002</v>
      </c>
      <c r="AC59" s="46">
        <f t="shared" si="2"/>
        <v>5450.8249110000006</v>
      </c>
    </row>
    <row r="60" spans="1:29" ht="25.5" x14ac:dyDescent="0.2">
      <c r="A60" s="43" t="s">
        <v>192</v>
      </c>
      <c r="B60" s="21" t="s">
        <v>80</v>
      </c>
      <c r="C60" s="53" t="s">
        <v>253</v>
      </c>
      <c r="D60" s="38" t="s">
        <v>126</v>
      </c>
      <c r="E60" s="38" t="s">
        <v>141</v>
      </c>
      <c r="F60" s="33">
        <v>5539.4500000000007</v>
      </c>
      <c r="G60" s="32">
        <v>0</v>
      </c>
      <c r="H60" s="32">
        <v>0</v>
      </c>
      <c r="I60" s="37"/>
      <c r="J60" s="37">
        <v>395.76</v>
      </c>
      <c r="K60" s="37"/>
      <c r="L60" s="37">
        <v>204.85000000000002</v>
      </c>
      <c r="M60" s="37"/>
      <c r="N60" s="14"/>
      <c r="O60" s="46">
        <f t="shared" si="0"/>
        <v>6140.0600000000013</v>
      </c>
      <c r="P60" s="40">
        <v>0</v>
      </c>
      <c r="Q60" s="14">
        <v>679.79330400000026</v>
      </c>
      <c r="R60" s="14"/>
      <c r="S60" s="14">
        <v>55.394500000000008</v>
      </c>
      <c r="T60" s="15"/>
      <c r="U60" s="14">
        <v>0</v>
      </c>
      <c r="V60" s="14">
        <v>637.0367500000001</v>
      </c>
      <c r="W60" s="14">
        <v>0</v>
      </c>
      <c r="X60" s="14"/>
      <c r="Y60" s="14">
        <v>0</v>
      </c>
      <c r="Z60" s="14"/>
      <c r="AA60" s="14"/>
      <c r="AB60" s="14">
        <f t="shared" si="1"/>
        <v>1372.2245540000004</v>
      </c>
      <c r="AC60" s="46">
        <f t="shared" si="2"/>
        <v>4767.835446000001</v>
      </c>
    </row>
    <row r="61" spans="1:29" ht="25.5" x14ac:dyDescent="0.2">
      <c r="A61" s="43" t="s">
        <v>193</v>
      </c>
      <c r="B61" s="21" t="s">
        <v>81</v>
      </c>
      <c r="C61" s="53" t="s">
        <v>254</v>
      </c>
      <c r="D61" s="38" t="s">
        <v>126</v>
      </c>
      <c r="E61" s="38" t="s">
        <v>141</v>
      </c>
      <c r="F61" s="33">
        <v>6647.65</v>
      </c>
      <c r="G61" s="32">
        <v>0</v>
      </c>
      <c r="H61" s="32">
        <v>0</v>
      </c>
      <c r="I61" s="37"/>
      <c r="J61" s="37">
        <v>442.32000000000005</v>
      </c>
      <c r="K61" s="37"/>
      <c r="L61" s="37">
        <v>239.95</v>
      </c>
      <c r="M61" s="37"/>
      <c r="N61" s="14"/>
      <c r="O61" s="46">
        <f t="shared" si="0"/>
        <v>7329.9199999999992</v>
      </c>
      <c r="P61" s="40">
        <v>0</v>
      </c>
      <c r="Q61" s="14">
        <v>924.00218399999994</v>
      </c>
      <c r="R61" s="14"/>
      <c r="S61" s="14">
        <v>66.476500000000001</v>
      </c>
      <c r="T61" s="15"/>
      <c r="U61" s="14">
        <v>0</v>
      </c>
      <c r="V61" s="14">
        <v>764.47974999999997</v>
      </c>
      <c r="W61" s="14">
        <v>2606.46</v>
      </c>
      <c r="X61" s="14"/>
      <c r="Y61" s="14">
        <v>0</v>
      </c>
      <c r="Z61" s="14"/>
      <c r="AA61" s="14"/>
      <c r="AB61" s="14">
        <f t="shared" si="1"/>
        <v>4361.4184340000002</v>
      </c>
      <c r="AC61" s="46">
        <f t="shared" si="2"/>
        <v>2968.501565999999</v>
      </c>
    </row>
    <row r="62" spans="1:29" ht="12.75" x14ac:dyDescent="0.2">
      <c r="A62" s="43" t="s">
        <v>194</v>
      </c>
      <c r="B62" s="21" t="s">
        <v>83</v>
      </c>
      <c r="C62" s="53" t="s">
        <v>254</v>
      </c>
      <c r="D62" s="38" t="s">
        <v>126</v>
      </c>
      <c r="E62" s="38" t="s">
        <v>141</v>
      </c>
      <c r="F62" s="33">
        <v>6810.5750000000007</v>
      </c>
      <c r="G62" s="32">
        <v>0</v>
      </c>
      <c r="H62" s="32">
        <v>0</v>
      </c>
      <c r="I62" s="37"/>
      <c r="J62" s="37">
        <v>453.96000000000004</v>
      </c>
      <c r="K62" s="37"/>
      <c r="L62" s="37">
        <v>245.97500000000002</v>
      </c>
      <c r="M62" s="37"/>
      <c r="N62" s="14"/>
      <c r="O62" s="46">
        <f t="shared" si="0"/>
        <v>7510.5100000000011</v>
      </c>
      <c r="P62" s="40">
        <v>0</v>
      </c>
      <c r="Q62" s="14">
        <v>960.08990400000039</v>
      </c>
      <c r="R62" s="14"/>
      <c r="S62" s="14">
        <v>68.105750000000015</v>
      </c>
      <c r="T62" s="15"/>
      <c r="U62" s="14">
        <v>0</v>
      </c>
      <c r="V62" s="14">
        <v>783.21612500000015</v>
      </c>
      <c r="W62" s="14">
        <v>105.48</v>
      </c>
      <c r="X62" s="14"/>
      <c r="Y62" s="14">
        <v>0</v>
      </c>
      <c r="Z62" s="14"/>
      <c r="AA62" s="14"/>
      <c r="AB62" s="14">
        <f t="shared" si="1"/>
        <v>1916.8917790000005</v>
      </c>
      <c r="AC62" s="46">
        <f t="shared" si="2"/>
        <v>5593.6182210000006</v>
      </c>
    </row>
    <row r="63" spans="1:29" ht="25.5" x14ac:dyDescent="0.2">
      <c r="A63" s="43" t="s">
        <v>195</v>
      </c>
      <c r="B63" s="21" t="s">
        <v>84</v>
      </c>
      <c r="C63" s="53" t="s">
        <v>255</v>
      </c>
      <c r="D63" s="38" t="s">
        <v>126</v>
      </c>
      <c r="E63" s="38" t="s">
        <v>141</v>
      </c>
      <c r="F63" s="33">
        <v>6647.65</v>
      </c>
      <c r="G63" s="32">
        <v>0</v>
      </c>
      <c r="H63" s="32">
        <v>0</v>
      </c>
      <c r="I63" s="37"/>
      <c r="J63" s="37">
        <v>442.32000000000005</v>
      </c>
      <c r="K63" s="37"/>
      <c r="L63" s="37">
        <v>239.95</v>
      </c>
      <c r="M63" s="37">
        <v>495.52</v>
      </c>
      <c r="N63" s="14"/>
      <c r="O63" s="46">
        <f t="shared" si="0"/>
        <v>7825.4399999999987</v>
      </c>
      <c r="P63" s="40">
        <v>0</v>
      </c>
      <c r="Q63" s="14">
        <v>1029.8452559999998</v>
      </c>
      <c r="R63" s="14"/>
      <c r="S63" s="14">
        <v>66.476500000000001</v>
      </c>
      <c r="T63" s="15"/>
      <c r="U63" s="14">
        <v>0</v>
      </c>
      <c r="V63" s="14">
        <v>764.47974999999997</v>
      </c>
      <c r="W63" s="14">
        <v>695</v>
      </c>
      <c r="X63" s="14"/>
      <c r="Y63" s="14">
        <v>0</v>
      </c>
      <c r="Z63" s="14"/>
      <c r="AA63" s="14"/>
      <c r="AB63" s="14">
        <f t="shared" si="1"/>
        <v>2555.8015059999998</v>
      </c>
      <c r="AC63" s="46">
        <f t="shared" si="2"/>
        <v>5269.6384939999989</v>
      </c>
    </row>
    <row r="64" spans="1:29" ht="25.5" x14ac:dyDescent="0.2">
      <c r="A64" s="43" t="s">
        <v>196</v>
      </c>
      <c r="B64" s="21" t="s">
        <v>85</v>
      </c>
      <c r="C64" s="53" t="s">
        <v>253</v>
      </c>
      <c r="D64" s="38" t="s">
        <v>126</v>
      </c>
      <c r="E64" s="38" t="s">
        <v>141</v>
      </c>
      <c r="F64" s="33">
        <v>5376.5250000000005</v>
      </c>
      <c r="G64" s="32">
        <v>0</v>
      </c>
      <c r="H64" s="32">
        <v>0</v>
      </c>
      <c r="I64" s="37"/>
      <c r="J64" s="37">
        <v>384.12</v>
      </c>
      <c r="K64" s="37"/>
      <c r="L64" s="37">
        <v>198.82500000000002</v>
      </c>
      <c r="M64" s="37"/>
      <c r="N64" s="14"/>
      <c r="O64" s="46">
        <f t="shared" si="0"/>
        <v>5959.47</v>
      </c>
      <c r="P64" s="40">
        <v>0</v>
      </c>
      <c r="Q64" s="14">
        <v>643.70558400000016</v>
      </c>
      <c r="R64" s="14"/>
      <c r="S64" s="14"/>
      <c r="T64" s="15"/>
      <c r="U64" s="14">
        <v>0</v>
      </c>
      <c r="V64" s="14">
        <v>618.30037500000014</v>
      </c>
      <c r="W64" s="14"/>
      <c r="X64" s="14"/>
      <c r="Y64" s="14">
        <v>0</v>
      </c>
      <c r="Z64" s="14"/>
      <c r="AA64" s="14"/>
      <c r="AB64" s="14">
        <f t="shared" si="1"/>
        <v>1262.0059590000003</v>
      </c>
      <c r="AC64" s="46">
        <f t="shared" si="2"/>
        <v>4697.4640410000002</v>
      </c>
    </row>
    <row r="65" spans="1:29" ht="25.5" x14ac:dyDescent="0.2">
      <c r="A65" s="43" t="s">
        <v>197</v>
      </c>
      <c r="B65" s="21" t="s">
        <v>88</v>
      </c>
      <c r="C65" s="53" t="s">
        <v>253</v>
      </c>
      <c r="D65" s="38" t="s">
        <v>126</v>
      </c>
      <c r="E65" s="38" t="s">
        <v>141</v>
      </c>
      <c r="F65" s="33">
        <v>2280.9500000000003</v>
      </c>
      <c r="G65" s="32">
        <v>0</v>
      </c>
      <c r="H65" s="32">
        <v>0</v>
      </c>
      <c r="I65" s="37"/>
      <c r="J65" s="37">
        <v>162.96</v>
      </c>
      <c r="K65" s="37"/>
      <c r="L65" s="37">
        <v>84.350000000000009</v>
      </c>
      <c r="M65" s="37"/>
      <c r="N65" s="14"/>
      <c r="O65" s="46">
        <f t="shared" si="0"/>
        <v>2528.2600000000002</v>
      </c>
      <c r="P65" s="40">
        <v>7.0884479999999996</v>
      </c>
      <c r="Q65" s="14">
        <v>0</v>
      </c>
      <c r="R65" s="14"/>
      <c r="S65" s="14">
        <v>22.809500000000003</v>
      </c>
      <c r="T65" s="15"/>
      <c r="U65" s="14">
        <v>0</v>
      </c>
      <c r="V65" s="14">
        <v>262.30925000000002</v>
      </c>
      <c r="W65" s="14"/>
      <c r="X65" s="14"/>
      <c r="Y65" s="14">
        <v>0</v>
      </c>
      <c r="Z65" s="14"/>
      <c r="AA65" s="14"/>
      <c r="AB65" s="14">
        <f t="shared" si="1"/>
        <v>285.11875000000003</v>
      </c>
      <c r="AC65" s="46">
        <f t="shared" si="2"/>
        <v>2250.2296980000001</v>
      </c>
    </row>
    <row r="66" spans="1:29" ht="25.5" x14ac:dyDescent="0.2">
      <c r="A66" s="43" t="s">
        <v>198</v>
      </c>
      <c r="B66" s="21" t="s">
        <v>89</v>
      </c>
      <c r="C66" s="53" t="s">
        <v>253</v>
      </c>
      <c r="D66" s="38" t="s">
        <v>126</v>
      </c>
      <c r="E66" s="38" t="s">
        <v>141</v>
      </c>
      <c r="F66" s="33">
        <v>2932.65</v>
      </c>
      <c r="G66" s="32">
        <v>0</v>
      </c>
      <c r="H66" s="32">
        <v>0</v>
      </c>
      <c r="I66" s="37"/>
      <c r="J66" s="37">
        <v>209.52</v>
      </c>
      <c r="K66" s="37"/>
      <c r="L66" s="37">
        <v>108.45</v>
      </c>
      <c r="M66" s="37"/>
      <c r="N66" s="14"/>
      <c r="O66" s="46">
        <f t="shared" si="0"/>
        <v>3250.62</v>
      </c>
      <c r="P66" s="40">
        <v>0</v>
      </c>
      <c r="Q66" s="14">
        <v>81.438591999999971</v>
      </c>
      <c r="R66" s="14"/>
      <c r="S66" s="14">
        <v>29.326500000000003</v>
      </c>
      <c r="T66" s="15"/>
      <c r="U66" s="14">
        <v>0</v>
      </c>
      <c r="V66" s="14">
        <v>337.25475</v>
      </c>
      <c r="W66" s="14"/>
      <c r="X66" s="14"/>
      <c r="Y66" s="14">
        <v>0</v>
      </c>
      <c r="Z66" s="14"/>
      <c r="AA66" s="14"/>
      <c r="AB66" s="14">
        <f t="shared" si="1"/>
        <v>448.01984199999998</v>
      </c>
      <c r="AC66" s="46">
        <f t="shared" si="2"/>
        <v>2802.6001579999997</v>
      </c>
    </row>
    <row r="67" spans="1:29" ht="12.75" x14ac:dyDescent="0.2">
      <c r="A67" s="43" t="s">
        <v>199</v>
      </c>
      <c r="B67" s="21" t="s">
        <v>90</v>
      </c>
      <c r="C67" s="53" t="s">
        <v>253</v>
      </c>
      <c r="D67" s="38" t="s">
        <v>126</v>
      </c>
      <c r="E67" s="38" t="s">
        <v>141</v>
      </c>
      <c r="F67" s="33">
        <v>2280.9500000000003</v>
      </c>
      <c r="G67" s="32">
        <v>0</v>
      </c>
      <c r="H67" s="32">
        <v>0</v>
      </c>
      <c r="I67" s="37"/>
      <c r="J67" s="37">
        <v>162.96</v>
      </c>
      <c r="K67" s="37"/>
      <c r="L67" s="37">
        <v>84.350000000000009</v>
      </c>
      <c r="M67" s="37"/>
      <c r="N67" s="14"/>
      <c r="O67" s="46">
        <f t="shared" si="0"/>
        <v>2528.2600000000002</v>
      </c>
      <c r="P67" s="40">
        <v>0</v>
      </c>
      <c r="Q67" s="14">
        <v>0</v>
      </c>
      <c r="R67" s="14"/>
      <c r="S67" s="14">
        <v>22.809500000000003</v>
      </c>
      <c r="T67" s="15"/>
      <c r="U67" s="14">
        <v>0</v>
      </c>
      <c r="V67" s="14">
        <v>262.30925000000002</v>
      </c>
      <c r="W67" s="14"/>
      <c r="X67" s="14"/>
      <c r="Y67" s="14">
        <v>0</v>
      </c>
      <c r="Z67" s="14"/>
      <c r="AA67" s="14"/>
      <c r="AB67" s="14">
        <f t="shared" si="1"/>
        <v>285.11875000000003</v>
      </c>
      <c r="AC67" s="46">
        <f t="shared" si="2"/>
        <v>2243.1412500000001</v>
      </c>
    </row>
    <row r="68" spans="1:29" ht="25.5" x14ac:dyDescent="0.2">
      <c r="A68" s="43" t="s">
        <v>200</v>
      </c>
      <c r="B68" s="21" t="s">
        <v>91</v>
      </c>
      <c r="C68" s="53" t="s">
        <v>253</v>
      </c>
      <c r="D68" s="38" t="s">
        <v>126</v>
      </c>
      <c r="E68" s="38" t="s">
        <v>141</v>
      </c>
      <c r="F68" s="33">
        <v>3095.5750000000003</v>
      </c>
      <c r="G68" s="32">
        <v>0</v>
      </c>
      <c r="H68" s="32">
        <v>0</v>
      </c>
      <c r="I68" s="37"/>
      <c r="J68" s="37">
        <v>221.16000000000003</v>
      </c>
      <c r="K68" s="37"/>
      <c r="L68" s="37">
        <v>114.47500000000001</v>
      </c>
      <c r="M68" s="37"/>
      <c r="N68" s="14"/>
      <c r="O68" s="46">
        <f t="shared" si="0"/>
        <v>3431.21</v>
      </c>
      <c r="P68" s="40">
        <v>0</v>
      </c>
      <c r="Q68" s="14">
        <v>120.07035199999999</v>
      </c>
      <c r="R68" s="14"/>
      <c r="S68" s="14">
        <v>30.955750000000002</v>
      </c>
      <c r="T68" s="15"/>
      <c r="U68" s="14">
        <v>0</v>
      </c>
      <c r="V68" s="14">
        <v>355.99112500000007</v>
      </c>
      <c r="W68" s="14">
        <v>869</v>
      </c>
      <c r="X68" s="14"/>
      <c r="Y68" s="14">
        <v>0</v>
      </c>
      <c r="Z68" s="14">
        <v>254.57</v>
      </c>
      <c r="AA68" s="14"/>
      <c r="AB68" s="14">
        <f t="shared" si="1"/>
        <v>1630.587227</v>
      </c>
      <c r="AC68" s="46">
        <f t="shared" si="2"/>
        <v>1800.6227730000001</v>
      </c>
    </row>
    <row r="69" spans="1:29" ht="25.5" x14ac:dyDescent="0.2">
      <c r="A69" s="43" t="s">
        <v>201</v>
      </c>
      <c r="B69" s="21" t="s">
        <v>92</v>
      </c>
      <c r="C69" s="53" t="s">
        <v>253</v>
      </c>
      <c r="D69" s="38" t="s">
        <v>126</v>
      </c>
      <c r="E69" s="38" t="s">
        <v>141</v>
      </c>
      <c r="F69" s="33">
        <v>1303.4000000000001</v>
      </c>
      <c r="G69" s="32">
        <v>0</v>
      </c>
      <c r="H69" s="32">
        <v>0</v>
      </c>
      <c r="I69" s="37"/>
      <c r="J69" s="37">
        <v>93.12</v>
      </c>
      <c r="K69" s="37"/>
      <c r="L69" s="37">
        <v>48.2</v>
      </c>
      <c r="M69" s="37"/>
      <c r="N69" s="14"/>
      <c r="O69" s="46">
        <f t="shared" si="0"/>
        <v>1444.72</v>
      </c>
      <c r="P69" s="40">
        <v>125.21543999999999</v>
      </c>
      <c r="Q69" s="14">
        <v>0</v>
      </c>
      <c r="R69" s="14"/>
      <c r="S69" s="14"/>
      <c r="T69" s="15"/>
      <c r="U69" s="14">
        <v>0</v>
      </c>
      <c r="V69" s="14">
        <v>149.89100000000002</v>
      </c>
      <c r="W69" s="14">
        <v>231</v>
      </c>
      <c r="X69" s="14"/>
      <c r="Y69" s="14">
        <v>0</v>
      </c>
      <c r="Z69" s="14"/>
      <c r="AA69" s="14"/>
      <c r="AB69" s="14">
        <f t="shared" si="1"/>
        <v>380.89100000000002</v>
      </c>
      <c r="AC69" s="46">
        <f t="shared" si="2"/>
        <v>1189.0444399999999</v>
      </c>
    </row>
    <row r="70" spans="1:29" ht="25.5" x14ac:dyDescent="0.2">
      <c r="A70" s="43" t="s">
        <v>202</v>
      </c>
      <c r="B70" s="21" t="s">
        <v>93</v>
      </c>
      <c r="C70" s="53" t="s">
        <v>253</v>
      </c>
      <c r="D70" s="38" t="s">
        <v>126</v>
      </c>
      <c r="E70" s="38" t="s">
        <v>141</v>
      </c>
      <c r="F70" s="33">
        <v>2443.875</v>
      </c>
      <c r="G70" s="32">
        <v>0</v>
      </c>
      <c r="H70" s="32">
        <v>0</v>
      </c>
      <c r="I70" s="37"/>
      <c r="J70" s="37">
        <v>174.60000000000002</v>
      </c>
      <c r="K70" s="37"/>
      <c r="L70" s="37">
        <v>90.375</v>
      </c>
      <c r="M70" s="37"/>
      <c r="N70" s="14"/>
      <c r="O70" s="46">
        <f t="shared" si="0"/>
        <v>2708.85</v>
      </c>
      <c r="P70" s="40">
        <v>0</v>
      </c>
      <c r="Q70" s="14">
        <v>11.293311999999986</v>
      </c>
      <c r="R70" s="14"/>
      <c r="S70" s="14"/>
      <c r="T70" s="15"/>
      <c r="U70" s="14">
        <v>0</v>
      </c>
      <c r="V70" s="14">
        <v>281.04562500000003</v>
      </c>
      <c r="W70" s="14"/>
      <c r="X70" s="14"/>
      <c r="Y70" s="14">
        <v>0</v>
      </c>
      <c r="Z70" s="14"/>
      <c r="AA70" s="14"/>
      <c r="AB70" s="14">
        <f t="shared" si="1"/>
        <v>292.33893699999999</v>
      </c>
      <c r="AC70" s="46">
        <f t="shared" si="2"/>
        <v>2416.5110629999999</v>
      </c>
    </row>
    <row r="71" spans="1:29" ht="25.5" x14ac:dyDescent="0.2">
      <c r="A71" s="43" t="s">
        <v>203</v>
      </c>
      <c r="B71" s="21" t="s">
        <v>95</v>
      </c>
      <c r="C71" s="53" t="s">
        <v>253</v>
      </c>
      <c r="D71" s="38" t="s">
        <v>126</v>
      </c>
      <c r="E71" s="38" t="s">
        <v>141</v>
      </c>
      <c r="F71" s="33">
        <v>1629.25</v>
      </c>
      <c r="G71" s="32">
        <v>0</v>
      </c>
      <c r="H71" s="32">
        <v>0</v>
      </c>
      <c r="I71" s="37"/>
      <c r="J71" s="37">
        <v>116.4</v>
      </c>
      <c r="K71" s="37"/>
      <c r="L71" s="37">
        <v>60.25</v>
      </c>
      <c r="M71" s="37"/>
      <c r="N71" s="14"/>
      <c r="O71" s="46">
        <f t="shared" ref="O71:O98" si="3">F71+I71+J71+L71+M71</f>
        <v>1805.9</v>
      </c>
      <c r="P71" s="40">
        <v>0</v>
      </c>
      <c r="Q71" s="14">
        <v>0</v>
      </c>
      <c r="R71" s="14"/>
      <c r="S71" s="14">
        <v>16.2925</v>
      </c>
      <c r="T71" s="15"/>
      <c r="U71" s="14">
        <v>0</v>
      </c>
      <c r="V71" s="14">
        <v>187.36375000000001</v>
      </c>
      <c r="W71" s="14"/>
      <c r="X71" s="14"/>
      <c r="Y71" s="14">
        <v>0</v>
      </c>
      <c r="Z71" s="14"/>
      <c r="AA71" s="14"/>
      <c r="AB71" s="14">
        <f t="shared" ref="AB71:AB98" si="4">Q71+S71+U71+V71+W71+X71+Y71+Z71+AA71+N71</f>
        <v>203.65625</v>
      </c>
      <c r="AC71" s="46">
        <f t="shared" ref="AC71:AC98" si="5">O71-AB71+P71</f>
        <v>1602.2437500000001</v>
      </c>
    </row>
    <row r="72" spans="1:29" ht="25.5" x14ac:dyDescent="0.2">
      <c r="A72" s="43" t="s">
        <v>204</v>
      </c>
      <c r="B72" s="21" t="s">
        <v>96</v>
      </c>
      <c r="C72" s="53" t="s">
        <v>253</v>
      </c>
      <c r="D72" s="38" t="s">
        <v>126</v>
      </c>
      <c r="E72" s="38" t="s">
        <v>141</v>
      </c>
      <c r="F72" s="33">
        <v>5376.5250000000005</v>
      </c>
      <c r="G72" s="32">
        <v>0</v>
      </c>
      <c r="H72" s="32">
        <v>0</v>
      </c>
      <c r="I72" s="37"/>
      <c r="J72" s="37">
        <v>384.12</v>
      </c>
      <c r="K72" s="37"/>
      <c r="L72" s="37">
        <v>198.82500000000002</v>
      </c>
      <c r="M72" s="37"/>
      <c r="N72" s="14"/>
      <c r="O72" s="46">
        <f t="shared" si="3"/>
        <v>5959.47</v>
      </c>
      <c r="P72" s="40">
        <v>0</v>
      </c>
      <c r="Q72" s="14">
        <v>643.70558400000016</v>
      </c>
      <c r="R72" s="14"/>
      <c r="S72" s="14">
        <v>53.765250000000009</v>
      </c>
      <c r="T72" s="15"/>
      <c r="U72" s="14">
        <v>0</v>
      </c>
      <c r="V72" s="14">
        <v>618.30037500000014</v>
      </c>
      <c r="W72" s="14"/>
      <c r="X72" s="14"/>
      <c r="Y72" s="14">
        <v>0</v>
      </c>
      <c r="Z72" s="14"/>
      <c r="AA72" s="14"/>
      <c r="AB72" s="14">
        <f t="shared" si="4"/>
        <v>1315.7712090000005</v>
      </c>
      <c r="AC72" s="46">
        <f t="shared" si="5"/>
        <v>4643.6987909999998</v>
      </c>
    </row>
    <row r="73" spans="1:29" ht="25.5" x14ac:dyDescent="0.2">
      <c r="A73" s="43" t="s">
        <v>205</v>
      </c>
      <c r="B73" s="21" t="s">
        <v>97</v>
      </c>
      <c r="C73" s="53" t="s">
        <v>253</v>
      </c>
      <c r="D73" s="38" t="s">
        <v>126</v>
      </c>
      <c r="E73" s="38" t="s">
        <v>141</v>
      </c>
      <c r="F73" s="33">
        <v>6028.2250000000004</v>
      </c>
      <c r="G73" s="32">
        <v>0</v>
      </c>
      <c r="H73" s="32">
        <v>0</v>
      </c>
      <c r="I73" s="37"/>
      <c r="J73" s="37">
        <v>430.68</v>
      </c>
      <c r="K73" s="37"/>
      <c r="L73" s="37">
        <v>222.92500000000001</v>
      </c>
      <c r="M73" s="37"/>
      <c r="N73" s="14"/>
      <c r="O73" s="46">
        <f t="shared" si="3"/>
        <v>6681.8300000000008</v>
      </c>
      <c r="P73" s="40">
        <v>0</v>
      </c>
      <c r="Q73" s="14">
        <v>788.05646400000023</v>
      </c>
      <c r="R73" s="14"/>
      <c r="S73" s="14">
        <v>60.282250000000005</v>
      </c>
      <c r="T73" s="15"/>
      <c r="U73" s="14">
        <v>0</v>
      </c>
      <c r="V73" s="14">
        <v>693.24587500000007</v>
      </c>
      <c r="W73" s="14">
        <v>1299</v>
      </c>
      <c r="X73" s="14"/>
      <c r="Y73" s="14">
        <v>0</v>
      </c>
      <c r="Z73" s="14"/>
      <c r="AA73" s="14"/>
      <c r="AB73" s="14">
        <f t="shared" si="4"/>
        <v>2840.5845890000001</v>
      </c>
      <c r="AC73" s="46">
        <f t="shared" si="5"/>
        <v>3841.2454110000008</v>
      </c>
    </row>
    <row r="74" spans="1:29" ht="25.5" x14ac:dyDescent="0.2">
      <c r="A74" s="44" t="s">
        <v>206</v>
      </c>
      <c r="B74" s="29" t="s">
        <v>98</v>
      </c>
      <c r="C74" s="29" t="s">
        <v>253</v>
      </c>
      <c r="D74" s="38" t="s">
        <v>126</v>
      </c>
      <c r="E74" s="38" t="s">
        <v>141</v>
      </c>
      <c r="F74" s="33">
        <v>4561.9000000000005</v>
      </c>
      <c r="G74" s="32">
        <v>0</v>
      </c>
      <c r="H74" s="32">
        <v>0</v>
      </c>
      <c r="I74" s="37">
        <v>0</v>
      </c>
      <c r="J74" s="37">
        <v>325.92</v>
      </c>
      <c r="K74" s="37"/>
      <c r="L74" s="37">
        <v>168.70000000000002</v>
      </c>
      <c r="M74" s="37">
        <v>365.12</v>
      </c>
      <c r="N74" s="14"/>
      <c r="O74" s="46">
        <f t="shared" si="3"/>
        <v>5421.64</v>
      </c>
      <c r="P74" s="40">
        <v>0</v>
      </c>
      <c r="Q74" s="14">
        <v>541.25661600000012</v>
      </c>
      <c r="R74" s="14"/>
      <c r="S74" s="14">
        <v>45.619000000000007</v>
      </c>
      <c r="T74" s="15"/>
      <c r="U74" s="14">
        <v>0</v>
      </c>
      <c r="V74" s="14">
        <v>524.61850000000004</v>
      </c>
      <c r="W74" s="14"/>
      <c r="X74" s="14"/>
      <c r="Y74" s="14">
        <v>0</v>
      </c>
      <c r="Z74" s="14"/>
      <c r="AA74" s="14"/>
      <c r="AB74" s="14">
        <f t="shared" si="4"/>
        <v>1111.4941160000003</v>
      </c>
      <c r="AC74" s="46">
        <f t="shared" si="5"/>
        <v>4310.1458839999996</v>
      </c>
    </row>
    <row r="75" spans="1:29" ht="25.5" x14ac:dyDescent="0.2">
      <c r="A75" s="44" t="s">
        <v>207</v>
      </c>
      <c r="B75" s="29" t="s">
        <v>99</v>
      </c>
      <c r="C75" s="29" t="s">
        <v>253</v>
      </c>
      <c r="D75" s="38" t="s">
        <v>126</v>
      </c>
      <c r="E75" s="38" t="s">
        <v>141</v>
      </c>
      <c r="F75" s="33">
        <v>5604.7749999999996</v>
      </c>
      <c r="G75" s="32">
        <v>0</v>
      </c>
      <c r="H75" s="32">
        <v>0</v>
      </c>
      <c r="I75" s="37"/>
      <c r="J75" s="37">
        <v>384.12</v>
      </c>
      <c r="K75" s="37"/>
      <c r="L75" s="37">
        <v>204.32500000000002</v>
      </c>
      <c r="M75" s="37"/>
      <c r="N75" s="14"/>
      <c r="O75" s="46">
        <f t="shared" si="3"/>
        <v>6193.2199999999993</v>
      </c>
      <c r="P75" s="40">
        <v>0</v>
      </c>
      <c r="Q75" s="14">
        <v>693.6345839999999</v>
      </c>
      <c r="R75" s="14"/>
      <c r="S75" s="14">
        <v>56.047750000000001</v>
      </c>
      <c r="T75" s="15"/>
      <c r="U75" s="14">
        <v>0</v>
      </c>
      <c r="V75" s="14">
        <v>644.549125</v>
      </c>
      <c r="W75" s="14">
        <v>2331.0100000000002</v>
      </c>
      <c r="X75" s="14"/>
      <c r="Y75" s="14">
        <v>0</v>
      </c>
      <c r="Z75" s="14"/>
      <c r="AA75" s="14"/>
      <c r="AB75" s="14">
        <f t="shared" si="4"/>
        <v>3725.2414589999998</v>
      </c>
      <c r="AC75" s="46">
        <f t="shared" si="5"/>
        <v>2467.9785409999995</v>
      </c>
    </row>
    <row r="76" spans="1:29" ht="25.5" x14ac:dyDescent="0.2">
      <c r="A76" s="44" t="s">
        <v>208</v>
      </c>
      <c r="B76" s="29" t="s">
        <v>100</v>
      </c>
      <c r="C76" s="29" t="s">
        <v>253</v>
      </c>
      <c r="D76" s="38" t="s">
        <v>126</v>
      </c>
      <c r="E76" s="38" t="s">
        <v>141</v>
      </c>
      <c r="F76" s="33">
        <v>2932.65</v>
      </c>
      <c r="G76" s="32">
        <v>0</v>
      </c>
      <c r="H76" s="32">
        <v>0</v>
      </c>
      <c r="I76" s="37"/>
      <c r="J76" s="37">
        <v>209.52</v>
      </c>
      <c r="K76" s="37"/>
      <c r="L76" s="37">
        <v>108.45</v>
      </c>
      <c r="M76" s="37"/>
      <c r="N76" s="14"/>
      <c r="O76" s="46">
        <f t="shared" si="3"/>
        <v>3250.62</v>
      </c>
      <c r="P76" s="40">
        <v>0</v>
      </c>
      <c r="Q76" s="14">
        <v>81.438591999999971</v>
      </c>
      <c r="R76" s="14"/>
      <c r="S76" s="14"/>
      <c r="T76" s="15"/>
      <c r="U76" s="14">
        <v>0</v>
      </c>
      <c r="V76" s="14">
        <v>337.25475</v>
      </c>
      <c r="W76" s="14"/>
      <c r="X76" s="14"/>
      <c r="Y76" s="14">
        <v>0</v>
      </c>
      <c r="Z76" s="14"/>
      <c r="AA76" s="14"/>
      <c r="AB76" s="14">
        <f t="shared" si="4"/>
        <v>418.69334199999997</v>
      </c>
      <c r="AC76" s="46">
        <f t="shared" si="5"/>
        <v>2831.9266579999999</v>
      </c>
    </row>
    <row r="77" spans="1:29" ht="25.5" x14ac:dyDescent="0.2">
      <c r="A77" s="44" t="s">
        <v>209</v>
      </c>
      <c r="B77" s="29" t="s">
        <v>101</v>
      </c>
      <c r="C77" s="29" t="s">
        <v>253</v>
      </c>
      <c r="D77" s="38" t="s">
        <v>126</v>
      </c>
      <c r="E77" s="38" t="s">
        <v>141</v>
      </c>
      <c r="F77" s="33">
        <v>1303.4000000000001</v>
      </c>
      <c r="G77" s="32">
        <v>0</v>
      </c>
      <c r="H77" s="32">
        <v>0</v>
      </c>
      <c r="I77" s="37"/>
      <c r="J77" s="37">
        <v>93.12</v>
      </c>
      <c r="K77" s="37"/>
      <c r="L77" s="37">
        <v>48.2</v>
      </c>
      <c r="M77" s="37"/>
      <c r="N77" s="14"/>
      <c r="O77" s="46">
        <f t="shared" si="3"/>
        <v>1444.72</v>
      </c>
      <c r="P77" s="40">
        <v>125.21543999999999</v>
      </c>
      <c r="Q77" s="14">
        <v>0</v>
      </c>
      <c r="R77" s="14"/>
      <c r="S77" s="14"/>
      <c r="T77" s="15"/>
      <c r="U77" s="14">
        <v>0</v>
      </c>
      <c r="V77" s="14">
        <v>149.89100000000002</v>
      </c>
      <c r="W77" s="14"/>
      <c r="X77" s="14"/>
      <c r="Y77" s="14">
        <v>0</v>
      </c>
      <c r="Z77" s="14"/>
      <c r="AA77" s="14"/>
      <c r="AB77" s="14">
        <f t="shared" si="4"/>
        <v>149.89100000000002</v>
      </c>
      <c r="AC77" s="46">
        <f t="shared" si="5"/>
        <v>1420.0444399999999</v>
      </c>
    </row>
    <row r="78" spans="1:29" ht="25.5" x14ac:dyDescent="0.2">
      <c r="A78" s="44" t="s">
        <v>210</v>
      </c>
      <c r="B78" s="29" t="s">
        <v>102</v>
      </c>
      <c r="C78" s="29" t="s">
        <v>253</v>
      </c>
      <c r="D78" s="38" t="s">
        <v>126</v>
      </c>
      <c r="E78" s="38" t="s">
        <v>141</v>
      </c>
      <c r="F78" s="33">
        <v>4398.9750000000004</v>
      </c>
      <c r="G78" s="32">
        <v>0</v>
      </c>
      <c r="H78" s="32">
        <v>0</v>
      </c>
      <c r="I78" s="37"/>
      <c r="J78" s="37">
        <v>314.28000000000003</v>
      </c>
      <c r="K78" s="37"/>
      <c r="L78" s="37">
        <v>162.67500000000001</v>
      </c>
      <c r="M78" s="37"/>
      <c r="N78" s="14"/>
      <c r="O78" s="46">
        <f t="shared" si="3"/>
        <v>4875.93</v>
      </c>
      <c r="P78" s="40">
        <v>0</v>
      </c>
      <c r="Q78" s="14">
        <v>444.95316800000018</v>
      </c>
      <c r="R78" s="14"/>
      <c r="S78" s="14"/>
      <c r="T78" s="15"/>
      <c r="U78" s="14">
        <v>0</v>
      </c>
      <c r="V78" s="14">
        <v>505.88212500000009</v>
      </c>
      <c r="W78" s="14"/>
      <c r="X78" s="14"/>
      <c r="Y78" s="14">
        <v>0</v>
      </c>
      <c r="Z78" s="14"/>
      <c r="AA78" s="14"/>
      <c r="AB78" s="14">
        <f t="shared" si="4"/>
        <v>950.83529300000032</v>
      </c>
      <c r="AC78" s="46">
        <f t="shared" si="5"/>
        <v>3925.0947070000002</v>
      </c>
    </row>
    <row r="79" spans="1:29" ht="25.5" x14ac:dyDescent="0.2">
      <c r="A79" s="44" t="s">
        <v>211</v>
      </c>
      <c r="B79" s="29" t="s">
        <v>103</v>
      </c>
      <c r="C79" s="29" t="s">
        <v>253</v>
      </c>
      <c r="D79" s="38" t="s">
        <v>126</v>
      </c>
      <c r="E79" s="38" t="s">
        <v>141</v>
      </c>
      <c r="F79" s="33">
        <v>2606.8000000000002</v>
      </c>
      <c r="G79" s="32">
        <v>0</v>
      </c>
      <c r="H79" s="32">
        <v>0</v>
      </c>
      <c r="I79" s="37"/>
      <c r="J79" s="37">
        <v>186.24</v>
      </c>
      <c r="K79" s="37"/>
      <c r="L79" s="37">
        <v>96.4</v>
      </c>
      <c r="M79" s="37"/>
      <c r="N79" s="14"/>
      <c r="O79" s="46">
        <f t="shared" si="3"/>
        <v>2889.44</v>
      </c>
      <c r="P79" s="40">
        <v>103.58983999999998</v>
      </c>
      <c r="Q79" s="14">
        <v>44.675071999999972</v>
      </c>
      <c r="R79" s="14"/>
      <c r="S79" s="14"/>
      <c r="T79" s="15"/>
      <c r="U79" s="14">
        <v>0</v>
      </c>
      <c r="V79" s="14">
        <v>299.78200000000004</v>
      </c>
      <c r="W79" s="14"/>
      <c r="X79" s="14"/>
      <c r="Y79" s="14">
        <v>0</v>
      </c>
      <c r="Z79" s="14"/>
      <c r="AA79" s="14"/>
      <c r="AB79" s="14">
        <f t="shared" si="4"/>
        <v>344.45707200000004</v>
      </c>
      <c r="AC79" s="46">
        <f t="shared" si="5"/>
        <v>2648.572768</v>
      </c>
    </row>
    <row r="80" spans="1:29" ht="25.5" x14ac:dyDescent="0.2">
      <c r="A80" s="44" t="s">
        <v>212</v>
      </c>
      <c r="B80" s="29" t="s">
        <v>104</v>
      </c>
      <c r="C80" s="29" t="s">
        <v>253</v>
      </c>
      <c r="D80" s="38" t="s">
        <v>126</v>
      </c>
      <c r="E80" s="38" t="s">
        <v>141</v>
      </c>
      <c r="F80" s="33">
        <v>1303.4000000000001</v>
      </c>
      <c r="G80" s="32">
        <v>0</v>
      </c>
      <c r="H80" s="32">
        <v>0</v>
      </c>
      <c r="I80" s="37"/>
      <c r="J80" s="37">
        <v>93.12</v>
      </c>
      <c r="K80" s="37"/>
      <c r="L80" s="37">
        <v>48.2</v>
      </c>
      <c r="M80" s="37">
        <v>0</v>
      </c>
      <c r="N80" s="14"/>
      <c r="O80" s="46">
        <f t="shared" si="3"/>
        <v>1444.72</v>
      </c>
      <c r="P80" s="40">
        <v>125.21543999999999</v>
      </c>
      <c r="Q80" s="14">
        <v>0</v>
      </c>
      <c r="R80" s="14"/>
      <c r="S80" s="14"/>
      <c r="T80" s="15"/>
      <c r="U80" s="14">
        <v>0</v>
      </c>
      <c r="V80" s="36">
        <v>149.89100000000002</v>
      </c>
      <c r="W80" s="36"/>
      <c r="X80" s="14"/>
      <c r="Y80" s="14">
        <v>0</v>
      </c>
      <c r="Z80" s="14"/>
      <c r="AA80" s="14"/>
      <c r="AB80" s="14">
        <f t="shared" si="4"/>
        <v>149.89100000000002</v>
      </c>
      <c r="AC80" s="46">
        <f t="shared" si="5"/>
        <v>1420.0444399999999</v>
      </c>
    </row>
    <row r="81" spans="1:29" ht="25.5" x14ac:dyDescent="0.2">
      <c r="A81" s="44" t="s">
        <v>213</v>
      </c>
      <c r="B81" s="29" t="s">
        <v>105</v>
      </c>
      <c r="C81" s="29" t="s">
        <v>253</v>
      </c>
      <c r="D81" s="38" t="s">
        <v>126</v>
      </c>
      <c r="E81" s="38" t="s">
        <v>141</v>
      </c>
      <c r="F81" s="33">
        <v>2606.8000000000002</v>
      </c>
      <c r="G81" s="32">
        <v>0</v>
      </c>
      <c r="H81" s="32">
        <v>0</v>
      </c>
      <c r="I81" s="37"/>
      <c r="J81" s="37">
        <v>186.24</v>
      </c>
      <c r="K81" s="37"/>
      <c r="L81" s="37">
        <v>96.4</v>
      </c>
      <c r="M81" s="37"/>
      <c r="N81" s="14"/>
      <c r="O81" s="46">
        <f t="shared" si="3"/>
        <v>2889.44</v>
      </c>
      <c r="P81" s="40">
        <v>7.0884479999999996</v>
      </c>
      <c r="Q81" s="14">
        <v>44.675071999999972</v>
      </c>
      <c r="R81" s="14"/>
      <c r="S81" s="14"/>
      <c r="T81" s="15"/>
      <c r="U81" s="14">
        <v>0</v>
      </c>
      <c r="V81" s="36">
        <v>299.78200000000004</v>
      </c>
      <c r="W81" s="36"/>
      <c r="X81" s="14"/>
      <c r="Y81" s="14">
        <v>0</v>
      </c>
      <c r="Z81" s="14"/>
      <c r="AA81" s="14"/>
      <c r="AB81" s="14">
        <f t="shared" si="4"/>
        <v>344.45707200000004</v>
      </c>
      <c r="AC81" s="46">
        <f t="shared" si="5"/>
        <v>2552.0713759999999</v>
      </c>
    </row>
    <row r="82" spans="1:29" ht="25.5" x14ac:dyDescent="0.2">
      <c r="A82" s="44" t="s">
        <v>214</v>
      </c>
      <c r="B82" s="29" t="s">
        <v>106</v>
      </c>
      <c r="C82" s="29" t="s">
        <v>253</v>
      </c>
      <c r="D82" s="38" t="s">
        <v>126</v>
      </c>
      <c r="E82" s="38" t="s">
        <v>141</v>
      </c>
      <c r="F82" s="33">
        <v>1303.4000000000001</v>
      </c>
      <c r="G82" s="32">
        <v>0</v>
      </c>
      <c r="H82" s="32">
        <v>0</v>
      </c>
      <c r="I82" s="37"/>
      <c r="J82" s="37">
        <v>93.12</v>
      </c>
      <c r="K82" s="37"/>
      <c r="L82" s="37">
        <v>48.2</v>
      </c>
      <c r="M82" s="37"/>
      <c r="N82" s="14"/>
      <c r="O82" s="46">
        <f t="shared" si="3"/>
        <v>1444.72</v>
      </c>
      <c r="P82" s="40">
        <v>0</v>
      </c>
      <c r="Q82" s="14">
        <v>0</v>
      </c>
      <c r="R82" s="14"/>
      <c r="S82" s="14"/>
      <c r="T82" s="15"/>
      <c r="U82" s="14">
        <v>0</v>
      </c>
      <c r="V82" s="36">
        <v>149.89100000000002</v>
      </c>
      <c r="W82" s="36"/>
      <c r="X82" s="14"/>
      <c r="Y82" s="14">
        <v>0</v>
      </c>
      <c r="Z82" s="14"/>
      <c r="AA82" s="14"/>
      <c r="AB82" s="14">
        <f t="shared" si="4"/>
        <v>149.89100000000002</v>
      </c>
      <c r="AC82" s="46">
        <f t="shared" si="5"/>
        <v>1294.829</v>
      </c>
    </row>
    <row r="83" spans="1:29" ht="25.5" x14ac:dyDescent="0.2">
      <c r="A83" s="44" t="s">
        <v>215</v>
      </c>
      <c r="B83" s="29" t="s">
        <v>107</v>
      </c>
      <c r="C83" s="29" t="s">
        <v>253</v>
      </c>
      <c r="D83" s="38" t="s">
        <v>126</v>
      </c>
      <c r="E83" s="38" t="s">
        <v>141</v>
      </c>
      <c r="F83" s="33">
        <v>2932.65</v>
      </c>
      <c r="G83" s="32">
        <v>0</v>
      </c>
      <c r="H83" s="32">
        <v>0</v>
      </c>
      <c r="I83" s="37"/>
      <c r="J83" s="37">
        <v>209.52</v>
      </c>
      <c r="K83" s="37"/>
      <c r="L83" s="37">
        <v>108.45</v>
      </c>
      <c r="M83" s="37"/>
      <c r="N83" s="14"/>
      <c r="O83" s="46">
        <f t="shared" si="3"/>
        <v>3250.62</v>
      </c>
      <c r="P83" s="40">
        <v>39.870208000000019</v>
      </c>
      <c r="Q83" s="14">
        <v>81.438591999999971</v>
      </c>
      <c r="R83" s="14"/>
      <c r="S83" s="14"/>
      <c r="T83" s="15"/>
      <c r="U83" s="14">
        <v>0</v>
      </c>
      <c r="V83" s="36">
        <v>337.25475</v>
      </c>
      <c r="W83" s="36"/>
      <c r="X83" s="14"/>
      <c r="Y83" s="14">
        <v>0</v>
      </c>
      <c r="Z83" s="14"/>
      <c r="AA83" s="14"/>
      <c r="AB83" s="14">
        <f t="shared" si="4"/>
        <v>418.69334199999997</v>
      </c>
      <c r="AC83" s="46">
        <f t="shared" si="5"/>
        <v>2871.7968659999997</v>
      </c>
    </row>
    <row r="84" spans="1:29" ht="12.75" x14ac:dyDescent="0.2">
      <c r="A84" s="44" t="s">
        <v>216</v>
      </c>
      <c r="B84" s="29" t="s">
        <v>108</v>
      </c>
      <c r="C84" s="29" t="s">
        <v>253</v>
      </c>
      <c r="D84" s="38" t="s">
        <v>126</v>
      </c>
      <c r="E84" s="38" t="s">
        <v>141</v>
      </c>
      <c r="F84" s="33">
        <v>2769.7250000000004</v>
      </c>
      <c r="G84" s="32">
        <v>0</v>
      </c>
      <c r="H84" s="32">
        <v>0</v>
      </c>
      <c r="I84" s="37"/>
      <c r="J84" s="37">
        <v>197.88</v>
      </c>
      <c r="K84" s="37"/>
      <c r="L84" s="37">
        <v>102.42500000000001</v>
      </c>
      <c r="M84" s="37"/>
      <c r="N84" s="14"/>
      <c r="O84" s="46">
        <f t="shared" si="3"/>
        <v>3070.0300000000007</v>
      </c>
      <c r="P84" s="40">
        <v>0</v>
      </c>
      <c r="Q84" s="14">
        <v>63.056832000000043</v>
      </c>
      <c r="R84" s="14"/>
      <c r="S84" s="14"/>
      <c r="T84" s="15"/>
      <c r="U84" s="14">
        <v>0</v>
      </c>
      <c r="V84" s="36">
        <v>318.51837500000005</v>
      </c>
      <c r="W84" s="36"/>
      <c r="X84" s="14"/>
      <c r="Y84" s="14">
        <v>0</v>
      </c>
      <c r="Z84" s="14"/>
      <c r="AA84" s="14"/>
      <c r="AB84" s="14">
        <f t="shared" si="4"/>
        <v>381.57520700000009</v>
      </c>
      <c r="AC84" s="46">
        <f t="shared" si="5"/>
        <v>2688.4547930000008</v>
      </c>
    </row>
    <row r="85" spans="1:29" ht="12.75" x14ac:dyDescent="0.2">
      <c r="A85" s="44" t="s">
        <v>217</v>
      </c>
      <c r="B85" s="29" t="s">
        <v>109</v>
      </c>
      <c r="C85" s="29" t="s">
        <v>253</v>
      </c>
      <c r="D85" s="38" t="s">
        <v>126</v>
      </c>
      <c r="E85" s="38" t="s">
        <v>141</v>
      </c>
      <c r="F85" s="33">
        <v>2932.65</v>
      </c>
      <c r="G85" s="32">
        <v>0</v>
      </c>
      <c r="H85" s="32">
        <v>0</v>
      </c>
      <c r="I85" s="37"/>
      <c r="J85" s="37">
        <v>209.52</v>
      </c>
      <c r="K85" s="37"/>
      <c r="L85" s="37">
        <v>108.45</v>
      </c>
      <c r="M85" s="37"/>
      <c r="N85" s="14"/>
      <c r="O85" s="46">
        <f t="shared" si="3"/>
        <v>3250.62</v>
      </c>
      <c r="P85" s="40">
        <v>0</v>
      </c>
      <c r="Q85" s="14">
        <v>81.438591999999971</v>
      </c>
      <c r="R85" s="14"/>
      <c r="S85" s="14"/>
      <c r="T85" s="15"/>
      <c r="U85" s="14">
        <v>0</v>
      </c>
      <c r="V85" s="36">
        <v>337.25475</v>
      </c>
      <c r="W85" s="36"/>
      <c r="X85" s="14"/>
      <c r="Y85" s="14">
        <v>0</v>
      </c>
      <c r="Z85" s="14"/>
      <c r="AA85" s="14"/>
      <c r="AB85" s="14">
        <f t="shared" si="4"/>
        <v>418.69334199999997</v>
      </c>
      <c r="AC85" s="46">
        <f t="shared" si="5"/>
        <v>2831.9266579999999</v>
      </c>
    </row>
    <row r="86" spans="1:29" ht="12.75" x14ac:dyDescent="0.2">
      <c r="A86" s="44" t="s">
        <v>271</v>
      </c>
      <c r="B86" s="29" t="s">
        <v>272</v>
      </c>
      <c r="C86" s="29" t="s">
        <v>253</v>
      </c>
      <c r="D86" s="38" t="s">
        <v>126</v>
      </c>
      <c r="E86" s="38" t="s">
        <v>141</v>
      </c>
      <c r="F86" s="33">
        <v>3910.2000000000003</v>
      </c>
      <c r="G86" s="32">
        <v>0</v>
      </c>
      <c r="H86" s="32">
        <v>0</v>
      </c>
      <c r="I86" s="37"/>
      <c r="J86" s="37">
        <v>279.36</v>
      </c>
      <c r="K86" s="37"/>
      <c r="L86" s="37">
        <v>144.60000000000002</v>
      </c>
      <c r="M86" s="37"/>
      <c r="N86" s="14"/>
      <c r="O86" s="46">
        <f t="shared" si="3"/>
        <v>4334.1600000000008</v>
      </c>
      <c r="P86" s="40">
        <v>0</v>
      </c>
      <c r="Q86" s="14">
        <v>357.85640000000006</v>
      </c>
      <c r="R86" s="14"/>
      <c r="S86" s="14"/>
      <c r="T86" s="15"/>
      <c r="U86" s="14">
        <v>0</v>
      </c>
      <c r="V86" s="66">
        <v>449.67300000000006</v>
      </c>
      <c r="W86" s="36"/>
      <c r="X86" s="14"/>
      <c r="Y86" s="14">
        <v>0</v>
      </c>
      <c r="Z86" s="14"/>
      <c r="AA86" s="14"/>
      <c r="AB86" s="14">
        <f t="shared" ref="AB86:AB89" si="6">Q86+S86+U86+V86+W86+X86+Y86+Z86+AA86+N86</f>
        <v>807.52940000000012</v>
      </c>
      <c r="AC86" s="46">
        <f t="shared" ref="AC86:AC89" si="7">O86-AB86+P86</f>
        <v>3526.6306000000004</v>
      </c>
    </row>
    <row r="87" spans="1:29" ht="25.5" x14ac:dyDescent="0.2">
      <c r="A87" s="44" t="s">
        <v>273</v>
      </c>
      <c r="B87" s="29" t="s">
        <v>274</v>
      </c>
      <c r="C87" s="29" t="s">
        <v>253</v>
      </c>
      <c r="D87" s="38" t="s">
        <v>126</v>
      </c>
      <c r="E87" s="38" t="s">
        <v>141</v>
      </c>
      <c r="F87" s="33">
        <v>2932.65</v>
      </c>
      <c r="G87" s="32">
        <v>0</v>
      </c>
      <c r="H87" s="32">
        <v>0</v>
      </c>
      <c r="I87" s="37"/>
      <c r="J87" s="37">
        <v>209.52</v>
      </c>
      <c r="K87" s="37"/>
      <c r="L87" s="37">
        <v>108.45</v>
      </c>
      <c r="M87" s="37"/>
      <c r="N87" s="14"/>
      <c r="O87" s="46">
        <f t="shared" si="3"/>
        <v>3250.62</v>
      </c>
      <c r="P87" s="40">
        <v>0</v>
      </c>
      <c r="Q87" s="14">
        <v>81.438591999999971</v>
      </c>
      <c r="R87" s="14"/>
      <c r="S87" s="14"/>
      <c r="T87" s="15"/>
      <c r="U87" s="14">
        <v>0</v>
      </c>
      <c r="V87" s="66">
        <v>337.25475</v>
      </c>
      <c r="W87" s="36"/>
      <c r="X87" s="14"/>
      <c r="Y87" s="14">
        <v>0</v>
      </c>
      <c r="Z87" s="14"/>
      <c r="AA87" s="14"/>
      <c r="AB87" s="14">
        <f t="shared" si="6"/>
        <v>418.69334199999997</v>
      </c>
      <c r="AC87" s="46">
        <f t="shared" si="7"/>
        <v>2831.9266579999999</v>
      </c>
    </row>
    <row r="88" spans="1:29" ht="25.5" x14ac:dyDescent="0.2">
      <c r="A88" s="44" t="s">
        <v>275</v>
      </c>
      <c r="B88" s="29" t="s">
        <v>276</v>
      </c>
      <c r="C88" s="29" t="s">
        <v>253</v>
      </c>
      <c r="D88" s="38" t="s">
        <v>126</v>
      </c>
      <c r="E88" s="38" t="s">
        <v>141</v>
      </c>
      <c r="F88" s="33">
        <v>2769.7250000000004</v>
      </c>
      <c r="G88" s="32">
        <v>0</v>
      </c>
      <c r="H88" s="32">
        <v>0</v>
      </c>
      <c r="I88" s="37"/>
      <c r="J88" s="37">
        <v>197.88</v>
      </c>
      <c r="K88" s="37"/>
      <c r="L88" s="37">
        <v>102.42500000000001</v>
      </c>
      <c r="M88" s="37"/>
      <c r="N88" s="14"/>
      <c r="O88" s="46">
        <f t="shared" si="3"/>
        <v>3070.0300000000007</v>
      </c>
      <c r="P88" s="40">
        <v>0</v>
      </c>
      <c r="Q88" s="14">
        <v>63.056832000000043</v>
      </c>
      <c r="R88" s="14"/>
      <c r="S88" s="14"/>
      <c r="T88" s="15"/>
      <c r="U88" s="14">
        <v>0</v>
      </c>
      <c r="V88" s="66">
        <v>318.51837500000005</v>
      </c>
      <c r="W88" s="36"/>
      <c r="X88" s="14"/>
      <c r="Y88" s="14">
        <v>0</v>
      </c>
      <c r="Z88" s="14"/>
      <c r="AA88" s="14"/>
      <c r="AB88" s="14">
        <f t="shared" si="6"/>
        <v>381.57520700000009</v>
      </c>
      <c r="AC88" s="46">
        <f t="shared" si="7"/>
        <v>2688.4547930000008</v>
      </c>
    </row>
    <row r="89" spans="1:29" ht="12.75" x14ac:dyDescent="0.2">
      <c r="A89" s="44" t="s">
        <v>277</v>
      </c>
      <c r="B89" s="29" t="s">
        <v>278</v>
      </c>
      <c r="C89" s="29" t="s">
        <v>253</v>
      </c>
      <c r="D89" s="38" t="s">
        <v>126</v>
      </c>
      <c r="E89" s="38" t="s">
        <v>141</v>
      </c>
      <c r="F89" s="33">
        <v>5865.3</v>
      </c>
      <c r="G89" s="32">
        <v>0</v>
      </c>
      <c r="H89" s="32">
        <v>0</v>
      </c>
      <c r="I89" s="37"/>
      <c r="J89" s="37">
        <v>419.04</v>
      </c>
      <c r="K89" s="37"/>
      <c r="L89" s="37">
        <v>216.9</v>
      </c>
      <c r="M89" s="37"/>
      <c r="N89" s="14"/>
      <c r="O89" s="46">
        <f t="shared" si="3"/>
        <v>6501.24</v>
      </c>
      <c r="P89" s="40">
        <v>0</v>
      </c>
      <c r="Q89" s="14">
        <v>751.96874400000002</v>
      </c>
      <c r="R89" s="14"/>
      <c r="S89" s="14"/>
      <c r="T89" s="15"/>
      <c r="U89" s="14">
        <v>0</v>
      </c>
      <c r="V89" s="66">
        <v>674.5095</v>
      </c>
      <c r="W89" s="36"/>
      <c r="X89" s="14"/>
      <c r="Y89" s="14">
        <v>0</v>
      </c>
      <c r="Z89" s="14"/>
      <c r="AA89" s="14"/>
      <c r="AB89" s="14">
        <f t="shared" si="6"/>
        <v>1426.4782439999999</v>
      </c>
      <c r="AC89" s="46">
        <f t="shared" si="7"/>
        <v>5074.7617559999999</v>
      </c>
    </row>
    <row r="90" spans="1:29" s="78" customFormat="1" ht="25.5" x14ac:dyDescent="0.2">
      <c r="A90" s="67" t="s">
        <v>270</v>
      </c>
      <c r="B90" s="68" t="s">
        <v>110</v>
      </c>
      <c r="C90" s="69" t="s">
        <v>269</v>
      </c>
      <c r="D90" s="70" t="s">
        <v>126</v>
      </c>
      <c r="E90" s="70" t="s">
        <v>141</v>
      </c>
      <c r="F90" s="71">
        <v>7198.57</v>
      </c>
      <c r="G90" s="72">
        <v>0</v>
      </c>
      <c r="H90" s="72">
        <v>0</v>
      </c>
      <c r="I90" s="73">
        <v>513.55999999999995</v>
      </c>
      <c r="J90" s="73">
        <v>465.5</v>
      </c>
      <c r="K90" s="73"/>
      <c r="L90" s="73">
        <v>261.2</v>
      </c>
      <c r="M90" s="73">
        <v>0</v>
      </c>
      <c r="N90" s="74"/>
      <c r="O90" s="75">
        <f t="shared" si="3"/>
        <v>8438.83</v>
      </c>
      <c r="P90" s="76">
        <v>0</v>
      </c>
      <c r="Q90" s="74">
        <v>989.51629440000011</v>
      </c>
      <c r="R90" s="74"/>
      <c r="S90" s="74">
        <v>64.19550000000001</v>
      </c>
      <c r="T90" s="77"/>
      <c r="U90" s="74">
        <v>0</v>
      </c>
      <c r="V90" s="66">
        <v>827.83555000000001</v>
      </c>
      <c r="W90" s="66">
        <v>2140</v>
      </c>
      <c r="X90" s="74"/>
      <c r="Y90" s="74">
        <v>0</v>
      </c>
      <c r="Z90" s="74"/>
      <c r="AA90" s="74"/>
      <c r="AB90" s="74">
        <f t="shared" si="4"/>
        <v>4021.5473443999999</v>
      </c>
      <c r="AC90" s="75">
        <f t="shared" si="5"/>
        <v>4417.2826556</v>
      </c>
    </row>
    <row r="91" spans="1:29" ht="22.5" x14ac:dyDescent="0.2">
      <c r="A91" s="43" t="s">
        <v>218</v>
      </c>
      <c r="B91" s="30" t="s">
        <v>111</v>
      </c>
      <c r="C91" s="53" t="s">
        <v>256</v>
      </c>
      <c r="D91" s="38" t="s">
        <v>126</v>
      </c>
      <c r="E91" s="38" t="s">
        <v>141</v>
      </c>
      <c r="F91" s="34">
        <v>6419.55</v>
      </c>
      <c r="G91" s="32">
        <v>0</v>
      </c>
      <c r="H91" s="32">
        <v>0</v>
      </c>
      <c r="I91" s="37">
        <v>0</v>
      </c>
      <c r="J91" s="37">
        <v>465.5</v>
      </c>
      <c r="K91" s="37"/>
      <c r="L91" s="37">
        <v>229.8</v>
      </c>
      <c r="M91" s="37">
        <v>0</v>
      </c>
      <c r="N91" s="14"/>
      <c r="O91" s="46">
        <f t="shared" si="3"/>
        <v>7114.85</v>
      </c>
      <c r="P91" s="40">
        <v>0</v>
      </c>
      <c r="Q91" s="14">
        <v>873.11198400000012</v>
      </c>
      <c r="R91" s="14"/>
      <c r="S91" s="14">
        <v>64.19550000000001</v>
      </c>
      <c r="T91" s="15"/>
      <c r="U91" s="14">
        <v>0</v>
      </c>
      <c r="V91" s="36">
        <v>738.2482500000001</v>
      </c>
      <c r="W91" s="36"/>
      <c r="X91" s="14"/>
      <c r="Y91" s="14">
        <v>0</v>
      </c>
      <c r="Z91" s="14"/>
      <c r="AA91" s="14"/>
      <c r="AB91" s="14">
        <f t="shared" si="4"/>
        <v>1675.5557340000003</v>
      </c>
      <c r="AC91" s="46">
        <f t="shared" si="5"/>
        <v>5439.2942659999999</v>
      </c>
    </row>
    <row r="92" spans="1:29" ht="12.75" x14ac:dyDescent="0.2">
      <c r="A92" s="45" t="s">
        <v>219</v>
      </c>
      <c r="B92" s="21" t="s">
        <v>112</v>
      </c>
      <c r="C92" s="59" t="s">
        <v>257</v>
      </c>
      <c r="D92" s="38" t="s">
        <v>126</v>
      </c>
      <c r="E92" s="38" t="s">
        <v>141</v>
      </c>
      <c r="F92" s="34">
        <v>9323.9</v>
      </c>
      <c r="G92" s="32">
        <v>0</v>
      </c>
      <c r="H92" s="32">
        <v>0</v>
      </c>
      <c r="I92" s="37">
        <v>0</v>
      </c>
      <c r="J92" s="37">
        <v>465.5</v>
      </c>
      <c r="K92" s="37"/>
      <c r="L92" s="37">
        <v>315.42</v>
      </c>
      <c r="M92" s="37">
        <v>0</v>
      </c>
      <c r="N92" s="14"/>
      <c r="O92" s="46">
        <f t="shared" si="3"/>
        <v>10104.82</v>
      </c>
      <c r="P92" s="40">
        <v>0</v>
      </c>
      <c r="Q92" s="14">
        <v>1511.7695760000001</v>
      </c>
      <c r="R92" s="14"/>
      <c r="S92" s="14">
        <v>0</v>
      </c>
      <c r="T92" s="15"/>
      <c r="U92" s="14">
        <v>0</v>
      </c>
      <c r="V92" s="36">
        <v>1072.2484999999999</v>
      </c>
      <c r="W92" s="36">
        <v>2250</v>
      </c>
      <c r="X92" s="14"/>
      <c r="Y92" s="14">
        <v>0</v>
      </c>
      <c r="Z92" s="14"/>
      <c r="AA92" s="14"/>
      <c r="AB92" s="14">
        <f t="shared" si="4"/>
        <v>4834.0180760000003</v>
      </c>
      <c r="AC92" s="46">
        <f t="shared" si="5"/>
        <v>5270.8019239999994</v>
      </c>
    </row>
    <row r="93" spans="1:29" ht="12.75" x14ac:dyDescent="0.2">
      <c r="A93" s="45" t="s">
        <v>220</v>
      </c>
      <c r="B93" s="21" t="s">
        <v>114</v>
      </c>
      <c r="C93" s="59" t="s">
        <v>257</v>
      </c>
      <c r="D93" s="38" t="s">
        <v>126</v>
      </c>
      <c r="E93" s="38" t="s">
        <v>141</v>
      </c>
      <c r="F93" s="34">
        <v>9323.9</v>
      </c>
      <c r="G93" s="32">
        <v>0</v>
      </c>
      <c r="H93" s="32">
        <v>0</v>
      </c>
      <c r="I93" s="37">
        <v>0</v>
      </c>
      <c r="J93" s="37">
        <v>465.5</v>
      </c>
      <c r="K93" s="37"/>
      <c r="L93" s="37">
        <v>315.42</v>
      </c>
      <c r="M93" s="37">
        <v>0</v>
      </c>
      <c r="N93" s="14"/>
      <c r="O93" s="46">
        <f t="shared" si="3"/>
        <v>10104.82</v>
      </c>
      <c r="P93" s="40">
        <v>0</v>
      </c>
      <c r="Q93" s="14">
        <v>1511.7695760000001</v>
      </c>
      <c r="R93" s="14"/>
      <c r="S93" s="14">
        <v>93.239000000000004</v>
      </c>
      <c r="T93" s="15"/>
      <c r="U93" s="14">
        <v>0</v>
      </c>
      <c r="V93" s="36">
        <v>1072.2484999999999</v>
      </c>
      <c r="W93" s="36">
        <v>3553.1</v>
      </c>
      <c r="X93" s="14"/>
      <c r="Y93" s="14">
        <v>0</v>
      </c>
      <c r="Z93" s="14"/>
      <c r="AA93" s="14"/>
      <c r="AB93" s="14">
        <f t="shared" si="4"/>
        <v>6230.3570760000002</v>
      </c>
      <c r="AC93" s="46">
        <f t="shared" si="5"/>
        <v>3874.4629239999995</v>
      </c>
    </row>
    <row r="94" spans="1:29" ht="12.75" x14ac:dyDescent="0.2">
      <c r="A94" s="45" t="s">
        <v>221</v>
      </c>
      <c r="B94" s="21" t="s">
        <v>113</v>
      </c>
      <c r="C94" s="59" t="s">
        <v>257</v>
      </c>
      <c r="D94" s="38" t="s">
        <v>126</v>
      </c>
      <c r="E94" s="38" t="s">
        <v>141</v>
      </c>
      <c r="F94" s="34">
        <v>9323.9</v>
      </c>
      <c r="G94" s="32">
        <v>0</v>
      </c>
      <c r="H94" s="32">
        <v>0</v>
      </c>
      <c r="I94" s="37">
        <v>0</v>
      </c>
      <c r="J94" s="37">
        <v>465.5</v>
      </c>
      <c r="K94" s="37"/>
      <c r="L94" s="37">
        <v>315.42</v>
      </c>
      <c r="M94" s="37">
        <v>0</v>
      </c>
      <c r="N94" s="14"/>
      <c r="O94" s="46">
        <f t="shared" si="3"/>
        <v>10104.82</v>
      </c>
      <c r="P94" s="40">
        <v>0</v>
      </c>
      <c r="Q94" s="14">
        <v>1511.7695760000001</v>
      </c>
      <c r="R94" s="14"/>
      <c r="S94" s="14">
        <v>0</v>
      </c>
      <c r="T94" s="15"/>
      <c r="U94" s="14">
        <v>0</v>
      </c>
      <c r="V94" s="36">
        <v>1072.2484999999999</v>
      </c>
      <c r="W94" s="36"/>
      <c r="X94" s="14"/>
      <c r="Y94" s="14">
        <v>0</v>
      </c>
      <c r="Z94" s="14"/>
      <c r="AA94" s="14"/>
      <c r="AB94" s="14">
        <f t="shared" si="4"/>
        <v>2584.0180760000003</v>
      </c>
      <c r="AC94" s="46">
        <f t="shared" si="5"/>
        <v>7520.8019239999994</v>
      </c>
    </row>
    <row r="95" spans="1:29" ht="25.5" x14ac:dyDescent="0.2">
      <c r="A95" s="45" t="s">
        <v>265</v>
      </c>
      <c r="B95" s="21" t="s">
        <v>82</v>
      </c>
      <c r="C95" s="59" t="s">
        <v>256</v>
      </c>
      <c r="D95" s="38" t="s">
        <v>126</v>
      </c>
      <c r="E95" s="38" t="s">
        <v>141</v>
      </c>
      <c r="F95" s="34">
        <v>6419.55</v>
      </c>
      <c r="G95" s="32">
        <v>0</v>
      </c>
      <c r="H95" s="32">
        <v>0</v>
      </c>
      <c r="I95" s="37">
        <v>0</v>
      </c>
      <c r="J95" s="37">
        <v>465.5</v>
      </c>
      <c r="K95" s="37"/>
      <c r="L95" s="37">
        <v>229.8</v>
      </c>
      <c r="M95" s="37">
        <v>0</v>
      </c>
      <c r="N95" s="14"/>
      <c r="O95" s="46">
        <f t="shared" si="3"/>
        <v>7114.85</v>
      </c>
      <c r="P95" s="40">
        <v>0</v>
      </c>
      <c r="Q95" s="14">
        <v>873.11198400000012</v>
      </c>
      <c r="R95" s="14"/>
      <c r="S95" s="14">
        <v>64.19550000000001</v>
      </c>
      <c r="T95" s="15"/>
      <c r="U95" s="14">
        <v>0</v>
      </c>
      <c r="V95" s="36">
        <v>738.2482500000001</v>
      </c>
      <c r="W95" s="36">
        <v>1000</v>
      </c>
      <c r="X95" s="14"/>
      <c r="Y95" s="14">
        <v>0</v>
      </c>
      <c r="Z95" s="14"/>
      <c r="AA95" s="14"/>
      <c r="AB95" s="14">
        <f t="shared" si="4"/>
        <v>2675.5557340000005</v>
      </c>
      <c r="AC95" s="46">
        <f t="shared" si="5"/>
        <v>4439.2942659999999</v>
      </c>
    </row>
    <row r="96" spans="1:29" ht="12.75" x14ac:dyDescent="0.2">
      <c r="A96" s="45" t="s">
        <v>266</v>
      </c>
      <c r="B96" s="21" t="s">
        <v>86</v>
      </c>
      <c r="C96" s="59" t="s">
        <v>256</v>
      </c>
      <c r="D96" s="38" t="s">
        <v>126</v>
      </c>
      <c r="E96" s="38" t="s">
        <v>141</v>
      </c>
      <c r="F96" s="34">
        <v>6419.55</v>
      </c>
      <c r="G96" s="32">
        <v>0</v>
      </c>
      <c r="H96" s="32">
        <v>0</v>
      </c>
      <c r="I96" s="37">
        <v>0</v>
      </c>
      <c r="J96" s="37">
        <v>465.5</v>
      </c>
      <c r="K96" s="37"/>
      <c r="L96" s="37">
        <v>229.8</v>
      </c>
      <c r="M96" s="37">
        <v>0</v>
      </c>
      <c r="N96" s="14"/>
      <c r="O96" s="46">
        <f t="shared" si="3"/>
        <v>7114.85</v>
      </c>
      <c r="P96" s="40">
        <v>0</v>
      </c>
      <c r="Q96" s="14">
        <v>873.11198400000012</v>
      </c>
      <c r="R96" s="14"/>
      <c r="S96" s="14">
        <v>64.19550000000001</v>
      </c>
      <c r="T96" s="15"/>
      <c r="U96" s="14">
        <v>0</v>
      </c>
      <c r="V96" s="36">
        <v>738.2482500000001</v>
      </c>
      <c r="W96" s="36"/>
      <c r="X96" s="14"/>
      <c r="Y96" s="14">
        <v>0</v>
      </c>
      <c r="Z96" s="14"/>
      <c r="AA96" s="14"/>
      <c r="AB96" s="14">
        <f t="shared" si="4"/>
        <v>1675.5557340000003</v>
      </c>
      <c r="AC96" s="46">
        <f t="shared" si="5"/>
        <v>5439.2942659999999</v>
      </c>
    </row>
    <row r="97" spans="1:32" ht="12.75" x14ac:dyDescent="0.2">
      <c r="A97" s="45" t="s">
        <v>267</v>
      </c>
      <c r="B97" s="21" t="s">
        <v>87</v>
      </c>
      <c r="C97" s="59" t="s">
        <v>256</v>
      </c>
      <c r="D97" s="38" t="s">
        <v>126</v>
      </c>
      <c r="E97" s="38" t="s">
        <v>141</v>
      </c>
      <c r="F97" s="34">
        <v>6419.55</v>
      </c>
      <c r="G97" s="32">
        <v>0</v>
      </c>
      <c r="H97" s="32">
        <v>0</v>
      </c>
      <c r="I97" s="37">
        <v>0</v>
      </c>
      <c r="J97" s="37">
        <v>465.5</v>
      </c>
      <c r="K97" s="37"/>
      <c r="L97" s="37">
        <v>229.8</v>
      </c>
      <c r="M97" s="37">
        <v>0</v>
      </c>
      <c r="N97" s="14"/>
      <c r="O97" s="46">
        <f t="shared" si="3"/>
        <v>7114.85</v>
      </c>
      <c r="P97" s="40">
        <v>0</v>
      </c>
      <c r="Q97" s="14">
        <v>873.11198400000012</v>
      </c>
      <c r="R97" s="14"/>
      <c r="S97" s="14">
        <v>64.19550000000001</v>
      </c>
      <c r="T97" s="15"/>
      <c r="U97" s="14">
        <v>0</v>
      </c>
      <c r="V97" s="36">
        <v>738.2482500000001</v>
      </c>
      <c r="W97" s="36"/>
      <c r="X97" s="14"/>
      <c r="Y97" s="14">
        <v>0</v>
      </c>
      <c r="Z97" s="14"/>
      <c r="AA97" s="14"/>
      <c r="AB97" s="14">
        <f t="shared" si="4"/>
        <v>1675.5557340000003</v>
      </c>
      <c r="AC97" s="46">
        <f t="shared" si="5"/>
        <v>5439.2942659999999</v>
      </c>
    </row>
    <row r="98" spans="1:32" ht="25.5" x14ac:dyDescent="0.2">
      <c r="A98" s="45" t="s">
        <v>268</v>
      </c>
      <c r="B98" s="21" t="s">
        <v>94</v>
      </c>
      <c r="C98" s="59" t="s">
        <v>256</v>
      </c>
      <c r="D98" s="63" t="s">
        <v>126</v>
      </c>
      <c r="E98" s="63" t="s">
        <v>141</v>
      </c>
      <c r="F98" s="36">
        <v>6419.55</v>
      </c>
      <c r="G98" s="13">
        <v>0</v>
      </c>
      <c r="H98" s="13">
        <v>0</v>
      </c>
      <c r="I98" s="13">
        <v>0</v>
      </c>
      <c r="J98" s="36">
        <v>465.5</v>
      </c>
      <c r="K98" s="13"/>
      <c r="L98" s="37">
        <v>229.8</v>
      </c>
      <c r="M98" s="13">
        <v>0</v>
      </c>
      <c r="N98" s="13"/>
      <c r="O98" s="46">
        <f t="shared" si="3"/>
        <v>7114.85</v>
      </c>
      <c r="P98" s="40">
        <v>0</v>
      </c>
      <c r="Q98" s="14">
        <v>873.11198400000012</v>
      </c>
      <c r="R98" s="13"/>
      <c r="S98" s="14">
        <v>64.19550000000001</v>
      </c>
      <c r="T98" s="13"/>
      <c r="U98" s="13">
        <v>0</v>
      </c>
      <c r="V98" s="36">
        <v>738.2482500000001</v>
      </c>
      <c r="W98" s="36">
        <v>1296</v>
      </c>
      <c r="X98" s="13"/>
      <c r="Y98" s="14">
        <v>0</v>
      </c>
      <c r="Z98" s="13"/>
      <c r="AA98" s="13"/>
      <c r="AB98" s="36">
        <f t="shared" si="4"/>
        <v>2971.5557340000005</v>
      </c>
      <c r="AC98" s="36">
        <f t="shared" si="5"/>
        <v>4143.2942659999999</v>
      </c>
    </row>
    <row r="99" spans="1:32" s="7" customFormat="1" x14ac:dyDescent="0.2">
      <c r="A99" s="8"/>
      <c r="D99" s="1"/>
      <c r="E99" s="1"/>
      <c r="F99" s="7" t="s">
        <v>26</v>
      </c>
      <c r="G99" s="7" t="s">
        <v>26</v>
      </c>
      <c r="H99" s="7" t="s">
        <v>26</v>
      </c>
      <c r="I99" s="7" t="s">
        <v>26</v>
      </c>
      <c r="J99" s="7" t="s">
        <v>26</v>
      </c>
      <c r="K99" s="7" t="s">
        <v>26</v>
      </c>
      <c r="L99" s="7" t="s">
        <v>26</v>
      </c>
      <c r="M99" s="7" t="s">
        <v>26</v>
      </c>
      <c r="N99" s="7" t="s">
        <v>26</v>
      </c>
      <c r="O99" s="7" t="s">
        <v>26</v>
      </c>
      <c r="P99" s="7" t="s">
        <v>26</v>
      </c>
      <c r="Q99" s="7" t="s">
        <v>26</v>
      </c>
      <c r="R99" s="7" t="s">
        <v>26</v>
      </c>
      <c r="S99" s="7" t="s">
        <v>26</v>
      </c>
      <c r="T99" s="7" t="s">
        <v>26</v>
      </c>
      <c r="U99" s="7" t="s">
        <v>26</v>
      </c>
      <c r="V99" s="7" t="s">
        <v>26</v>
      </c>
      <c r="W99" s="7" t="s">
        <v>26</v>
      </c>
      <c r="X99" s="7" t="s">
        <v>26</v>
      </c>
      <c r="Y99" s="7" t="s">
        <v>26</v>
      </c>
      <c r="Z99" s="7" t="s">
        <v>26</v>
      </c>
      <c r="AA99" s="7" t="s">
        <v>26</v>
      </c>
      <c r="AB99" s="7" t="s">
        <v>26</v>
      </c>
      <c r="AC99" s="7" t="s">
        <v>26</v>
      </c>
    </row>
    <row r="100" spans="1:32" s="50" customFormat="1" x14ac:dyDescent="0.2">
      <c r="A100" s="9" t="s">
        <v>27</v>
      </c>
      <c r="B100" s="50" t="s">
        <v>28</v>
      </c>
      <c r="F100" s="51">
        <f>SUM(F9:F98)</f>
        <v>432571.8200000003</v>
      </c>
      <c r="G100" s="51">
        <f t="shared" ref="G100:AC100" si="8">SUM(G9:G98)</f>
        <v>6037.73</v>
      </c>
      <c r="H100" s="51">
        <f t="shared" si="8"/>
        <v>688</v>
      </c>
      <c r="I100" s="51">
        <f t="shared" si="8"/>
        <v>3806.8877799999996</v>
      </c>
      <c r="J100" s="51">
        <f t="shared" si="8"/>
        <v>30728.869999999992</v>
      </c>
      <c r="K100" s="51">
        <f t="shared" si="8"/>
        <v>0</v>
      </c>
      <c r="L100" s="51">
        <f t="shared" si="8"/>
        <v>7613.9099999999989</v>
      </c>
      <c r="M100" s="51">
        <f t="shared" si="8"/>
        <v>6414.88</v>
      </c>
      <c r="N100" s="51">
        <f t="shared" si="8"/>
        <v>0</v>
      </c>
      <c r="O100" s="51">
        <f t="shared" si="8"/>
        <v>487862.09777999978</v>
      </c>
      <c r="P100" s="51">
        <f t="shared" si="8"/>
        <v>765.28899200000001</v>
      </c>
      <c r="Q100" s="51">
        <f t="shared" si="8"/>
        <v>51261.011501680012</v>
      </c>
      <c r="R100" s="51">
        <f t="shared" si="8"/>
        <v>0</v>
      </c>
      <c r="S100" s="51">
        <f t="shared" si="8"/>
        <v>2165.55195</v>
      </c>
      <c r="T100" s="51">
        <f t="shared" si="8"/>
        <v>0</v>
      </c>
      <c r="U100" s="51">
        <f t="shared" si="8"/>
        <v>0</v>
      </c>
      <c r="V100" s="51">
        <f t="shared" si="8"/>
        <v>49745.764099999993</v>
      </c>
      <c r="W100" s="51">
        <f t="shared" si="8"/>
        <v>58332.040000000008</v>
      </c>
      <c r="X100" s="51">
        <f t="shared" si="8"/>
        <v>0</v>
      </c>
      <c r="Y100" s="51">
        <f t="shared" si="8"/>
        <v>0</v>
      </c>
      <c r="Z100" s="51">
        <f t="shared" si="8"/>
        <v>2803.9300000000003</v>
      </c>
      <c r="AA100" s="51">
        <f t="shared" si="8"/>
        <v>0</v>
      </c>
      <c r="AB100" s="51">
        <f t="shared" si="8"/>
        <v>164308.29755167998</v>
      </c>
      <c r="AC100" s="51">
        <f t="shared" si="8"/>
        <v>324319.08922031999</v>
      </c>
    </row>
    <row r="102" spans="1:32" x14ac:dyDescent="0.2">
      <c r="B102" s="80"/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80"/>
      <c r="X102" s="80"/>
      <c r="Y102" s="80"/>
      <c r="Z102" s="80"/>
      <c r="AA102" s="80"/>
      <c r="AB102" s="80"/>
      <c r="AC102" s="80"/>
      <c r="AD102" s="80"/>
      <c r="AE102" s="80"/>
    </row>
    <row r="103" spans="1:32" ht="11.25" customHeight="1" x14ac:dyDescent="0.2">
      <c r="A103" s="2" t="s">
        <v>258</v>
      </c>
      <c r="B103" s="16" t="s">
        <v>261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</row>
    <row r="104" spans="1:32" ht="25.5" x14ac:dyDescent="0.2">
      <c r="A104" s="53" t="s">
        <v>259</v>
      </c>
      <c r="B104" s="21" t="s">
        <v>260</v>
      </c>
      <c r="C104" s="60" t="s">
        <v>253</v>
      </c>
      <c r="D104" s="61" t="s">
        <v>126</v>
      </c>
      <c r="E104" s="61" t="s">
        <v>141</v>
      </c>
      <c r="F104" s="62">
        <v>3474.9</v>
      </c>
      <c r="G104" s="62">
        <v>0</v>
      </c>
      <c r="H104" s="62">
        <v>0</v>
      </c>
      <c r="I104" s="62">
        <v>0</v>
      </c>
      <c r="J104" s="62">
        <v>256.08</v>
      </c>
      <c r="K104" s="62">
        <v>0</v>
      </c>
      <c r="L104" s="62">
        <v>132.55000000000001</v>
      </c>
      <c r="M104" s="62">
        <v>0</v>
      </c>
      <c r="N104" s="62">
        <v>0</v>
      </c>
      <c r="O104" s="62">
        <f>F104+G104+H104+I104+J104+L104+M104</f>
        <v>3863.53</v>
      </c>
      <c r="P104" s="62"/>
      <c r="Q104" s="62">
        <v>181.01</v>
      </c>
      <c r="R104" s="62">
        <v>0</v>
      </c>
      <c r="S104" s="62">
        <v>34.75</v>
      </c>
      <c r="T104" s="62">
        <v>0</v>
      </c>
      <c r="U104" s="62">
        <v>0</v>
      </c>
      <c r="V104" s="62">
        <v>399.61</v>
      </c>
      <c r="W104" s="62">
        <v>786</v>
      </c>
      <c r="X104" s="62">
        <v>0</v>
      </c>
      <c r="Y104" s="62">
        <v>0</v>
      </c>
      <c r="Z104" s="62">
        <v>0</v>
      </c>
      <c r="AA104" s="62">
        <v>0</v>
      </c>
      <c r="AB104" s="62">
        <f>Q104+R104+S104+T104+U104+V104+W104+X104+Y104+Z104+AA104+N104</f>
        <v>1401.37</v>
      </c>
      <c r="AC104" s="62">
        <f>O104-AB104+P104</f>
        <v>2462.1600000000003</v>
      </c>
      <c r="AD104" s="16"/>
      <c r="AE104" s="16"/>
      <c r="AF104" s="16"/>
    </row>
  </sheetData>
  <mergeCells count="4">
    <mergeCell ref="B102:AE102"/>
    <mergeCell ref="B1:F1"/>
    <mergeCell ref="B3:F3"/>
    <mergeCell ref="B4:F4"/>
  </mergeCells>
  <pageMargins left="0.25" right="0.25" top="0.75" bottom="0.75" header="0.3" footer="0.3"/>
  <pageSetup paperSize="5" scale="5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amd</cp:lastModifiedBy>
  <cp:lastPrinted>2017-01-12T21:03:38Z</cp:lastPrinted>
  <dcterms:created xsi:type="dcterms:W3CDTF">2017-01-10T21:50:11Z</dcterms:created>
  <dcterms:modified xsi:type="dcterms:W3CDTF">2017-02-08T21:28:58Z</dcterms:modified>
</cp:coreProperties>
</file>