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8855" windowHeight="11760" firstSheet="3" activeTab="11"/>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PTIEMBRE" sheetId="9" r:id="rId9"/>
    <sheet name="OCTUBRE" sheetId="11" r:id="rId10"/>
    <sheet name="NOVIEMBRE" sheetId="10" r:id="rId11"/>
    <sheet name="DICIEMBRE" sheetId="12" r:id="rId12"/>
  </sheets>
  <calcPr calcId="125725"/>
</workbook>
</file>

<file path=xl/calcChain.xml><?xml version="1.0" encoding="utf-8"?>
<calcChain xmlns="http://schemas.openxmlformats.org/spreadsheetml/2006/main">
  <c r="I63" i="11"/>
  <c r="H63"/>
  <c r="I64" i="9"/>
  <c r="H64"/>
  <c r="H12" i="8"/>
  <c r="H69" s="1"/>
  <c r="I12" i="7"/>
  <c r="H12"/>
  <c r="I70"/>
  <c r="H70"/>
  <c r="H11"/>
  <c r="I69" i="8"/>
  <c r="H42" i="5"/>
  <c r="H37"/>
  <c r="I77" i="3"/>
  <c r="H32" i="5"/>
  <c r="H30"/>
  <c r="H27"/>
  <c r="H24"/>
  <c r="I23"/>
  <c r="H23"/>
  <c r="H20"/>
  <c r="H19"/>
  <c r="I12"/>
  <c r="I11"/>
  <c r="I10"/>
  <c r="I70" i="6"/>
  <c r="H70"/>
  <c r="H54" i="4"/>
  <c r="I52"/>
  <c r="I93" s="1"/>
  <c r="H51"/>
  <c r="H48"/>
  <c r="H39"/>
  <c r="H30"/>
  <c r="H75" i="3"/>
  <c r="H25" i="4"/>
  <c r="H12"/>
  <c r="H11"/>
  <c r="H70" i="3"/>
  <c r="H67"/>
  <c r="H66"/>
  <c r="H46" i="1"/>
  <c r="H10" i="4"/>
  <c r="I65" i="3"/>
  <c r="H65"/>
  <c r="H63"/>
  <c r="H62"/>
  <c r="I61"/>
  <c r="H61"/>
  <c r="H58"/>
  <c r="H56"/>
  <c r="I92" i="2"/>
  <c r="I108" s="1"/>
  <c r="H92"/>
  <c r="H55" i="3"/>
  <c r="H53"/>
  <c r="H52"/>
  <c r="H51"/>
  <c r="H49"/>
  <c r="H48"/>
  <c r="H46"/>
  <c r="H44"/>
  <c r="H94" i="2"/>
  <c r="H41" i="3"/>
  <c r="H39"/>
  <c r="H36"/>
  <c r="H34"/>
  <c r="H33"/>
  <c r="H31"/>
  <c r="H30"/>
  <c r="H27"/>
  <c r="H25"/>
  <c r="H21"/>
  <c r="H18"/>
  <c r="H13"/>
  <c r="H11"/>
  <c r="H10"/>
  <c r="H82" i="2"/>
  <c r="H77"/>
  <c r="H76"/>
  <c r="H75"/>
  <c r="H45" i="1"/>
  <c r="H63" i="2"/>
  <c r="H60"/>
  <c r="H57"/>
  <c r="H56"/>
  <c r="H54"/>
  <c r="H53"/>
  <c r="H51"/>
  <c r="H46"/>
  <c r="H44"/>
  <c r="H41"/>
  <c r="H44" i="1"/>
  <c r="H35" i="2"/>
  <c r="H37" i="1"/>
  <c r="H35"/>
  <c r="H31"/>
  <c r="H28"/>
  <c r="H25"/>
  <c r="H23"/>
  <c r="H21"/>
  <c r="H20"/>
  <c r="I20"/>
  <c r="I19"/>
  <c r="H19"/>
  <c r="H14"/>
  <c r="H13"/>
  <c r="I68"/>
  <c r="I98" i="3" l="1"/>
  <c r="H81" i="5"/>
  <c r="I81"/>
  <c r="H93" i="4"/>
  <c r="H98" i="3"/>
  <c r="H108" i="2"/>
  <c r="H68" i="1"/>
</calcChain>
</file>

<file path=xl/sharedStrings.xml><?xml version="1.0" encoding="utf-8"?>
<sst xmlns="http://schemas.openxmlformats.org/spreadsheetml/2006/main" count="2792" uniqueCount="684">
  <si>
    <t>GOBIERNO DEL ESTADO DE JALISCO</t>
  </si>
  <si>
    <t>SECRETARIA DE MOVILIDAD</t>
  </si>
  <si>
    <t>CONTROL DE VIAJES OFICIALES</t>
  </si>
  <si>
    <t xml:space="preserve">DIRECCION </t>
  </si>
  <si>
    <t>SERVIDOR PUBLICO</t>
  </si>
  <si>
    <t>PUESTO</t>
  </si>
  <si>
    <t>ORIGEN</t>
  </si>
  <si>
    <t>DESTINO</t>
  </si>
  <si>
    <t>ITINERARIO</t>
  </si>
  <si>
    <t>AGENDA</t>
  </si>
  <si>
    <t>COSTOS</t>
  </si>
  <si>
    <t>RESULTADOS</t>
  </si>
  <si>
    <t>SEGUIMIENTO</t>
  </si>
  <si>
    <t>PKT/CHQ</t>
  </si>
  <si>
    <t>VIATICOS</t>
  </si>
  <si>
    <t>TRANSPORTE</t>
  </si>
  <si>
    <t xml:space="preserve"> ENERO 2016</t>
  </si>
  <si>
    <t>Secretaria de Movilidad</t>
  </si>
  <si>
    <t>Francisco Javier Poe Morales</t>
  </si>
  <si>
    <t>Encargado de la Dirección de Serg. Vial</t>
  </si>
  <si>
    <t>Guadalajara, Jal.</t>
  </si>
  <si>
    <t>No aplica</t>
  </si>
  <si>
    <t>Carlos Enrique Alvarado Ron</t>
  </si>
  <si>
    <t>Dir. De Inv. Y Cultura Vial</t>
  </si>
  <si>
    <t>Policia Vial</t>
  </si>
  <si>
    <t>Oscar Martín Muñoz Sánchez</t>
  </si>
  <si>
    <t>Hostotipaquillo, Jal.</t>
  </si>
  <si>
    <t>Acompañar al Gobernador del Estado de Jal. Con la finalidad de atender la logística en el evento a la Peregrinacion de la Virgen del Favor.</t>
  </si>
  <si>
    <t>Licencias</t>
  </si>
  <si>
    <t>Roberto Francisco Ortíz, Técnico especializado a cargo de 4 elementos igualmente comisionados</t>
  </si>
  <si>
    <t>Llevar a cabo la volanta de emisión de licencias de conducir en sus diferentes modalidades.</t>
  </si>
  <si>
    <t>Roberto Francisco Ortíz, Técnico especializado a cargo de 2 elementos igualmente comisionados</t>
  </si>
  <si>
    <t>San Martín Hidalgo, Jal.</t>
  </si>
  <si>
    <t>Salida el 26 /01/16 a las 7:00 Hrs. con regreso el mismo día  por la noche</t>
  </si>
  <si>
    <t>Se realizaron 109  tramites de licencias de conducir.</t>
  </si>
  <si>
    <t>Bolaños, Jal.</t>
  </si>
  <si>
    <t>Salida el 17 /01/16 a las 7:00 Hrs. con regreso el 20/01/16  por la noche</t>
  </si>
  <si>
    <t>Se realizaron 41  tramites de licencias de conducir.</t>
  </si>
  <si>
    <t>Dirección de Servicios Descentralizados</t>
  </si>
  <si>
    <t>Raúl Alejandro Juárez Juárez</t>
  </si>
  <si>
    <t>Dir. De Serv. Descentralizados</t>
  </si>
  <si>
    <t>Oscar Almaraz Medina</t>
  </si>
  <si>
    <t>Técnico Especializado</t>
  </si>
  <si>
    <t>Ahualulco del Mercado, Jal.</t>
  </si>
  <si>
    <t>Salida el 06 /01/16 a las 11:30 Hrs. con regreso el mismo día  por la noche</t>
  </si>
  <si>
    <t>Se llevo a cabo la supervisión de manera satisfactoria</t>
  </si>
  <si>
    <t>Zapotlanejo, Jal.</t>
  </si>
  <si>
    <t>Salida el 22 /01/16 a las 7:00 Hrs. con regreso el mismo día por la noche</t>
  </si>
  <si>
    <t>Se realizaron 140  tramites de licencias de conducir.</t>
  </si>
  <si>
    <t>Salida el 25 /01/16 a las 7:00 Hrs. con regreso el mismo día por la noche</t>
  </si>
  <si>
    <t>Se realizaron 133  tramites de licencias de conducir.</t>
  </si>
  <si>
    <t>Salida el  22 /01/16 a las 08:30 Hrs. con regreso el mismo día  por la noche</t>
  </si>
  <si>
    <t>Salida el  12 /01/16 a las 08:30 Hrs. con regreso el mismo día  por la noche</t>
  </si>
  <si>
    <t>Salida el 17/01/16 a las 07:00 Hr. con regreso el mismo día a las 21:00 Hrs.</t>
  </si>
  <si>
    <t>Se realizó el recorrido de la Peregrinación satisfactoriamente</t>
  </si>
  <si>
    <t>Supervisión de instalaciones del Módulo para la emisión de Licencias de conducir.</t>
  </si>
  <si>
    <t>Salida el 20/01/16 a las 08:30 Hrs. con regreso el mismo día  por la noche</t>
  </si>
  <si>
    <t>Dirección de Investigación y Cultura Vial</t>
  </si>
  <si>
    <t>Alfredo Torres Agredano</t>
  </si>
  <si>
    <t>Francisco Javier Verdin Contreras</t>
  </si>
  <si>
    <t>Jefe "B"  de Unidad Departamental</t>
  </si>
  <si>
    <t>Tepatitlán, Jal.</t>
  </si>
  <si>
    <t>Salida el  15/01/16 a las 13:30 Hrs. con regreso el mismo día  por la noche</t>
  </si>
  <si>
    <t>Supervisión de Escuela Certificada IDEFT Plantel Tepatitlán</t>
  </si>
  <si>
    <t>Se llevo a cabo la supervisión de manera satisfactoria con un grupo de 18 alumnos</t>
  </si>
  <si>
    <t>Sonia Ochoa Delgadillo</t>
  </si>
  <si>
    <t>Coordinador "B"</t>
  </si>
  <si>
    <t>Salida el 25/01/16 a las 07:00 Hr. con regreso el mismo día a las 19:00 Hrs.</t>
  </si>
  <si>
    <t>Impartir curso de licencias</t>
  </si>
  <si>
    <t>Se llevo a cabo a cabo el curso de licencias satisfactoriamente</t>
  </si>
  <si>
    <t>Claudia Lizette García de la Cruz</t>
  </si>
  <si>
    <t>Jorge de la Cruz Torres</t>
  </si>
  <si>
    <t>Coordinador "A"</t>
  </si>
  <si>
    <t>El Grullo, Jal.</t>
  </si>
  <si>
    <t>Impartir plática de Seguridad Vial, del Programa "Vamos Juntos"</t>
  </si>
  <si>
    <t>Salida el 26/01/16  a las 7:00 Hrs. con regreso el mismo día a las 19:00 Hrs.</t>
  </si>
  <si>
    <t>Se impartió platica a 27 participantes</t>
  </si>
  <si>
    <t>Infraestructura Vial</t>
  </si>
  <si>
    <t>Jesús Alberto Garnica Rodríguez</t>
  </si>
  <si>
    <t>Proyectista</t>
  </si>
  <si>
    <t>Gabriel Alejandro González López</t>
  </si>
  <si>
    <t>Tonaya, Jal.</t>
  </si>
  <si>
    <t>Salida el 27/01/16  a las 7:00 a.m. con regreso por la noche</t>
  </si>
  <si>
    <t>Realizar estudios técnicos en materia de vialidad para señalamiento y atender la solicitud con número de ID 328/16</t>
  </si>
  <si>
    <t>Se dictamino el estudio de impacto en el transito de la población de Tonaya, Jal.</t>
  </si>
  <si>
    <t>Se dio contestación al oficio I.D. 0328</t>
  </si>
  <si>
    <t>Tecnico especializado "A"</t>
  </si>
  <si>
    <t>Salida el 25/01/16 a las 08:30 Hrs. con regreso el mismo día  por la noche</t>
  </si>
  <si>
    <t>Tototlán, Jal.</t>
  </si>
  <si>
    <t>Salida el 28/01/16  a las 7:00 a.m. con regreso por la noche</t>
  </si>
  <si>
    <t>Realizar estudios técnicos en materia de vialidad para señalamiento y atender la solicitud con número de ID 104/16</t>
  </si>
  <si>
    <t>Se dictamino el estudio de impacto en el transito de la población de Tototlan, Jal.</t>
  </si>
  <si>
    <t>Se dio contestación al oficio I.D. 0104</t>
  </si>
  <si>
    <t>Juan Manuel Otamendi Santiago</t>
  </si>
  <si>
    <t>Jairo Balcázar Flores</t>
  </si>
  <si>
    <t>Especialista Operativo</t>
  </si>
  <si>
    <t>Instructor Interno "C"</t>
  </si>
  <si>
    <t>Puerto Vallarta, Jal.</t>
  </si>
  <si>
    <t>Salida el 29/01/16 a las 7:00 Hrs. Con regreso el día 30/01/16 a las 21:00 Hrs.</t>
  </si>
  <si>
    <t>Llevar a cabo la supervisión de la Escuela Certificada IDEFT, Plantel Puerto Vallarta, Jal.</t>
  </si>
  <si>
    <t>Mazamitla, Jal.</t>
  </si>
  <si>
    <t>Salida el 02/02/16 a las 11:00 Hrs. con regreso el mismo día  por la noche</t>
  </si>
  <si>
    <t>Llevar a cabo el servicio de volanta para la emisión de licencias de conducir</t>
  </si>
  <si>
    <t>Se llevo a cabo el servicio de volanta de manera satisfactoria</t>
  </si>
  <si>
    <t>Se llevo a cabo la supervisión de la escuela de manera satisfactoria</t>
  </si>
  <si>
    <t>Coord. Especializado</t>
  </si>
  <si>
    <t>Roberto Francisco Ortíz, Técnico especializado a cargo de 3 elementos igualmente comisionados</t>
  </si>
  <si>
    <t>Atotonilco, Jal.</t>
  </si>
  <si>
    <t>Salida el 28 /01/16 a las 7:00 Hrs. con regreso el mismo día  por la noche</t>
  </si>
  <si>
    <t>Se realizaron 120  tramites de licencias de conducir.</t>
  </si>
  <si>
    <t>David Sierra Chávez</t>
  </si>
  <si>
    <t>Tuxcueca, Jal.</t>
  </si>
  <si>
    <t>San Martin Hidalgo, Jal.</t>
  </si>
  <si>
    <t>Salida el 09/02/16 a las 8:00 Hrs. con regreso el mismo día  por la noche</t>
  </si>
  <si>
    <t>Salida el 08/02/16 a las 8:00 Hrs. con regreso el mismo día  por la noche</t>
  </si>
  <si>
    <t>Salida el 28/01/16 a las 08:30 Hrs. con regreso el mismo día  por la noche</t>
  </si>
  <si>
    <t>Salida el 29/01/16 a las 08:30 Hrs. con regreso el mismo día  por la noche</t>
  </si>
  <si>
    <t>San Juan de los Lagos, Jal.</t>
  </si>
  <si>
    <t>Salida el 05/02/16 a las 8:00 Hrs. con regreso el mismo día  por la noche</t>
  </si>
  <si>
    <t>Salida el 04/02/16 a las 8:00 Hrs. con regreso el mismo día  por la noche</t>
  </si>
  <si>
    <t>Alonso Alejandro Hernández Sánchez</t>
  </si>
  <si>
    <t>Técnico en Diseño</t>
  </si>
  <si>
    <t>Guadalajara, Jalisco</t>
  </si>
  <si>
    <t>Se elabora proyecto de propuesta para el interesado</t>
  </si>
  <si>
    <t>Se entregará posteriormente los resultados de los estudios al H. Ayuntamiento Municipal</t>
  </si>
  <si>
    <t>Ricardo Contreras Trousselle</t>
  </si>
  <si>
    <t>Acatic y San Ignacio Cerro Gordo</t>
  </si>
  <si>
    <t>Salida el 04/02/2016 a las 7:00 Hrs. con regreso el mismo día a las 22:00 Hrs.</t>
  </si>
  <si>
    <t>Realizar estudios técnico en materia de vialidad para señalamiento y atender solicitud de ID 6561/15 y ID 149/16</t>
  </si>
  <si>
    <t>Arandas y San Juan de los Lagos</t>
  </si>
  <si>
    <t>Salida el 05/02/2016 a las 7:00 Hrs. con regreso el mismo día a las 22:00 Hrs.</t>
  </si>
  <si>
    <t>Realizar estudios técnico en materia de vialidad para señalamiento y atender solicitud de ID 63/16 y ID 228/16</t>
  </si>
  <si>
    <t>Salida el 08 /02/16 a las 7:00 Hrs. con regreso el mismo día  por la noche</t>
  </si>
  <si>
    <t>Se realizaron 125  tramites de licencias de conducir.</t>
  </si>
  <si>
    <t>Salida el 09 /02/16 a las 7:00 Hrs. con regreso el mismo día  por la noche</t>
  </si>
  <si>
    <t>Se realizaron 84 tramites de licencias de conducir.</t>
  </si>
  <si>
    <t>Salida el 02 /02/16 a las 7:00 Hrs. con regreso el mismo día  por la noche</t>
  </si>
  <si>
    <t>Se realizaron 172 tramites de licencias de conducir.</t>
  </si>
  <si>
    <t>Salida el 11/02/16 a las 8:00 Hrs. con regreso el mismo a las 13:00 hrs.</t>
  </si>
  <si>
    <t>Chapala. Jal.</t>
  </si>
  <si>
    <t>Salida el 16/02/16 a las 8:00 Hrs. con regreso el mismo día  por la noche</t>
  </si>
  <si>
    <t>Dirección General Administrativa</t>
  </si>
  <si>
    <t>Leopoldo René Figueroa Barragán</t>
  </si>
  <si>
    <t>Director Gral. Admva.</t>
  </si>
  <si>
    <t>Ciudad de México</t>
  </si>
  <si>
    <t>Salida el 08/02/16 a las 17:00 Hrs. con regreso el 09/02/16  por la noche</t>
  </si>
  <si>
    <t>Asistir a las oficinas del Sistema Nacional de Seguridad Pública, para la programación de recursos del F.A.S.P.</t>
  </si>
  <si>
    <t>Recursos F.A.S.P.</t>
  </si>
  <si>
    <t>Salida el 29 /01/16 a las 7:00 Hrs. con regreso el mismo día  por la noche</t>
  </si>
  <si>
    <t>Salida el 04 y 05/02/16 a las 7:00 Hrs. con regreso cada día  por la noche</t>
  </si>
  <si>
    <t>Yahualica, Jal.</t>
  </si>
  <si>
    <t xml:space="preserve">Salida el 12/02/16 a las 8:00 Hrs. con regreso el mismo día por la noche </t>
  </si>
  <si>
    <t>Yahualica, Jal. Y San Juan de los Lagos</t>
  </si>
  <si>
    <t xml:space="preserve">Salida el 12 y 13/02/16 a las 7:00 Hrs. con regreso cada día  por la noche </t>
  </si>
  <si>
    <t xml:space="preserve">Salida el 13/02/16 a las 8:00 Hrs. con regreso el mismo día por la noche </t>
  </si>
  <si>
    <t>Salida el 15/02/16 a las 09:30 Hrs. con regreso el mismo día  por la noche</t>
  </si>
  <si>
    <t xml:space="preserve">Salida el 15/02/16 a las 7:00 Hrs. con regreso el mismo día  por la noche </t>
  </si>
  <si>
    <t>Se realizaron 132 tramites de licencias de conducir.</t>
  </si>
  <si>
    <t>Se realizaron 161  tramites de licencias de conducir.</t>
  </si>
  <si>
    <t>Se realizaron 473  tramites de licencias de conducir.</t>
  </si>
  <si>
    <t>Se realizaron 287 tramites de licencias de conducir.</t>
  </si>
  <si>
    <t>Alfredo Guevara Cruz</t>
  </si>
  <si>
    <t>Ciudad Guzmán, Jal.</t>
  </si>
  <si>
    <t>Salida el 15/02/16 a las 7:00 Hrs. Con regreso el mismo día a las 21:00 Hrs.</t>
  </si>
  <si>
    <t>Llevar a cabo la revisión de las instalaciones del Plantel IDEFT del Municipio para determinar su esta en buenas condiciones para impartir curso de transporte publico</t>
  </si>
  <si>
    <t>Jaime Saavedra Acuña</t>
  </si>
  <si>
    <t>Moisés Arámbula Chávez</t>
  </si>
  <si>
    <t xml:space="preserve">Capturista </t>
  </si>
  <si>
    <t>Psicólogo</t>
  </si>
  <si>
    <t>Arenal, Jal.</t>
  </si>
  <si>
    <t>Salida el 16/02/16 a las 8:30 Hrs. Con regreso el mismo día a las 15:00 Hrs.</t>
  </si>
  <si>
    <t>Asistir a las oficinas alternas para realizar un análisis de sus requerimientos</t>
  </si>
  <si>
    <t>Seguimiento de peticiones</t>
  </si>
  <si>
    <t>Francisco Javier Sánchez Hernández</t>
  </si>
  <si>
    <t>Luis Alberto Montoya Barragán</t>
  </si>
  <si>
    <t>Técnico Especializado "A"</t>
  </si>
  <si>
    <t>San Marcos, Jal.</t>
  </si>
  <si>
    <t>Salida el 16/02/16 a las 7:00 Hrs. Con regreso el mismo día a las 19:00 Hrs.</t>
  </si>
  <si>
    <t>Impartir platica de Seguridad y Cultura Vial en dos escuelas programadas</t>
  </si>
  <si>
    <t>Se llevó a cabo la platica satisfactoriamente</t>
  </si>
  <si>
    <t xml:space="preserve">Salida el 16/02/16 a las 7:00 Hrs. con regreso el mismo día  por la noche </t>
  </si>
  <si>
    <t>Se realizaron 137 tramites de licencias de conducir.</t>
  </si>
  <si>
    <t>Jorge Cuadros</t>
  </si>
  <si>
    <t>Salida el 18/02/16 a las 7:00 Hrs. Con regreso el mismo día a las 19:00 Hrs.</t>
  </si>
  <si>
    <t>Se llevó a cabo la platica satisfactoriamente a 18 menores y 7 adultos</t>
  </si>
  <si>
    <t xml:space="preserve">Salida el 18/02/16 a las 7:00 Hrs. con regreso el mismo día  por la noche </t>
  </si>
  <si>
    <t>Salida el 18/02/16 a las 08:30 Hrs. con regreso el mismo día  por la noche</t>
  </si>
  <si>
    <t>Salida el 18 y 19 de Febrero del 2016 a las 7:00 hrs con regreso cada día por la noche</t>
  </si>
  <si>
    <t>Impartir plática de Seguridad Vial en la región</t>
  </si>
  <si>
    <t>Se impartió platica a 54 personas satisfactoriamente</t>
  </si>
  <si>
    <t>Salida el 19/02/16 a las 8:30 Hrs. Con regreso el mismo día a las 15:00 Hrs.</t>
  </si>
  <si>
    <t>Director de Servicios Descentralizados</t>
  </si>
  <si>
    <t>Tapalpa, Jal.</t>
  </si>
  <si>
    <t>Salida el 19/02/16 a las 8:30 Hrs. Con regreso el mismo día a las 20:00 Hrs.</t>
  </si>
  <si>
    <t>Atender el servicio de volanta de emisión de licencias de conducir</t>
  </si>
  <si>
    <t>Salida el 19/02/16 a las 08:30 Hrs. con regreso el mismo día  por la noche</t>
  </si>
  <si>
    <t>Ixtlahuacán del Río, Jal.</t>
  </si>
  <si>
    <t xml:space="preserve">Salida el 23/02/16 a las 8:00 Hrs. con regreso el mismo día por la noche </t>
  </si>
  <si>
    <t>La Barca, Jal.</t>
  </si>
  <si>
    <t>Salida el 24/02/2016 a las 7:00 Hrs. con regreso el mismo día a las 21:00 Hrs.</t>
  </si>
  <si>
    <t>Realizar estudios técnico de aforo vehicular y peatonal en el 92 Batallón de Infantería y atender la solicitud con Número de ID 5931/16</t>
  </si>
  <si>
    <t>Impartir platica de Seguridad y Cultura Vial en la Escuela Especial CAM 66, María Guadalupe García Domínguez</t>
  </si>
  <si>
    <t>Dirección de Dispositivos de Control de Tráfico</t>
  </si>
  <si>
    <t>Miguel Angel Gaeta García, Tec. En Señ. Y Disp. Viales a cargo de 3 elementos igualmente comisionados</t>
  </si>
  <si>
    <t>Salida el 11 /01/16 a las 12:00 Hrs. con regreso el 13/01/16  por la noche</t>
  </si>
  <si>
    <t>Llevar a cabo la reposición del control y micas leds dañadas por alto voltaje en Carr, estatal 544 al ingreso del Centro Universitario de la Costa</t>
  </si>
  <si>
    <t>Se dejo en servicio el crucero</t>
  </si>
  <si>
    <t>Autlán de Navarro, Jal.</t>
  </si>
  <si>
    <t>Relizar la instalación de los señalamientos horizontal y vertical</t>
  </si>
  <si>
    <t>Salida el 28 /01/16 a las 08:00 Hrs. con regreso el 31/01/16  por la mañana</t>
  </si>
  <si>
    <t>Valeriano Delgado Román, Jefe de Oficina "A"  a cargo de 8 elementos igualmente comisionados</t>
  </si>
  <si>
    <t>El trabajo quedó concluido en tiempo y forma</t>
  </si>
  <si>
    <t>José Guillermo Covarrubias Hernández, Revisor de Transporte  a cargo de 7 elementos igualmente comisionados</t>
  </si>
  <si>
    <t>Benito Olivarria Irigoyen, Técnico en Señalamientos a cargo de 6 elementos igualmente comisionados</t>
  </si>
  <si>
    <t>Etzatlán, Jal.</t>
  </si>
  <si>
    <t>Salida el 03 /02/16 a las 08:00 Hrs. con regreso el 06/02/16  por la mañana</t>
  </si>
  <si>
    <t>Ameca, Jal.</t>
  </si>
  <si>
    <t>Servando Sepúlveda Enriquez, Secretario de Movilidad, al frente de 9 elementos igualmente comisionados</t>
  </si>
  <si>
    <t>Asistir a la socialización de la Región Valles</t>
  </si>
  <si>
    <t>Salida el 13 /02/16 a las 08:00 Hrs. con regreso el mismo día a las 19:30 Hrs.</t>
  </si>
  <si>
    <t>Se cumple con asistencia a la entrega de apoyos a habitantes por parte del Gobierno del Estado</t>
  </si>
  <si>
    <t>Comisaría Vial</t>
  </si>
  <si>
    <t>Marco Antonio Castañeda Aguila, Comisario Vial,  al frente de 5 elementos igualmente comisionados</t>
  </si>
  <si>
    <t>Se llevo a cabo la socializacion region valles con integrantes de la Región Ameca, siendo positivos los acuerdos tratados en dicha región</t>
  </si>
  <si>
    <t>Servando Sepúlveda Enriquez, Secretario de Movilidad, al frente de 12 elementos igualmente comisionados</t>
  </si>
  <si>
    <t>Amatitán, Jal.</t>
  </si>
  <si>
    <t>Salida el 17/02/16 a las 08:30 Hrs. con regreso el mismo día a las 17:30 Hrs.</t>
  </si>
  <si>
    <t>José de Jesús Arreola Chávez</t>
  </si>
  <si>
    <t>Director General de Infraestructura Vial</t>
  </si>
  <si>
    <t>Amatitán y Tala, Jal.</t>
  </si>
  <si>
    <t>Salida el 17/02/16 a las 08:30 Hrs. con regreso el mismo día a las 15:00 Hrs. Y Salida el 19/02/16 a las 15:00 Hrs. Con regreso el mismo día a las 20:00 hrs.</t>
  </si>
  <si>
    <t>Asistir a reuniones de trabajo con autoridades municipales para realizar Proyectos Técnicos de Señalización Urbana</t>
  </si>
  <si>
    <t>Se analizaron los proyectos técnicos de señalización urbana que permita disminuir los riesgos de accidentes logrando una mayor fuides vehicular, mejorando las condiciones de operación vial en cruceros conflictivos, disminuyendo los tiempos de desplazamiento y optimizando la vialidad y seguridad para los habitantes de los municipios</t>
  </si>
  <si>
    <t>Superviciones de campo, elaboracion de informes e implementacion de adecuaciones viales</t>
  </si>
  <si>
    <t xml:space="preserve">Salida el 19/02/16 a las 7:00 Hrs. con regreso el mismo día  por la noche </t>
  </si>
  <si>
    <t>Se realizaron 88 tramites de licencias de conducir.</t>
  </si>
  <si>
    <t xml:space="preserve">Salida el 23/02/16 a las 7:00 Hrs. con regreso el mismo día  por la noche </t>
  </si>
  <si>
    <t>Se realizaron 149 tramites de licencias de conducir.</t>
  </si>
  <si>
    <t>Salida el 23/02/16 a las 7:00 Hrs. Con regreso el mismo día a las 19:00 Hrs.</t>
  </si>
  <si>
    <t>Impartir platica de Seguridad y Cultura Vial en la Escuela Urbana Trinidad García T/M y T/V</t>
  </si>
  <si>
    <t>Se atendio a un total de 65 participantes a la platica</t>
  </si>
  <si>
    <t>Juan Carlos González Cortes</t>
  </si>
  <si>
    <t>Javier Pérez Mejía</t>
  </si>
  <si>
    <t>Tepatitlán de Morelos, Jal.</t>
  </si>
  <si>
    <t>Salida el 26/02/2016 a las 7:00 Hrs. con regreso el mismo día a las 20:00 Hrs.</t>
  </si>
  <si>
    <t>Realizar estudios técnico en materia de vialidad para señalamiento y atender solicitud de ID 1066/16</t>
  </si>
  <si>
    <t>Se realizaron levantamientos geométricos en el km. 20+700 y otros puntos d ela carretera Tototlán-Tepatitlán de Morelos, entronque carretero y revisión del Fracc. Campestre Los Encinos y ubicación de puntos de interes.</t>
  </si>
  <si>
    <t>Jairo Israel Balcázar Flores</t>
  </si>
  <si>
    <t>Llevar a cabo supervisión del grupo de Transporte Público en el plantel de IDEFT, categoría C1</t>
  </si>
  <si>
    <t>Se realizo la supervisión del grupo de manera satisfactoria</t>
  </si>
  <si>
    <t>Salida el 28 /02/16 a las 07:00 Hrs. con regreso el mismo día por la noche</t>
  </si>
  <si>
    <t xml:space="preserve">Salida el 25/02/16 a las 7:00 Hrs. con regreso el mismo día  por la noche </t>
  </si>
  <si>
    <t>Se realizaron 129 tramites de licencias de conducir.</t>
  </si>
  <si>
    <t xml:space="preserve">Salida el 25/02/16 a las 8:00 Hrs. con regreso el mismo día por la noche </t>
  </si>
  <si>
    <t>Tequila, Jal.</t>
  </si>
  <si>
    <t xml:space="preserve">Salida el 01/03/16 a las 7:00 Hrs. con regreso el mismo día  por la noche </t>
  </si>
  <si>
    <t>Se realizaron 114 tramites de licencias de conducir.</t>
  </si>
  <si>
    <t>Quitupan, Jal.</t>
  </si>
  <si>
    <t xml:space="preserve">Salida el 24/02/16 a las 8:00 Hrs. con regreso el mismo día por la noche </t>
  </si>
  <si>
    <t>Tala, Jal.</t>
  </si>
  <si>
    <t xml:space="preserve">Salida el 29/02/16 a las 8:00 Hrs. con regreso el mismo día por la noche </t>
  </si>
  <si>
    <t xml:space="preserve">Salida el 03/03/16 a las 7:00 Hrs. con regreso el mismo día  por la noche </t>
  </si>
  <si>
    <t>Se realizaron 136 tramites de licencias de conducir.</t>
  </si>
  <si>
    <t>Cocula, Jal.</t>
  </si>
  <si>
    <t xml:space="preserve">Salida el 04/03/16 a las 8:00 Hrs. con regreso el mismo día por la noche </t>
  </si>
  <si>
    <t>Impartir platica de Seguridad y Cultura Vial en la preparatoria CECYTEJ y Preparatoria Regional de la UDG</t>
  </si>
  <si>
    <t>Salida el 07/03/16 a las 7:00 Hrs. Con regreso el mismo día a las 19:00 Hrs.</t>
  </si>
  <si>
    <t>Dirección General de Seguridad Vial</t>
  </si>
  <si>
    <t>Dir. General de Seguridad Vial</t>
  </si>
  <si>
    <t xml:space="preserve">Salida el 17/02/16 a las 9:00 Hrs. con regreso el mismo día a las 16:00 Hrs. </t>
  </si>
  <si>
    <t>Asistir a la reunión de trabajo con presidentes municipales de la Región Valles</t>
  </si>
  <si>
    <t>Se llevo a cabo el evento de manera satisfactoria</t>
  </si>
  <si>
    <t>Servando Sepúlveda Enriquez, Secretario de Movilidad, al frente de 11 elementos igualmente comisionados</t>
  </si>
  <si>
    <t>Asistir a reuniones para tratar temas del modelo Ruta Empresa</t>
  </si>
  <si>
    <t>Salida el 18/02/16 con regreso el 21/03/16 en diversos horarios de ida y regreso</t>
  </si>
  <si>
    <t xml:space="preserve">Salida el 24/02/16 a las 7:00 Hrs. con regreso el mismo día  por la noche </t>
  </si>
  <si>
    <t>Se realizaron 164 tramites de licencias de conducir.</t>
  </si>
  <si>
    <t xml:space="preserve">Salida el 14/03/16 a las 8:00 Hrs. con regreso el mismo día por la noche </t>
  </si>
  <si>
    <t xml:space="preserve">Salida el 9/03/16 a las 8:00 Hrs. con regreso el mismo día por la noche </t>
  </si>
  <si>
    <t>Magdalena, Jal.</t>
  </si>
  <si>
    <t xml:space="preserve">Salida el 10/03/16 a las 8:00 Hrs. con regreso el mismo día por la noche </t>
  </si>
  <si>
    <t xml:space="preserve">Salida el 01/03/16 a las 8:00 Hrs. con regreso el mismo día por la noche </t>
  </si>
  <si>
    <t>Direccion de Servicios Descentralizados</t>
  </si>
  <si>
    <t xml:space="preserve">Salida el 03/03/16 a las 8:00 Hrs. con regreso el mismo día por la noche </t>
  </si>
  <si>
    <t xml:space="preserve">Salida el 04/03/16 a las 7:00 Hrs. con regreso el mismo día  por la noche </t>
  </si>
  <si>
    <t>Se realizaron 135 tramites de licencias de conducir.</t>
  </si>
  <si>
    <t xml:space="preserve">Salida el 10/03/16 a las 7:00 Hrs. con regreso el mismo día  por la noche </t>
  </si>
  <si>
    <t>Se realizaron  tramites de licencias de conducir.</t>
  </si>
  <si>
    <t>Pedro Alfonso Muñoz Pinedo</t>
  </si>
  <si>
    <t xml:space="preserve">Salida el 12/03/16 a las 7:00 Hrs. con regreso el mismo día a las 18:00 Hrs. </t>
  </si>
  <si>
    <t>Asistir a la reunión de trabajo en la Región Valles, con el presidente municipal del lugar.</t>
  </si>
  <si>
    <t>San Miguel el Alto, Jal.</t>
  </si>
  <si>
    <t xml:space="preserve">Salida el 15/03/16 a las 8:00 Hrs. con regreso el mismo día por la noche </t>
  </si>
  <si>
    <t>Salida el 16/03/16 a las 7:00 Hrs. Con regreso el mismo día a las 19:00 Hrs.</t>
  </si>
  <si>
    <t>Impartir platica de Seguridad y Cultura Vial en las escuelas Manuel Gómez Morin y Elías Nandino Vallarta</t>
  </si>
  <si>
    <t xml:space="preserve">Salida el 18/03/16 a las 8:00 Hrs. con regreso el mismo día por la noche </t>
  </si>
  <si>
    <t xml:space="preserve">  MARZO 2016</t>
  </si>
  <si>
    <t xml:space="preserve">                       FEBRERO 2016</t>
  </si>
  <si>
    <t xml:space="preserve">  ABRIL 2016</t>
  </si>
  <si>
    <t>Salida el 29/02/16 a las 08:00 Hrs. con regreso el mismo día  por la noche</t>
  </si>
  <si>
    <t>Salida el 01/03/16 a las 7:00 Hrs. Con regreso el mismo día a las 19:00 Hrs.</t>
  </si>
  <si>
    <t>Impartir platica de Seguridad y Cultura Vial en la escuela Urbana Trinidad García</t>
  </si>
  <si>
    <t>Salida el 03/03/16 a las 7:00 Hrs. Con regreso el mismo día a las 19:00 Hrs.</t>
  </si>
  <si>
    <t>Impartir platica de Seguridad y Cultura Vial en la escuela Secundaria Foránea No. 15</t>
  </si>
  <si>
    <t xml:space="preserve">Salida el 09/03/16 a las 7:00 Hrs. con regreso el mismo día  por la noche </t>
  </si>
  <si>
    <t>Se realizaron  106 tramites de licencias de conducir.</t>
  </si>
  <si>
    <t>El Arenal, Jal.</t>
  </si>
  <si>
    <t>Salida el 09/03/16 a las 7:00 Hrs. Con regreso el mismo día a las 19:00 Hrs.</t>
  </si>
  <si>
    <t>Impartir platica de Seguridad y Cultura Vial en la escuela Urbana No. 451 y la Esc. Secundaria Foránea Mixta</t>
  </si>
  <si>
    <t xml:space="preserve">Salida el 11/03/16 a las 7:00 Hrs. con regreso el mismo día  por la noche </t>
  </si>
  <si>
    <t>Se realizaron  61 tramites de licencias de conducir.</t>
  </si>
  <si>
    <t xml:space="preserve">Salida el 14/03/16 a las 7:00 Hrs. con regreso el mismo día  por la noche </t>
  </si>
  <si>
    <t>Se realizaron  95 tramites de licencias de conducir.</t>
  </si>
  <si>
    <t>San Cristobal de la Barranca, Jal.</t>
  </si>
  <si>
    <t xml:space="preserve">Salida el 16/03/16 a las 7:00 Hrs. con regreso el mismo día  por la noche </t>
  </si>
  <si>
    <t>Se realizaron  114 tramites de licencias de conducir.</t>
  </si>
  <si>
    <t>Direccion General Administrativa</t>
  </si>
  <si>
    <t>Leopoldo René Figueroa Barragan. Director General Administrativo,  acompañado de cinco elementos igualmente comisionados</t>
  </si>
  <si>
    <t>Salida el 03/03/16 a las 5:00 Hrs. Con regreso el 06/03/16 a las 16:00 Hrs.</t>
  </si>
  <si>
    <t>Atender temas del modelo RUTA EMPRESA y auditoria al sistema de transporte publico masivo</t>
  </si>
  <si>
    <t>Se realizaron auditorias al Sistema de Transporte Público masivo</t>
  </si>
  <si>
    <t>Diferentes Direcciones</t>
  </si>
  <si>
    <t>Héctor Hugo García García, Técnico Programador al frente de 48 elementos de diversas áreas de esta Secretaría de Movilidad</t>
  </si>
  <si>
    <t>Una vez procesada la información que se recopiló, cada Dirección involucrada generará un reporte ejecutivo, el cual será dado a conocer por el Secretario de Movilidad en una reunión posterior con las autoridades competentes y sectores involucrados.</t>
  </si>
  <si>
    <t>Se cumple con asistencia y trabajo de escolta</t>
  </si>
  <si>
    <t>José Guillermo Coarrubas Hernández, Revisor de transporte al frente de 7 elementos igualmente comisionados</t>
  </si>
  <si>
    <t>Realizar la instalación de los señalamientos horizontal y vertical</t>
  </si>
  <si>
    <t>Salida el 25 de febrero y el 1 y 2 de Marzo 2016, por la mañana, con regreso cada día por la noche</t>
  </si>
  <si>
    <t xml:space="preserve">Salida el 08/03/16 a las 8:00 Hrs. con regreso el mismo día por la noche </t>
  </si>
  <si>
    <t xml:space="preserve">Salida el 11/03/16 a las 8:00 Hrs. con regreso el mismo día por la noche </t>
  </si>
  <si>
    <t>Servando Sepúlveda Enrquez, Secretario de Movilidad,  acompañado de cinco elementos igualmente comisionados</t>
  </si>
  <si>
    <t>Salida el 03/03/16 a las 9:00 Hrs. Con regreso el 05/03/16 a las 17:00 Hrs. Y el personal que acompaña en diferentes horarios y días</t>
  </si>
  <si>
    <t xml:space="preserve">Atender temas del modelo RUTA EMPRESA </t>
  </si>
  <si>
    <t>Se dará seguimiento y continuidad al tema</t>
  </si>
  <si>
    <t>Salida el 14/03/16 a las 7:00 Hrs. Con regreso el mismo día a las 19:00 Hrs.</t>
  </si>
  <si>
    <t>Impartir platica de Seguridad y Cultura Vial en las escuelas Primaria Lázaro Cárdenas y Urbana 451</t>
  </si>
  <si>
    <t xml:space="preserve">Salida el 15/03/16 a las 7:00 Hrs. con regreso el mismo día  por la noche </t>
  </si>
  <si>
    <t>Se realizaron  109  tramites de licencias de conducir.</t>
  </si>
  <si>
    <t xml:space="preserve">Salida el 05/04/16 a las 7:00 Hrs. con regreso el mismo día  por la noche </t>
  </si>
  <si>
    <t>Se realizaron  166  tramites de licencias de conducir.</t>
  </si>
  <si>
    <t>Salida el 15 /03/16 a las 08:00 Hrs. con regreso cada día hasta el 17/03/16  por la mañana</t>
  </si>
  <si>
    <t>Se asiste a reuniones convocadas por el Secretario de Movilidad para tratar temas relacionados al modelo "Ruta Empresa"</t>
  </si>
  <si>
    <t xml:space="preserve">Salida el 08/03/16 a las 7:00 Hrs. con regreso el mismo día  por la noche </t>
  </si>
  <si>
    <t>Se realizaron  11  tramites de licencias de conducir.</t>
  </si>
  <si>
    <t>San Miguel El Alto, Jal.</t>
  </si>
  <si>
    <t xml:space="preserve">Salida el 16/03/16 a las 8:00 Hrs. con regreso el mismo día por la noche </t>
  </si>
  <si>
    <t xml:space="preserve">Salida el 11/04/16 a las 7:00 Hrs. con regreso el mismo día  por la noche </t>
  </si>
  <si>
    <t>Se realizaron  121  tramites de licencias de conducir.</t>
  </si>
  <si>
    <t>Salida el 13/04/16 a las 7:00 Hrs. Con regreso el mismo día a las 19:00 Hrs.</t>
  </si>
  <si>
    <t>Impartir platica de Seguridad y Cultura Vial en las Escuelas  Preescolar Benito Juárez y Manuel López Cotilla</t>
  </si>
  <si>
    <t xml:space="preserve">Se llevó a cabo la platica satisfactoriamente </t>
  </si>
  <si>
    <t>Alan Josué Munguía Padilla</t>
  </si>
  <si>
    <t>Auxiliar Administrativo</t>
  </si>
  <si>
    <t>El Salto, Jal.</t>
  </si>
  <si>
    <t>Salida el 13/04/16 a las 09:00 Hr. con regreso el mismo día a las 14:00 Hrs.</t>
  </si>
  <si>
    <t>Se comisiona para participar en la Semana Cultural de Seguridad Vial</t>
  </si>
  <si>
    <t xml:space="preserve">Salida el 13/04/16 a las 7:00 Hrs. con regreso el mismo día  por la noche </t>
  </si>
  <si>
    <t>Se realizaron 62 tramites de licencias de conducir.</t>
  </si>
  <si>
    <t>Técnico especializado</t>
  </si>
  <si>
    <t>Salida el 14/04/16 a las 09:00 Hr. con regreso el mismo día a las 14:00 Hrs.</t>
  </si>
  <si>
    <t xml:space="preserve">Salida el 14/04/16 a las 7:00 Hrs. con regreso el mismo día  por la noche </t>
  </si>
  <si>
    <t xml:space="preserve">Salida el 15/04/16 a las 7:00 Hrs. con regreso el mismo día  por la noche </t>
  </si>
  <si>
    <t>Se realizaron 97 tramites de licencias de conducir.</t>
  </si>
  <si>
    <t>Dolores Alvarez González</t>
  </si>
  <si>
    <t>Hacer presencia en la semana cultural de seguridad vial</t>
  </si>
  <si>
    <t>La asistencia al evento se realizo de manera satisfactoria</t>
  </si>
  <si>
    <t>Salida el 18/04/16 a las 07:00 Hr. con regreso el mismo día a las 19:00 Hrs.</t>
  </si>
  <si>
    <t>Impartir platica de Seguridad y Cultura Vial en las Escuelas Preescolar Mi Pequeño Reyno y Esc. Sec. Estatal #21</t>
  </si>
  <si>
    <t>Se llevo a cabo a cabo la platica satisfactoriamente</t>
  </si>
  <si>
    <t>Salida el 20/04/16 a las 7:00 Hrs. Con regreso el mismo día a las 19:00 Hrs.</t>
  </si>
  <si>
    <t>Impartir platica de Seguridad y Cultura Vial en las Escuelas Primaria Gregorio Torres Quintero y Telesecundaria</t>
  </si>
  <si>
    <t>Se realizaron 85 tramites de licencias de conducir.</t>
  </si>
  <si>
    <t>Salida el 15/04/16 a las 07:00 Hr. con regreso el mismo día a las 21:00 Hrs.</t>
  </si>
  <si>
    <t>Dirección General de Infraestructura Vial</t>
  </si>
  <si>
    <t>Guillermo Briseño Quiñones</t>
  </si>
  <si>
    <t>Jorge Ortega Pinto</t>
  </si>
  <si>
    <t>Admvo. Especializado</t>
  </si>
  <si>
    <t>Perito "B"</t>
  </si>
  <si>
    <t>Villa Purificación, Jal.</t>
  </si>
  <si>
    <t>Salida el 11/03/16 a las 8:00 Hrs. Con regreso el mismo día a las 21:00 Hrs.</t>
  </si>
  <si>
    <t>Realizar estudios tecnicos de movilidad en el municipio</t>
  </si>
  <si>
    <t xml:space="preserve">Salida el 29/02/16 a las 7:00 Hrs. con regreso el mismo día  por la noche </t>
  </si>
  <si>
    <t>Se realizaron 130 tramites de licencias de conducir.</t>
  </si>
  <si>
    <t>Salida el 11/04/16 a las 07:00 Hr. con regreso el mismo día a las 19:00 Hrs.</t>
  </si>
  <si>
    <t xml:space="preserve">Impartir platica de Seguridad y Cultura Vial en las Escuela Secundaria  Niños Héroes  </t>
  </si>
  <si>
    <t xml:space="preserve">Salida el 18/03/16 a las 7:00 Hrs. con regreso el mismo día  por la noche </t>
  </si>
  <si>
    <t>Se realizaron  157  tramites de licencias de conducir.</t>
  </si>
  <si>
    <t xml:space="preserve">Salida el 05/04/16 a las 8:00 Hrs. con regreso el mismo día por la noche </t>
  </si>
  <si>
    <t>Ahualulco del Mercado,Jal.</t>
  </si>
  <si>
    <t xml:space="preserve">Salida el 07/04/16 a las 8:00 Hrs. con regreso el mismo día por la noche </t>
  </si>
  <si>
    <t>San. Juanito de Escobedo, Jal.</t>
  </si>
  <si>
    <t xml:space="preserve">Salida el 08/04/16 a las 8:00 Hrs. con regreso el mismo día por la noche </t>
  </si>
  <si>
    <t xml:space="preserve">Salida el 08/04/16 a las 7:00 Hrs. con regreso el mismo día  por la noche </t>
  </si>
  <si>
    <t>Se realizaron  37  tramites de licencias de conducir.</t>
  </si>
  <si>
    <t xml:space="preserve">Salida el 11/04/16 a las 8:00 Hrs. con regreso el mismo día por la noche </t>
  </si>
  <si>
    <t>Dirección de Dispositivos de Control de Trafico</t>
  </si>
  <si>
    <t>Abraham Mendoza Rodríguez, Supervisor al frente de tres elementos igualmente comisionados</t>
  </si>
  <si>
    <t>El Grullo, La Huerta, Autlán Jal.</t>
  </si>
  <si>
    <t>Salida el 18/04/2016 a las 8:00 Hrs. con regreso el 21/04/16 por la noche</t>
  </si>
  <si>
    <t>Se completo la puesta en marcha del servicio de semaforos</t>
  </si>
  <si>
    <t>Ayotlán, Jal.</t>
  </si>
  <si>
    <t xml:space="preserve">Salida el 18/04/16 a las 7:00 Hrs. con regreso el mismo día  por la noche </t>
  </si>
  <si>
    <t xml:space="preserve">Salida el 18/04/16 a las 8:00 Hrs. con regreso el mismo día por la noche </t>
  </si>
  <si>
    <t>Concepción de Buenos Aires</t>
  </si>
  <si>
    <t xml:space="preserve">Salida el 20/04/16 a las 7:00 Hrs. con regreso el mismo día  por la noche </t>
  </si>
  <si>
    <t>Se realizaron  71  tramites de licencias de conducir.</t>
  </si>
  <si>
    <t>Llevar a cabo la instalación de un semáforo, mantenimiento general  y la reparación de control de semáforos</t>
  </si>
  <si>
    <t>Leonardo Adrian Llamas Pérez, Policía Vial integrante Grupo Acrobacia, al frente de 11 elementos igualmente comisionados</t>
  </si>
  <si>
    <t>Mazatlán, Sinaloa.</t>
  </si>
  <si>
    <t xml:space="preserve">Salida el 30/03/16 con regreso el 03/04/2016 </t>
  </si>
  <si>
    <t>Llevar a cabo exhibición de acrobacia en el marco de la Semana de la Moto en la entidad.</t>
  </si>
  <si>
    <t>Se asistió y participo en el evento satisfactoriamente</t>
  </si>
  <si>
    <t>Raúl Alejandro Juárez Juárez, Director de Servicios Desconcentrados, al frente de 3 elementos igualmente comisionados</t>
  </si>
  <si>
    <t>Salida el 15/04/16 a las 8:00 Hrs. Con regreso el mismo día a las 20:00 Hrs.</t>
  </si>
  <si>
    <t>Se llevó a cabo el servicio de volanta de manera satisfactoria</t>
  </si>
  <si>
    <t>Cuquio, Jal.</t>
  </si>
  <si>
    <t>Salida el 22/04/16 a las 8:00 Hrs. Con regreso el mismo día a las 20:00 Hrs.</t>
  </si>
  <si>
    <t>Villa Hidalgo, Jal.</t>
  </si>
  <si>
    <t xml:space="preserve">Salida el 25/04/16 a las 7:00 Hrs. con regreso el mismo día  por la noche </t>
  </si>
  <si>
    <t>Se realizaron 143  tramites de licencias de conducir.</t>
  </si>
  <si>
    <t>Salida el 25/04/16 a las 8:00 Hrs. Con regreso el mismo día a las 20:00 Hrs.</t>
  </si>
  <si>
    <t>Tizapan El Alto, Jal.</t>
  </si>
  <si>
    <t>Salida el 26/04/16 a las 8:00 Hrs. Con regreso el mismo día a las 20:00 Hrs.</t>
  </si>
  <si>
    <t>Tizapan, Jal.</t>
  </si>
  <si>
    <t xml:space="preserve">Salida el 26/04/16 a las 7:00 Hrs. con regreso el mismo día  por la noche </t>
  </si>
  <si>
    <t>Se realizaron 137  tramites de licencias de conducir.</t>
  </si>
  <si>
    <t xml:space="preserve">Salida el 27/04/16 a las 7:00 Hrs. con regreso el mismo día  por la noche </t>
  </si>
  <si>
    <t>La Magdalena, Jal.</t>
  </si>
  <si>
    <t xml:space="preserve">Salida el 28/04/16 a las 7:00 Hrs. con regreso el mismo día  por la noche </t>
  </si>
  <si>
    <t>Se realizaron 103  tramites de licencias de conducir.</t>
  </si>
  <si>
    <t>Ixtlahuacán de los Membrillos, Jal.</t>
  </si>
  <si>
    <t>Salida el 28/04/2016 a las 7:00 Hrs. con regreso el mismo día a las 17:00 Hrs.</t>
  </si>
  <si>
    <t>Realizar proyecto de señalamiento en la cabecera municipal y atender la solicitud con No. De ID 5925/15</t>
  </si>
  <si>
    <t xml:space="preserve">  MAYO 2016</t>
  </si>
  <si>
    <t xml:space="preserve">  JUNIO 2016</t>
  </si>
  <si>
    <t>Salida el 27/04/16 a las 8:00 Hrs. Con regreso el mismo día a las 20:00 Hrs.</t>
  </si>
  <si>
    <t>Mexticacán, Jal.</t>
  </si>
  <si>
    <t>Salida el 27/04/16 a las 8:00 Hrs. Con regreso el 01/05/16 por la mañana.</t>
  </si>
  <si>
    <t>Realizar la instalación de señalamientos horizontales y verticales en la zona</t>
  </si>
  <si>
    <t>Roberto Lozano Gómez, Técnico en Señ. Y Disp. Viales al frente de 7 elementos igualmente comisionados</t>
  </si>
  <si>
    <t>El trabajo fue concluido en tiempo y forma</t>
  </si>
  <si>
    <t>Salida el 28/04/16 a las 8:00 Hrs. Con regreso el mismo día a las 20:00 Hrs.</t>
  </si>
  <si>
    <t xml:space="preserve">Salida el 29/04/16 a las 7:00 Hrs. con regreso el mismo día  por la noche </t>
  </si>
  <si>
    <t>Se realizaron 42  tramites de licencias de conducir.</t>
  </si>
  <si>
    <t>Tamazula,Jal.</t>
  </si>
  <si>
    <t xml:space="preserve">Salida el 02/05/16 a las 7:00 Hrs. con regreso el mismo día  por la noche </t>
  </si>
  <si>
    <t>Dirección de Servicios Desconcentrados</t>
  </si>
  <si>
    <t>Tuxpan, Jal.</t>
  </si>
  <si>
    <t>Salida el 03/05/16 a las 8:00 Hrs. Con regreso el mismo día a las 20:00 Hrs.</t>
  </si>
  <si>
    <t xml:space="preserve">Salida el 03/05/16 a las 7:00 Hrs. con regreso el mismo día  por la noche </t>
  </si>
  <si>
    <t>Se realizaron 117  tramites de licencias de conducir.</t>
  </si>
  <si>
    <t>Salida el 04/05/16 a las 8:00 Hrs. Con regreso el mismo día a las 20:00 Hrs.</t>
  </si>
  <si>
    <t xml:space="preserve">Salida el 04/05/16 a las 7:00 Hrs. con regreso el mismo día  por la noche </t>
  </si>
  <si>
    <t>Se realizaron 86  tramites de licencias de conducir.</t>
  </si>
  <si>
    <t>Gómez Farías, Jal-</t>
  </si>
  <si>
    <t>Salida el 09/05/16 a las 7:00 Hrs. Con regreso el miso día a las 17:00  Hrs.</t>
  </si>
  <si>
    <t>Realizar la supervisión y revisión para la instalación de dispositivos de velocidad sobre la carretera estatal 401, en Acatlán de Juárez-Cd. Guzmán, varias comunidades del municio</t>
  </si>
  <si>
    <t>Se entregarán posteriormente los resultados de los estudios al H. Ayuntamiento Municipal.</t>
  </si>
  <si>
    <t>Claudia Lizette García de la Cruz, Coordinador "A", al frente de 3 elementos igualmente comisionados</t>
  </si>
  <si>
    <t>Arenal. Jal.</t>
  </si>
  <si>
    <t>Salida el 09/05/16  a las 7:00 Hrs. con regreso el mismo día a las 19:00 Hrs.</t>
  </si>
  <si>
    <t>Impartir plática de Seguridad Vial, en las escuelas Preescoar José Clemente Orozco y Preescoalr Agustín Melgar</t>
  </si>
  <si>
    <t>La actividad se realizo en forma satisfactoria</t>
  </si>
  <si>
    <t>Teuchitlán, Jal.</t>
  </si>
  <si>
    <t>Realizar estudios técnico en materia de vialidad para señalamiento en la cabecera municipal y atender solicitud de ID Nos. 2503/16, 2504/16 y 2505/16</t>
  </si>
  <si>
    <t>Salida el 10 y 11/05/2016 a las 7:00 Hrs. con regreso cada día por la tarde</t>
  </si>
  <si>
    <t>Se realizaron levantamientos geométricos en el km. 10+300 de la carr libre El Refugio-*San Marcos en la localidad La Estanzuela (Teuchtlán) y otro levantamiento en el km. 15+280 de esa misma carretera en la localidad de general Lucio Blanco La Mora (Teuchitlán). Y se realizó también el estudio técnico para a Escuela Secundaria Foránea Mixta No. 74 unibcada en la localidad de La Vega del Municipio de Teuchitlán, Jal.</t>
  </si>
  <si>
    <t xml:space="preserve">Salida el 11/05/16 a las 7:00 Hrs. con regreso el mismo día  por la noche </t>
  </si>
  <si>
    <t>Se realizaron 125 tramites de licencias de conducir.</t>
  </si>
  <si>
    <t>Salida el 11/05/16 a las 7:00 Hrs. Con regreso el mismo día a las 19:00 Hrs.</t>
  </si>
  <si>
    <t>Impartir platica de Seguridad y Cultura Vial en la EscuelaPreescolar María Trinidad Núñez y Preescolar Revolución Mexicana</t>
  </si>
  <si>
    <t>Las escuelas se atendieron de forma satisfactoria</t>
  </si>
  <si>
    <t>Arandas,Jal.</t>
  </si>
  <si>
    <t>Salida el 13/05/16 a las 8:00 Hrs. Con regreso el miso día a las 17:00  Hrs.</t>
  </si>
  <si>
    <t>Realizar estudios de ingresos y salids para la puesta en operación de la Estación de Servicio para carburación de Gas LP atendiendo la ID 2223/16 y 2272/16</t>
  </si>
  <si>
    <t>Se dictamina el Vo.Bo. De los proyectos de ingresos y salidas de la población en Arandas</t>
  </si>
  <si>
    <t>Se dio contestación a los oficios ID 2223/16 y el ID 2272/16</t>
  </si>
  <si>
    <t>Etzatlán,Jal.</t>
  </si>
  <si>
    <t>Salida el 29/04/16 a las 8:00 Hrs. Con regreso el mismo día a las 20:00 Hrs.</t>
  </si>
  <si>
    <t>Degollado, Jal.</t>
  </si>
  <si>
    <t xml:space="preserve">Salida el 09/05/16 a las 7:00 Hrs. con regreso el mismo día  por la noche </t>
  </si>
  <si>
    <t>Se realizaron 113 tramites de licencias de conducir.</t>
  </si>
  <si>
    <t>Héctor Enrique Venegas Gallo</t>
  </si>
  <si>
    <t>Técnico Programador</t>
  </si>
  <si>
    <t>Encargado de área</t>
  </si>
  <si>
    <t>Ixtlahuacán d elos Membrillos, Jal.</t>
  </si>
  <si>
    <t>Salida el 12/05/16 a las 8:00 Hrs. con regreso el mismo día  por la noche</t>
  </si>
  <si>
    <t>Pedro Ochova Valdominos, Especialista Operativo al frente de 4 elementos igualmente comisionados</t>
  </si>
  <si>
    <t>Salida el 25/04/16 a las 7:00 Hrs. Con regreso el mismo día a las 22:00 Hrs.</t>
  </si>
  <si>
    <t>Salida el 26/04/16 a las 7:00 Hrs. Con regreso el mismo día a las 22:00 Hrs.</t>
  </si>
  <si>
    <t>Salida el 11/05/16 a las 8:00 Hrs. con regreso el mismo día  por la noche</t>
  </si>
  <si>
    <t>Impartir platica de Seguridad y Cultura Vial en las escuelas Preescolar Amado Nervo y Primaria Benito Juárez</t>
  </si>
  <si>
    <t>Salida el 18/05/16 a las 7:00 Hrs. Con regreso el mismo día a las 19:00 Hrs.</t>
  </si>
  <si>
    <t>Impartir platica de Seguridad y Cultura Vial en la Escuela Primaria Niño Artillero y Preescolar Niños Héroes</t>
  </si>
  <si>
    <t>Salida el 19/05/16 a las 7:00 Hrs. Con regreso el mismo día a las 19:00 Hrs.</t>
  </si>
  <si>
    <t>Impartir curso en la categoría C5 (Transporte escolar y personas con discapacidad)</t>
  </si>
  <si>
    <t>Se realizaron 120 trámites de licencias de conducir</t>
  </si>
  <si>
    <t>Se realizaron 135 trámites de licencias de conducir</t>
  </si>
  <si>
    <t>Salida el 16/05/16 a las 7:00 Hrs. Con regreso el mismo día a las 19:00 Hrs.</t>
  </si>
  <si>
    <t>Servando Sepúlveda Enrquez, Secretario de Movilidad,  acompañado de siete elementos igualmente comisionados</t>
  </si>
  <si>
    <t>Salida el 23/03/16 a las 9:30 Hrs. Con regreso el 30/03/16 a las 10:30 Hrs. Y el personal que acompaña en diferentes horarios y días</t>
  </si>
  <si>
    <t>Servando Sepúlveda Enrquez, Secretario de Movilidad,  acompañado de quince elementos igualmente comisionados</t>
  </si>
  <si>
    <t>Cihutlán, Jal.</t>
  </si>
  <si>
    <t>Salida el 13/05/16 a las 6:30 Hrs. Con regreso el mismo día a las 21:30 Hrs.</t>
  </si>
  <si>
    <t>Acompañar al Gobernador del Estado al Proyecto Playa Incluyente</t>
  </si>
  <si>
    <t>Se asiste a acompañar al Gobernador del Estado al Proyecto Playa Incluyente</t>
  </si>
  <si>
    <t>Salida el 09/05/16 a las 8:00 Hrs. con regreso el mismo día  por la noche</t>
  </si>
  <si>
    <t>Salida el 13/05/16 a las 8:00 Hrs. con regreso el mismo día  por la noche</t>
  </si>
  <si>
    <t xml:space="preserve">Salida el 12/05/16 a las 7:00 Hrs. con regreso el mismo día  por la noche </t>
  </si>
  <si>
    <t>Se realizaron 140 tramites de licencias de conducir.</t>
  </si>
  <si>
    <t xml:space="preserve">Salida el 13/05/16 a las 7:00 Hrs. con regreso el mismo día  por la noche </t>
  </si>
  <si>
    <t>Se realizaron 133 tramites de licencias de conducir.</t>
  </si>
  <si>
    <t xml:space="preserve">  JULIO 2016</t>
  </si>
  <si>
    <t xml:space="preserve">   AGOSTO 2016</t>
  </si>
  <si>
    <t>Marco Antonio Castañeda Aguila, Comisario Vial,  al frente de 4 elementos igualmente comisionados</t>
  </si>
  <si>
    <t>Salida el 07 /07/16 a las 0:00 Hrs. con regreso el mismo día a las 20:00 Hrs.</t>
  </si>
  <si>
    <t>Seguir supervisando a los municipios del interior del estado</t>
  </si>
  <si>
    <t>Salida el 06/07/16 a las 16:55 Hrs. con regreso el 07/07/16  por la noche</t>
  </si>
  <si>
    <t>Atender temas del Proyecto Rezago Cero y establecer acuerdos para el cierre de ejercicios 2013 al 2015 del FASP</t>
  </si>
  <si>
    <t>Establecer acuerdos del Proyecto REZAGO CERO para los cierres de los ejercicios 2013-2015 del FASP</t>
  </si>
  <si>
    <t>Salida el 15/06/16 a las 17:50 Hrs. con regreso el mismo día  por la noche</t>
  </si>
  <si>
    <t>Servando Sepúlveda Enrquez, Secretario de Movilidad,  acompañado de 12 elementos igualmente comisionados</t>
  </si>
  <si>
    <t>Salida el 13/07/16 a las 15:00 Hrs. Con regreso el 16/07/16 a las 21:00 Hrs. Y el personal que acompaña en diferentes horarios y días</t>
  </si>
  <si>
    <t>Asistir a la Supervisión Operativa de dicha región</t>
  </si>
  <si>
    <t>Se llevó a cabo la supervisión operativa sin ninguna novedad</t>
  </si>
  <si>
    <t>Francisco Javier González López</t>
  </si>
  <si>
    <t>Tomatlán y Cihuatlán, Jal.</t>
  </si>
  <si>
    <t>Salida el 04/08/16  a las 7:00 a.m. con regreso el 05/08/16 por la noche</t>
  </si>
  <si>
    <t>Realizar estudio de circulación y señalamiento que se requiere en los mpios. Y atender las solicitudes con ID 5352-5549-5930/15 Y 1533/16</t>
  </si>
  <si>
    <t>Se entregaran posteriormente los resultados de los estudios a los Ayuntamientos correspondientes</t>
  </si>
  <si>
    <t>Dirección General Jurídica</t>
  </si>
  <si>
    <t xml:space="preserve">Martha Guadalupe Reynoso Morett, Jefe "B" de Unidad Departamental, acompañada de seis elementos igualmente comisionados </t>
  </si>
  <si>
    <t>Salida el 10/08/16  a las 15:00 Hrs. con regreso el 14/08/16 por la noche</t>
  </si>
  <si>
    <t>Llevar a cabo la Inspección de Documentales del Transporte Público</t>
  </si>
  <si>
    <t>José Luis Quiroz González</t>
  </si>
  <si>
    <t>Director General Jurídico</t>
  </si>
  <si>
    <t>Se llevó a cabo la recepción de documentos para integrar los expedientes de permisionarios del transporte público en esa población</t>
  </si>
  <si>
    <t>Salida el 24/06/16 a las 09:00 Hrs. con regreso el mismo día a las 19:00 Hrs.</t>
  </si>
  <si>
    <t>Realizar Supervisión Operativa de la región</t>
  </si>
  <si>
    <t>Se llevo a cabo la supervision operativa sin ninguna novedad</t>
  </si>
  <si>
    <t>Se continuara con la supervición a los municipios del interior del estado</t>
  </si>
  <si>
    <t xml:space="preserve">   SEPTIEMBRE 2016</t>
  </si>
  <si>
    <t>Mexticacan,Jal.</t>
  </si>
  <si>
    <t>Salida el  31/08/16 a las 08:00 Hrs. con regreso el 03/09/16  por la mañana</t>
  </si>
  <si>
    <t xml:space="preserve">   OCTUBRE 2016</t>
  </si>
  <si>
    <t xml:space="preserve"> Supervisión Operativa de dicha región</t>
  </si>
  <si>
    <t>Tequila,Jalisco</t>
  </si>
  <si>
    <t>Santa Maria De Los Angeles, Jalisco</t>
  </si>
  <si>
    <t>Salida el 10 /09/16 a las 12:00 Hrs. con regreso el mismo día a las 24:00 Hrs.</t>
  </si>
  <si>
    <t>Salida el 14 /09/16 a las 12:00 Hrs. con regreso el mismo día a las 24:00 Hrs.</t>
  </si>
  <si>
    <t>Servando Sepúlveda Enrquez, Secretario de Movilidad,  acompañado de ocho elementos igualmente comisionados</t>
  </si>
  <si>
    <t>Puerto Vallarta Jal</t>
  </si>
  <si>
    <t>Salida el 13/10/16 a las 7:00 Hrs. Con regreso el día 16 a las 21:30 Hrs.</t>
  </si>
  <si>
    <t>Reuniones ruta modelo</t>
  </si>
  <si>
    <t>Se asiste a reuniones con transportistas para tratar temas relacionados a Ruta Empresa</t>
  </si>
  <si>
    <t>Se dara seguimineto</t>
  </si>
  <si>
    <t>Etzatlan, Jalisoc</t>
  </si>
  <si>
    <t>Salida el 09 /09/16 a las 12:00 Hrs. con regreso el mismo día a las 24:00 Hrs.</t>
  </si>
  <si>
    <t>Transporte Publico</t>
  </si>
  <si>
    <t>Gustavo Adolfo Flores Delagillo, Director General del Transporte Publico</t>
  </si>
  <si>
    <t>Salida el 13 /10/16 a las 18:30 Hrs. con regreso el  día 15/10/16 a las 20:00 Hrs.</t>
  </si>
  <si>
    <t>Asistir a diversas reuniones con el tema de la nuevo modelo de Transporte Publico Ruta - Empresa</t>
  </si>
  <si>
    <t>Se concreto la agenda y asi mismo se tomaron acuerdos para continuar el proceso</t>
  </si>
  <si>
    <t>No Aplica</t>
  </si>
  <si>
    <t>DIFUSION E IMAGEN</t>
  </si>
  <si>
    <t xml:space="preserve">Enrique Plascencia Bermudez acargo de 2 elementos iguamente comisionados </t>
  </si>
  <si>
    <t xml:space="preserve">Puerto Vallarta </t>
  </si>
  <si>
    <t xml:space="preserve">Acudir a reunion del tema de la ruta empresa en cuestion de medios </t>
  </si>
  <si>
    <t>Se difundio en medios electronicos y digitales la agenda de ruta empresa</t>
  </si>
  <si>
    <t>Se tendran reuniones posteriores</t>
  </si>
  <si>
    <t>Salida el 13 de octubre  18:30 Hrs. con regreso el 16 octubre a las 20:00 Hrs.</t>
  </si>
  <si>
    <t>CONSULTIVO Y TITULAR DE TRANSPARENCIA</t>
  </si>
  <si>
    <t>Jorge Alberto Molina Jimene          Director de la consultivo</t>
  </si>
  <si>
    <t>CD. MEXICO</t>
  </si>
  <si>
    <t>Salida el 27 Septimbre a las 7:00 Hrs. con regreso el  día 30 a las 20:00 Hrs.</t>
  </si>
  <si>
    <t>Asistir a la semana nacional de transparencia</t>
  </si>
  <si>
    <t>El curso fue tomado con exito</t>
  </si>
  <si>
    <t>DIRECCION DE LICENCIAS</t>
  </si>
  <si>
    <t>Tecnico Especializado</t>
  </si>
  <si>
    <t xml:space="preserve">Tuxpan </t>
  </si>
  <si>
    <t>Salida el 05 Diciembre a las 7:00 Hrs. con regreso a las 20:00 Hrs.</t>
  </si>
  <si>
    <t>Llevar acabo la volanta de emision de licencias de conducir</t>
  </si>
  <si>
    <t xml:space="preserve">Se realizaron 106 tramites de licencias de conducir </t>
  </si>
  <si>
    <t xml:space="preserve">Roberto Francisco Ortiz con 3 elementos igualmente comisionados </t>
  </si>
  <si>
    <t xml:space="preserve">Cuautla </t>
  </si>
  <si>
    <t>Salida el 07 Diciembre a las 7:00 Hrs. con regreso a las 20:00 Hrs.</t>
  </si>
  <si>
    <t xml:space="preserve">Se realizaron 139 tramites de licencias de conducir </t>
  </si>
  <si>
    <t>Cuquio</t>
  </si>
  <si>
    <t>Salida el 08 Diciembre a las 7:00 Hrs. con regreso a las 20:00 Hrs.</t>
  </si>
  <si>
    <t xml:space="preserve">Se realizaron 120 tramites de licencias de conducir </t>
  </si>
  <si>
    <t xml:space="preserve"> Juanacatlan</t>
  </si>
  <si>
    <t>Salida el 09 Diciembre a las 7:00 Hrs. con regreso a las 20:00 Hrs.</t>
  </si>
  <si>
    <t xml:space="preserve">Se realizaron 130 tramites de licencias de conducir </t>
  </si>
  <si>
    <t>Salida el 06 Diciembre a las 7:00 Hrs. con regreso a las 20:00 Hrs.</t>
  </si>
  <si>
    <t>Quitupan</t>
  </si>
  <si>
    <t xml:space="preserve">Raul Alejandro Juarez Juarez con 3 elementos igualmente comisionados </t>
  </si>
  <si>
    <t>Se llevo acabo la revision de documentos, asi como la aplicación de examenes escritos y practico de manejo</t>
  </si>
  <si>
    <t>La Magdalena</t>
  </si>
  <si>
    <t>Salida el 01 Septiembre a las 7:00 Hrs. con regreso a las 20:00 Hrs.</t>
  </si>
  <si>
    <t xml:space="preserve">Se realizaron 100 tramites de licencias de conducir </t>
  </si>
  <si>
    <t>Tizapan El Alto</t>
  </si>
  <si>
    <t>Salida el 02 Septiembre a las 7:00 Hrs. con regreso a las 20:00 Hrs.</t>
  </si>
  <si>
    <t>El Grullo</t>
  </si>
  <si>
    <t>Salida el 05 Septiembre a las 7:00 Hrs. con regreso a las 20:00 Hrs.</t>
  </si>
  <si>
    <t>San Juan De Los Lagos</t>
  </si>
  <si>
    <t>Salida el 06 y 07 Septiembre a las 7:00 Hrs. con regreso a las 20:00 Hrs.</t>
  </si>
  <si>
    <t xml:space="preserve">Se realizaron 200 tramites de licencias de conducir </t>
  </si>
  <si>
    <t>Teocaltiche</t>
  </si>
  <si>
    <t>Salida el 08 Septiembre a las 7:00 Hrs. con regreso a las 20:00 Hrs.</t>
  </si>
  <si>
    <t>Amatitan</t>
  </si>
  <si>
    <t>Salida el 09 Septiembre a las 7:00 Hrs. con regreso a las 20:00 Hrs.</t>
  </si>
  <si>
    <t xml:space="preserve">Roberto Francisco Ortiz con 4 elementos igualmente comisionados </t>
  </si>
  <si>
    <t xml:space="preserve">Se realizaron 110 tramites de licencias de conducir </t>
  </si>
  <si>
    <t>San Julian</t>
  </si>
  <si>
    <t>Salida el 12 Septiembre a las 7:00 Hrs. con regreso a las 20:00 Hrs.</t>
  </si>
  <si>
    <t>Sayula</t>
  </si>
  <si>
    <t>Salida el 13 Septiembre a las 7:00 Hrs. con regreso a las 20:00 Hrs.</t>
  </si>
  <si>
    <t xml:space="preserve">Se realizaron 140 tramites de licencias de conducir </t>
  </si>
  <si>
    <t>Salida el 14 Septiembre a las 7:00 Hrs. con regreso a las 20:00 Hrs.</t>
  </si>
  <si>
    <t>Pihuamo</t>
  </si>
  <si>
    <t xml:space="preserve">Se realizaron 150 tramites de licencias de conducir </t>
  </si>
  <si>
    <t>Jalostotitlan</t>
  </si>
  <si>
    <t>Salida el 19 Septiembre a las 7:00 Hrs. con regreso a las 20:00 Hrs.</t>
  </si>
  <si>
    <t xml:space="preserve">Se realizaron 136 tramites de licencias de conducir </t>
  </si>
  <si>
    <t>Salida el 20 Septiembre a las 7:00 Hrs. con regreso a las 20:00 Hrs.</t>
  </si>
  <si>
    <t>El Salto</t>
  </si>
  <si>
    <t xml:space="preserve">Se realizaron 156 tramites de licencias de conducir </t>
  </si>
  <si>
    <t>Zapotlanejo</t>
  </si>
  <si>
    <t>Salida el 21 y 22 Septiembre a las 7:00 Hrs. con regreso a las 20:00 Hrs.</t>
  </si>
  <si>
    <t xml:space="preserve">Se realizaron 215 tramites de licencias de conducir </t>
  </si>
  <si>
    <t>El Arenal</t>
  </si>
  <si>
    <t>Salida el 23 Septiembre a las 7:00 Hrs. con regreso a las 20:00 Hrs.</t>
  </si>
  <si>
    <t xml:space="preserve">Se realizaron 125 tramites de licencias de conducir </t>
  </si>
  <si>
    <t>Mazamitla</t>
  </si>
  <si>
    <t>Salida el 26 Septiembre a las 7:00 Hrs. con regreso a las 20:00 Hrs.</t>
  </si>
  <si>
    <t xml:space="preserve">Se realizaron 180 tramites de licencias de conducir </t>
  </si>
  <si>
    <t>San Miguel El Alto</t>
  </si>
  <si>
    <t>Salida el 27 Septiembre a las 7:00 Hrs. con regreso a las 20:00 Hrs.</t>
  </si>
  <si>
    <t>Ayotlan</t>
  </si>
  <si>
    <t>Salida el 28 Septiembre a las 7:00 Hrs. con regreso a las 20:00 Hrs.</t>
  </si>
  <si>
    <t>Salida el 29 Septiembre a las 7:00 Hrs. con regreso a las 20:00 Hrs.</t>
  </si>
  <si>
    <t xml:space="preserve">Roberto Francisco Ortiz con 2 elementos igualmente comisionados </t>
  </si>
  <si>
    <t>Salida el 07 Noviembre a las 7:00 Hrs. con regreso a las 20:00 Hrs.</t>
  </si>
  <si>
    <t xml:space="preserve">Se realizaron 30 tramites de licencias de conducir </t>
  </si>
  <si>
    <t>Ixtlahuacan</t>
  </si>
  <si>
    <t>Acatic</t>
  </si>
  <si>
    <t>Salida el 09 Noviembre a las 7:00 Hrs. con regreso a las 20:00 Hrs.</t>
  </si>
  <si>
    <t>Salida el 11 Noviembre a las 7:00 Hrs. con regreso a las 20:00 Hrs.</t>
  </si>
  <si>
    <t>Salida el 14 Noviembre a las 7:00 Hrs. con regreso a las 20:00 Hrs.</t>
  </si>
  <si>
    <t xml:space="preserve">Se realizaron 80 tramites de licencias de conducir </t>
  </si>
  <si>
    <t xml:space="preserve">Tepatitlan </t>
  </si>
  <si>
    <t>Salida el 16 Noviembre a las 7:00 Hrs. con regreso a las 20:00 Hrs.</t>
  </si>
  <si>
    <t>Salida el 18 Noviembre a las 7:00 Hrs. con regreso a las 20:00 Hrs.</t>
  </si>
  <si>
    <t xml:space="preserve">Se realizaron 160 tramites de licencias de conducir </t>
  </si>
  <si>
    <t>Valle de Guadalupe</t>
  </si>
  <si>
    <t>Salida el 22 Noviembre a las 7:00 Hrs. con regreso a las 20:00 Hrs.</t>
  </si>
  <si>
    <t>Salida el 24 y 25  Noviembre a las 7:00 Hrs. con regreso a las 20:00 Hrs.</t>
  </si>
  <si>
    <t>Tomatlan</t>
  </si>
  <si>
    <t xml:space="preserve">Se realizaron 410 tramites de licencias de conducir </t>
  </si>
  <si>
    <t>Salida el 29 Noviembre a las 7:00 Hrs. con regreso a las 20:00 Hrs.</t>
  </si>
  <si>
    <t>Atemajac de Brizuela</t>
  </si>
  <si>
    <t>Salida el 30 Noviembre a las 7:00 Hrs. con regreso a las 20:00 Hrs.</t>
  </si>
  <si>
    <t xml:space="preserve">Se realizaron 210 tramites de licencias de conducir </t>
  </si>
  <si>
    <t>Salida el 28 Noviembre a las 7:00 Hrs. con regreso a las 20:00 Hrs.</t>
  </si>
  <si>
    <t>Salida el 21 y 22 Septtembre a las 7:00 Hrs. con regreso a las 20:00 Hrs.</t>
  </si>
  <si>
    <t>Salida el 06 Septiembre a las 7:00 Hrs. con regreso a las 20:00 Hrs.</t>
  </si>
  <si>
    <t>Salida el 07 Septiembre a las 7:00 Hrs. con regreso a las 20:00 Hrs.</t>
  </si>
  <si>
    <t>Salida el 24,25 y 26 Noviembre a las 7:00 Hrs. con regreso a las 20:00 Hrs.</t>
  </si>
  <si>
    <t>Juan Manuel Otamendi Santiago con Jairo Israel Balcazar Flores</t>
  </si>
  <si>
    <t xml:space="preserve">Especialista Operativo </t>
  </si>
  <si>
    <t>Salida el 8 y 9 Diciembre a las 6:00 Hrs. con regreso a las 20:00 Hrs.</t>
  </si>
  <si>
    <t>Llevar acabo la supervicion de las instalaciones del centro de capacitacion CONALEP</t>
  </si>
  <si>
    <t>La supervicion se llevo de manera satisfactoria cumpliendo en lo establecido</t>
  </si>
  <si>
    <t>Chapala</t>
  </si>
  <si>
    <t>Salida el 14 Diciembre a las 7:00 Hrs. con regreso a las 20:00 Hrs.</t>
  </si>
  <si>
    <t>Magdalena</t>
  </si>
  <si>
    <t>Salida el 13 Diciembre a las 7:00 Hrs. con regreso a las 20:00 Hrs.</t>
  </si>
  <si>
    <t>Salida el 12 Diciembre a las 7:00 Hrs. con regreso a las 20:00 Hrs.</t>
  </si>
  <si>
    <t>Tecalitlan</t>
  </si>
  <si>
    <t>Salida el 15 Diciembre a las 7:00 Hrs. con regreso a las 20:00 Hrs.</t>
  </si>
  <si>
    <t>Salida el 10 Noviembre a las 7:00 Hrs. con regreso a las 20:00 Hrs.</t>
  </si>
  <si>
    <t>Salida el 23 Noviembre a las 7:00 Hrs. con regreso a las 20:00 Hrs.</t>
  </si>
  <si>
    <t>Nota</t>
  </si>
  <si>
    <t>Este viático se pago en el mes de diciembte</t>
  </si>
</sst>
</file>

<file path=xl/styles.xml><?xml version="1.0" encoding="utf-8"?>
<styleSheet xmlns="http://schemas.openxmlformats.org/spreadsheetml/2006/main">
  <numFmts count="1">
    <numFmt numFmtId="44" formatCode="_-&quot;$&quot;* #,##0.00_-;\-&quot;$&quot;* #,##0.00_-;_-&quot;$&quot;* &quot;-&quot;??_-;_-@_-"/>
  </numFmts>
  <fonts count="17">
    <font>
      <sz val="10"/>
      <name val="Arial"/>
      <family val="2"/>
    </font>
    <font>
      <b/>
      <sz val="14"/>
      <name val="Arial"/>
      <family val="2"/>
    </font>
    <font>
      <b/>
      <sz val="12"/>
      <name val="Arial"/>
      <family val="2"/>
    </font>
    <font>
      <b/>
      <sz val="10"/>
      <color theme="0"/>
      <name val="Tahoma"/>
      <family val="2"/>
    </font>
    <font>
      <sz val="10"/>
      <color theme="0"/>
      <name val="Tahoma"/>
      <family val="2"/>
    </font>
    <font>
      <b/>
      <sz val="10"/>
      <name val="Tahoma"/>
      <family val="2"/>
    </font>
    <font>
      <b/>
      <sz val="8"/>
      <name val="Arial"/>
      <family val="2"/>
    </font>
    <font>
      <sz val="8"/>
      <name val="Arial"/>
      <family val="2"/>
    </font>
    <font>
      <b/>
      <sz val="10"/>
      <name val="Arial"/>
      <family val="2"/>
    </font>
    <font>
      <sz val="12"/>
      <name val="Arial"/>
      <family val="2"/>
    </font>
    <font>
      <b/>
      <sz val="7"/>
      <name val="Arial"/>
      <family val="2"/>
    </font>
    <font>
      <sz val="8"/>
      <color indexed="8"/>
      <name val="Tahoma"/>
      <family val="2"/>
    </font>
    <font>
      <sz val="7"/>
      <name val="Arial"/>
      <family val="2"/>
    </font>
    <font>
      <b/>
      <sz val="12"/>
      <color theme="8" tint="-0.249977111117893"/>
      <name val="Arial"/>
      <family val="2"/>
    </font>
    <font>
      <sz val="10"/>
      <color rgb="FFFFC000"/>
      <name val="Arial"/>
      <family val="2"/>
    </font>
    <font>
      <sz val="10"/>
      <color theme="1"/>
      <name val="Arial"/>
      <family val="2"/>
    </font>
    <font>
      <sz val="9"/>
      <name val="Arial"/>
      <family val="2"/>
    </font>
  </fonts>
  <fills count="7">
    <fill>
      <patternFill patternType="none"/>
    </fill>
    <fill>
      <patternFill patternType="gray125"/>
    </fill>
    <fill>
      <patternFill patternType="solid">
        <fgColor theme="7"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theme="0"/>
      </right>
      <top style="thin">
        <color indexed="64"/>
      </top>
      <bottom style="thin">
        <color indexed="64"/>
      </bottom>
      <diagonal/>
    </border>
  </borders>
  <cellStyleXfs count="1">
    <xf numFmtId="0" fontId="0" fillId="0" borderId="0"/>
  </cellStyleXfs>
  <cellXfs count="301">
    <xf numFmtId="0" fontId="0" fillId="0" borderId="0" xfId="0"/>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44" fontId="2" fillId="0" borderId="0" xfId="0" applyNumberFormat="1" applyFont="1" applyAlignment="1">
      <alignment horizontal="center" vertical="center" wrapText="1"/>
    </xf>
    <xf numFmtId="44" fontId="3" fillId="2" borderId="1" xfId="0" applyNumberFormat="1" applyFont="1" applyFill="1" applyBorder="1" applyAlignment="1">
      <alignment horizontal="center" vertical="center" wrapText="1"/>
    </xf>
    <xf numFmtId="0" fontId="6" fillId="0" borderId="8" xfId="0" applyFont="1" applyBorder="1" applyAlignment="1">
      <alignment horizontal="center" vertical="center" wrapText="1"/>
    </xf>
    <xf numFmtId="0" fontId="7" fillId="0" borderId="8" xfId="0" applyFont="1" applyBorder="1" applyAlignment="1">
      <alignment horizontal="center" vertical="center" wrapText="1"/>
    </xf>
    <xf numFmtId="44" fontId="7" fillId="0" borderId="8"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Fill="1" applyBorder="1" applyAlignment="1">
      <alignment vertical="center" wrapText="1"/>
    </xf>
    <xf numFmtId="44" fontId="7" fillId="0" borderId="8" xfId="0" applyNumberFormat="1" applyFont="1" applyFill="1" applyBorder="1" applyAlignment="1">
      <alignment vertical="center" wrapText="1"/>
    </xf>
    <xf numFmtId="0" fontId="7" fillId="0" borderId="9" xfId="0" applyFont="1" applyFill="1" applyBorder="1" applyAlignment="1">
      <alignment vertical="center" wrapText="1"/>
    </xf>
    <xf numFmtId="0" fontId="7" fillId="0" borderId="11"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4" fontId="7" fillId="0" borderId="13"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44" fontId="8" fillId="0" borderId="0" xfId="0" applyNumberFormat="1" applyFont="1" applyAlignment="1">
      <alignment horizontal="center" vertical="center" wrapText="1"/>
    </xf>
    <xf numFmtId="0" fontId="9" fillId="0" borderId="0" xfId="0" applyFont="1" applyAlignment="1">
      <alignment horizontal="center" vertical="center" wrapText="1"/>
    </xf>
    <xf numFmtId="44" fontId="9" fillId="0" borderId="0" xfId="0" applyNumberFormat="1" applyFont="1" applyAlignment="1">
      <alignment horizontal="center" vertical="center" wrapText="1"/>
    </xf>
    <xf numFmtId="44" fontId="0" fillId="0" borderId="0" xfId="0" applyNumberFormat="1" applyAlignment="1">
      <alignment horizontal="center" vertical="center" wrapText="1"/>
    </xf>
    <xf numFmtId="44" fontId="1" fillId="0" borderId="0" xfId="0" applyNumberFormat="1"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17" fontId="8" fillId="4" borderId="0" xfId="0" applyNumberFormat="1" applyFont="1" applyFill="1" applyAlignment="1">
      <alignment horizontal="center" vertical="center" wrapText="1"/>
    </xf>
    <xf numFmtId="0" fontId="6"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wrapText="1"/>
    </xf>
    <xf numFmtId="0" fontId="10" fillId="0" borderId="16"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Border="1" applyAlignment="1">
      <alignment horizontal="center" vertical="center" wrapText="1"/>
    </xf>
    <xf numFmtId="44" fontId="7" fillId="0" borderId="16" xfId="0" applyNumberFormat="1" applyFont="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44" fontId="7" fillId="5" borderId="8"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44" fontId="7" fillId="0" borderId="18"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18" xfId="0" applyNumberFormat="1" applyFont="1" applyFill="1" applyBorder="1" applyAlignment="1">
      <alignment horizontal="center" vertical="center" wrapText="1"/>
    </xf>
    <xf numFmtId="0" fontId="10" fillId="0" borderId="2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44" fontId="7" fillId="0" borderId="18" xfId="0" applyNumberFormat="1" applyFont="1" applyFill="1" applyBorder="1" applyAlignment="1">
      <alignment horizontal="center" vertical="center" wrapText="1"/>
    </xf>
    <xf numFmtId="0" fontId="10" fillId="0" borderId="25"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7" fillId="5"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7" fillId="5" borderId="16" xfId="0" applyFont="1" applyFill="1" applyBorder="1" applyAlignment="1">
      <alignment horizontal="center" vertical="center" wrapText="1"/>
    </xf>
    <xf numFmtId="44" fontId="7" fillId="5" borderId="16" xfId="0"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4" xfId="0" applyFont="1" applyBorder="1" applyAlignment="1">
      <alignment horizontal="center" vertical="center" wrapText="1"/>
    </xf>
    <xf numFmtId="0" fontId="7" fillId="0" borderId="34" xfId="0" applyFont="1" applyBorder="1" applyAlignment="1">
      <alignment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7" fillId="5"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7" fillId="0" borderId="9" xfId="0" applyFont="1" applyFill="1" applyBorder="1" applyAlignment="1">
      <alignment horizontal="center" vertical="center" wrapText="1"/>
    </xf>
    <xf numFmtId="44"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6" fillId="0" borderId="22"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44" fontId="7" fillId="0" borderId="8" xfId="0" applyNumberFormat="1"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44" fontId="7" fillId="0" borderId="16"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10" fillId="0" borderId="16" xfId="0" applyFont="1" applyFill="1" applyBorder="1" applyAlignment="1">
      <alignment horizontal="center" vertical="center" wrapText="1"/>
    </xf>
    <xf numFmtId="0" fontId="7" fillId="0" borderId="8" xfId="0" applyFont="1" applyBorder="1" applyAlignment="1">
      <alignment horizontal="center" vertical="center" wrapText="1"/>
    </xf>
    <xf numFmtId="44" fontId="7" fillId="0" borderId="8"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16" xfId="0" applyNumberFormat="1" applyFont="1" applyBorder="1" applyAlignment="1">
      <alignment horizontal="center" vertical="center" wrapText="1"/>
    </xf>
    <xf numFmtId="0" fontId="7" fillId="0" borderId="16" xfId="0" applyFont="1" applyBorder="1" applyAlignment="1">
      <alignment horizontal="center" vertical="center" wrapText="1"/>
    </xf>
    <xf numFmtId="0" fontId="7" fillId="0" borderId="19"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Border="1" applyAlignment="1">
      <alignment horizontal="center" vertical="center" wrapText="1"/>
    </xf>
    <xf numFmtId="44" fontId="7" fillId="0" borderId="8"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7" fillId="0" borderId="9" xfId="0" applyFont="1" applyFill="1" applyBorder="1" applyAlignment="1">
      <alignment horizontal="center" vertical="center" wrapText="1"/>
    </xf>
    <xf numFmtId="44" fontId="7"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44" fontId="7" fillId="0" borderId="8"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0" fontId="0" fillId="0" borderId="0" xfId="0" applyAlignment="1">
      <alignment horizontal="center" vertical="center" wrapText="1"/>
    </xf>
    <xf numFmtId="0" fontId="7" fillId="0" borderId="8"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7" fillId="0" borderId="8" xfId="0" applyFont="1" applyBorder="1" applyAlignment="1">
      <alignment horizontal="center" vertical="center" wrapText="1"/>
    </xf>
    <xf numFmtId="44" fontId="7" fillId="0" borderId="8"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0" fontId="14" fillId="0" borderId="0" xfId="0" applyFont="1"/>
    <xf numFmtId="0" fontId="15" fillId="0" borderId="0" xfId="0" applyFont="1"/>
    <xf numFmtId="0" fontId="7" fillId="0"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6" fillId="0" borderId="8" xfId="0" applyFont="1" applyFill="1" applyBorder="1" applyAlignment="1">
      <alignment horizontal="center" vertical="center" wrapText="1"/>
    </xf>
    <xf numFmtId="44" fontId="7" fillId="0" borderId="0" xfId="0" applyNumberFormat="1" applyFont="1"/>
    <xf numFmtId="0" fontId="16" fillId="0" borderId="28" xfId="0" applyFont="1" applyBorder="1" applyAlignment="1">
      <alignment horizontal="center" vertical="center" wrapText="1"/>
    </xf>
    <xf numFmtId="0" fontId="0" fillId="0" borderId="8" xfId="0" applyBorder="1" applyAlignment="1">
      <alignment horizontal="center" vertical="center"/>
    </xf>
    <xf numFmtId="0" fontId="7" fillId="0" borderId="28" xfId="0" applyFont="1" applyBorder="1" applyAlignment="1">
      <alignment horizontal="center" vertical="center" wrapText="1"/>
    </xf>
    <xf numFmtId="44" fontId="7" fillId="0" borderId="8" xfId="0" applyNumberFormat="1" applyFont="1" applyBorder="1"/>
    <xf numFmtId="0" fontId="7" fillId="0" borderId="39" xfId="0" applyFont="1" applyBorder="1" applyAlignment="1">
      <alignment horizontal="center" vertical="center" wrapText="1"/>
    </xf>
    <xf numFmtId="0" fontId="0" fillId="0" borderId="8" xfId="0"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0" fillId="6" borderId="0" xfId="0" applyFill="1"/>
    <xf numFmtId="0" fontId="6" fillId="6" borderId="8" xfId="0" applyFont="1" applyFill="1" applyBorder="1" applyAlignment="1">
      <alignment horizontal="center" vertical="center" wrapText="1"/>
    </xf>
    <xf numFmtId="0" fontId="7" fillId="6" borderId="39"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7" fillId="6" borderId="9" xfId="0" applyFont="1" applyFill="1" applyBorder="1" applyAlignment="1">
      <alignment horizontal="center" vertical="center" wrapText="1"/>
    </xf>
    <xf numFmtId="44" fontId="7" fillId="6" borderId="8" xfId="0" applyNumberFormat="1" applyFont="1" applyFill="1" applyBorder="1"/>
    <xf numFmtId="0" fontId="7" fillId="6" borderId="2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44" fontId="7" fillId="0" borderId="8"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44" fontId="3" fillId="2" borderId="2" xfId="0" applyNumberFormat="1" applyFont="1" applyFill="1" applyBorder="1" applyAlignment="1">
      <alignment horizontal="center" vertical="center" wrapText="1"/>
    </xf>
    <xf numFmtId="44" fontId="4"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xf numFmtId="44" fontId="7" fillId="0" borderId="16" xfId="0" applyNumberFormat="1" applyFont="1" applyFill="1" applyBorder="1" applyAlignment="1">
      <alignment horizontal="center" vertical="center" wrapText="1"/>
    </xf>
    <xf numFmtId="44" fontId="7" fillId="0" borderId="17" xfId="0" applyNumberFormat="1" applyFont="1" applyFill="1" applyBorder="1" applyAlignment="1">
      <alignment horizontal="center" vertical="center" wrapText="1"/>
    </xf>
    <xf numFmtId="44" fontId="7" fillId="0" borderId="18"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1" xfId="0" applyFont="1" applyFill="1" applyBorder="1" applyAlignment="1">
      <alignment horizontal="center" vertical="center" wrapText="1"/>
    </xf>
    <xf numFmtId="44" fontId="7" fillId="0" borderId="16" xfId="0" applyNumberFormat="1" applyFont="1" applyBorder="1" applyAlignment="1">
      <alignment horizontal="center" vertical="center" wrapText="1"/>
    </xf>
    <xf numFmtId="44" fontId="7" fillId="0" borderId="18"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7" fillId="5" borderId="8"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3" xfId="0" applyFont="1" applyFill="1" applyBorder="1" applyAlignment="1">
      <alignment horizontal="center" vertical="center" wrapText="1"/>
    </xf>
    <xf numFmtId="44" fontId="7" fillId="0" borderId="31" xfId="0" applyNumberFormat="1" applyFont="1" applyFill="1" applyBorder="1" applyAlignment="1">
      <alignment horizontal="center" vertical="center" wrapText="1"/>
    </xf>
    <xf numFmtId="44" fontId="7" fillId="0" borderId="13" xfId="0" applyNumberFormat="1" applyFont="1" applyFill="1" applyBorder="1" applyAlignment="1">
      <alignment horizontal="center" vertical="center" wrapText="1"/>
    </xf>
    <xf numFmtId="0" fontId="12" fillId="0" borderId="31" xfId="0" applyFont="1" applyBorder="1" applyAlignment="1">
      <alignment horizontal="center" vertical="center" wrapText="1"/>
    </xf>
    <xf numFmtId="0" fontId="12" fillId="0" borderId="18" xfId="0" applyFont="1" applyBorder="1" applyAlignment="1">
      <alignment horizontal="center" vertical="center" wrapText="1"/>
    </xf>
    <xf numFmtId="0" fontId="7" fillId="0" borderId="32" xfId="0" applyFont="1" applyBorder="1" applyAlignment="1">
      <alignment horizontal="center" vertical="center" wrapText="1"/>
    </xf>
    <xf numFmtId="0" fontId="7" fillId="5" borderId="1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8" xfId="0" applyFont="1" applyBorder="1" applyAlignment="1">
      <alignment horizontal="center" vertical="center" wrapText="1"/>
    </xf>
    <xf numFmtId="44" fontId="7" fillId="0" borderId="8"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6" fillId="0" borderId="8" xfId="0" applyFont="1" applyBorder="1" applyAlignment="1">
      <alignment horizontal="center" vertical="center" wrapText="1"/>
    </xf>
    <xf numFmtId="0" fontId="13" fillId="5" borderId="0" xfId="0" applyFont="1" applyFill="1" applyAlignment="1">
      <alignment horizontal="center" vertical="center" wrapText="1"/>
    </xf>
    <xf numFmtId="0" fontId="0" fillId="0" borderId="8" xfId="0"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409575</xdr:colOff>
      <xdr:row>6</xdr:row>
      <xdr:rowOff>161925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5324475" cy="1343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0</xdr:row>
      <xdr:rowOff>19050</xdr:rowOff>
    </xdr:from>
    <xdr:to>
      <xdr:col>4</xdr:col>
      <xdr:colOff>419100</xdr:colOff>
      <xdr:row>6</xdr:row>
      <xdr:rowOff>180975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7625" y="19050"/>
          <a:ext cx="5324475" cy="1343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4</xdr:col>
      <xdr:colOff>419100</xdr:colOff>
      <xdr:row>6</xdr:row>
      <xdr:rowOff>180975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7625" y="19050"/>
          <a:ext cx="5324475" cy="1343025"/>
        </a:xfrm>
        <a:prstGeom prst="rect">
          <a:avLst/>
        </a:prstGeom>
        <a:noFill/>
        <a:ln w="9525">
          <a:noFill/>
          <a:miter lim="800000"/>
          <a:headEnd/>
          <a:tailEnd/>
        </a:ln>
      </xdr:spPr>
    </xdr:pic>
    <xdr:clientData/>
  </xdr:twoCellAnchor>
  <xdr:twoCellAnchor>
    <xdr:from>
      <xdr:col>0</xdr:col>
      <xdr:colOff>38100</xdr:colOff>
      <xdr:row>0</xdr:row>
      <xdr:rowOff>28575</xdr:rowOff>
    </xdr:from>
    <xdr:to>
      <xdr:col>4</xdr:col>
      <xdr:colOff>409575</xdr:colOff>
      <xdr:row>6</xdr:row>
      <xdr:rowOff>190500</xdr:rowOff>
    </xdr:to>
    <xdr:pic>
      <xdr:nvPicPr>
        <xdr:cNvPr id="4"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5591175" cy="134302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4</xdr:col>
      <xdr:colOff>419100</xdr:colOff>
      <xdr:row>6</xdr:row>
      <xdr:rowOff>180975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7625" y="19050"/>
          <a:ext cx="3419475" cy="1343025"/>
        </a:xfrm>
        <a:prstGeom prst="rect">
          <a:avLst/>
        </a:prstGeom>
        <a:noFill/>
        <a:ln w="9525">
          <a:noFill/>
          <a:miter lim="800000"/>
          <a:headEnd/>
          <a:tailEnd/>
        </a:ln>
      </xdr:spPr>
    </xdr:pic>
    <xdr:clientData/>
  </xdr:twoCellAnchor>
  <xdr:twoCellAnchor>
    <xdr:from>
      <xdr:col>0</xdr:col>
      <xdr:colOff>47625</xdr:colOff>
      <xdr:row>0</xdr:row>
      <xdr:rowOff>19050</xdr:rowOff>
    </xdr:from>
    <xdr:to>
      <xdr:col>4</xdr:col>
      <xdr:colOff>419100</xdr:colOff>
      <xdr:row>6</xdr:row>
      <xdr:rowOff>180975</xdr:rowOff>
    </xdr:to>
    <xdr:pic>
      <xdr:nvPicPr>
        <xdr:cNvPr id="5"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47625" y="19050"/>
          <a:ext cx="5591175" cy="1343025"/>
        </a:xfrm>
        <a:prstGeom prst="rect">
          <a:avLst/>
        </a:prstGeom>
        <a:noFill/>
        <a:ln w="9525">
          <a:noFill/>
          <a:miter lim="800000"/>
          <a:headEnd/>
          <a:tailEnd/>
        </a:ln>
      </xdr:spPr>
    </xdr:pic>
    <xdr:clientData/>
  </xdr:twoCellAnchor>
  <xdr:twoCellAnchor>
    <xdr:from>
      <xdr:col>0</xdr:col>
      <xdr:colOff>38100</xdr:colOff>
      <xdr:row>0</xdr:row>
      <xdr:rowOff>28575</xdr:rowOff>
    </xdr:from>
    <xdr:to>
      <xdr:col>4</xdr:col>
      <xdr:colOff>409575</xdr:colOff>
      <xdr:row>6</xdr:row>
      <xdr:rowOff>190500</xdr:rowOff>
    </xdr:to>
    <xdr:pic>
      <xdr:nvPicPr>
        <xdr:cNvPr id="6"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5591175" cy="1343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409575</xdr:colOff>
      <xdr:row>6</xdr:row>
      <xdr:rowOff>161925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5324475" cy="1343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409575</xdr:colOff>
      <xdr:row>6</xdr:row>
      <xdr:rowOff>161925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5324475" cy="1343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409575</xdr:colOff>
      <xdr:row>6</xdr:row>
      <xdr:rowOff>161925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5324475" cy="13430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409575</xdr:colOff>
      <xdr:row>6</xdr:row>
      <xdr:rowOff>161925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5324475" cy="13430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409575</xdr:colOff>
      <xdr:row>6</xdr:row>
      <xdr:rowOff>161925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5324475" cy="13430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409575</xdr:colOff>
      <xdr:row>6</xdr:row>
      <xdr:rowOff>161925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5324475" cy="13430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409575</xdr:colOff>
      <xdr:row>6</xdr:row>
      <xdr:rowOff>161925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5324475" cy="13430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409575</xdr:colOff>
      <xdr:row>6</xdr:row>
      <xdr:rowOff>161925</xdr:rowOff>
    </xdr:to>
    <xdr:pic>
      <xdr:nvPicPr>
        <xdr:cNvPr id="2" name="Picture 1" descr="logo"/>
        <xdr:cNvPicPr>
          <a:picLocks noChangeAspect="1" noChangeArrowheads="1"/>
        </xdr:cNvPicPr>
      </xdr:nvPicPr>
      <xdr:blipFill>
        <a:blip xmlns:r="http://schemas.openxmlformats.org/officeDocument/2006/relationships" r:embed="rId1" cstate="print"/>
        <a:srcRect/>
        <a:stretch>
          <a:fillRect/>
        </a:stretch>
      </xdr:blipFill>
      <xdr:spPr bwMode="auto">
        <a:xfrm>
          <a:off x="38100" y="0"/>
          <a:ext cx="5324475" cy="1343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7" tint="-0.499984740745262"/>
  </sheetPr>
  <dimension ref="A1:L75"/>
  <sheetViews>
    <sheetView topLeftCell="E8" workbookViewId="0">
      <pane ySplit="2" topLeftCell="A33" activePane="bottomLeft" state="frozen"/>
      <selection activeCell="A8" sqref="A8"/>
      <selection pane="bottomLeft" activeCell="E47" sqref="E47"/>
    </sheetView>
  </sheetViews>
  <sheetFormatPr baseColWidth="10" defaultRowHeight="12.75"/>
  <cols>
    <col min="1" max="1" width="13.7109375" style="1" customWidth="1"/>
    <col min="2" max="2" width="27.42578125" style="1" customWidth="1"/>
    <col min="3" max="4" width="16.5703125" style="1" customWidth="1"/>
    <col min="5" max="5" width="12.85546875" style="1" customWidth="1"/>
    <col min="6" max="6" width="24.42578125" style="1" customWidth="1"/>
    <col min="7" max="7" width="27.7109375" style="1" customWidth="1"/>
    <col min="8" max="8" width="12.28515625" style="28" bestFit="1" customWidth="1"/>
    <col min="9" max="9" width="12.7109375" style="28" bestFit="1" customWidth="1"/>
    <col min="10" max="10" width="46.5703125" style="1" customWidth="1"/>
    <col min="11" max="11" width="19.7109375" style="1" customWidth="1"/>
    <col min="12" max="12" width="0" style="1" hidden="1" customWidth="1"/>
    <col min="13" max="16" width="11.42578125" style="1"/>
    <col min="17" max="17" width="11.7109375" style="1" bestFit="1" customWidth="1"/>
    <col min="18" max="18" width="11.42578125" style="1"/>
    <col min="19" max="20" width="11.5703125" style="1" bestFit="1" customWidth="1"/>
    <col min="21" max="16384" width="11.42578125" style="1"/>
  </cols>
  <sheetData>
    <row r="1" spans="1:12" ht="18" customHeight="1">
      <c r="A1" s="232" t="s">
        <v>0</v>
      </c>
      <c r="B1" s="232"/>
      <c r="C1" s="232"/>
      <c r="D1" s="232"/>
      <c r="E1" s="232"/>
      <c r="F1" s="232"/>
      <c r="G1" s="232"/>
      <c r="H1" s="232"/>
      <c r="I1" s="232"/>
      <c r="J1" s="232"/>
      <c r="K1" s="232"/>
    </row>
    <row r="3" spans="1:12" ht="18" customHeight="1">
      <c r="A3" s="232" t="s">
        <v>1</v>
      </c>
      <c r="B3" s="232"/>
      <c r="C3" s="232"/>
      <c r="D3" s="232"/>
      <c r="E3" s="232"/>
      <c r="F3" s="232"/>
      <c r="G3" s="232"/>
      <c r="H3" s="232"/>
      <c r="I3" s="232"/>
      <c r="J3" s="232"/>
      <c r="K3" s="232"/>
    </row>
    <row r="4" spans="1:12">
      <c r="I4" s="32" t="s">
        <v>16</v>
      </c>
    </row>
    <row r="5" spans="1:12" ht="15.75" customHeight="1">
      <c r="A5" s="233" t="s">
        <v>2</v>
      </c>
      <c r="B5" s="233"/>
      <c r="C5" s="233"/>
      <c r="D5" s="233"/>
      <c r="E5" s="233"/>
      <c r="F5" s="233"/>
      <c r="G5" s="233"/>
      <c r="H5" s="233"/>
      <c r="I5" s="233"/>
      <c r="J5" s="233"/>
      <c r="K5" s="233"/>
    </row>
    <row r="6" spans="1:12" ht="15.75" customHeight="1">
      <c r="A6" s="234"/>
      <c r="B6" s="234"/>
      <c r="C6" s="234"/>
      <c r="D6" s="234"/>
      <c r="E6" s="234"/>
      <c r="F6" s="234"/>
      <c r="G6" s="234"/>
      <c r="H6" s="234"/>
      <c r="I6" s="234"/>
      <c r="J6" s="234"/>
      <c r="K6" s="234"/>
    </row>
    <row r="7" spans="1:12" ht="15.75" customHeight="1" thickBot="1">
      <c r="B7" s="3"/>
      <c r="C7" s="3"/>
      <c r="D7" s="3"/>
      <c r="E7" s="3"/>
      <c r="F7" s="3"/>
      <c r="G7" s="3"/>
      <c r="H7" s="4"/>
      <c r="I7" s="4"/>
      <c r="J7" s="3"/>
    </row>
    <row r="8" spans="1:12" ht="13.5" thickBot="1">
      <c r="A8" s="235" t="s">
        <v>3</v>
      </c>
      <c r="B8" s="235" t="s">
        <v>4</v>
      </c>
      <c r="C8" s="235" t="s">
        <v>5</v>
      </c>
      <c r="D8" s="235" t="s">
        <v>6</v>
      </c>
      <c r="E8" s="235" t="s">
        <v>7</v>
      </c>
      <c r="F8" s="235" t="s">
        <v>8</v>
      </c>
      <c r="G8" s="235" t="s">
        <v>9</v>
      </c>
      <c r="H8" s="238" t="s">
        <v>10</v>
      </c>
      <c r="I8" s="239"/>
      <c r="J8" s="235" t="s">
        <v>11</v>
      </c>
      <c r="K8" s="240" t="s">
        <v>12</v>
      </c>
      <c r="L8" s="242" t="s">
        <v>13</v>
      </c>
    </row>
    <row r="9" spans="1:12" ht="30" customHeight="1" thickBot="1">
      <c r="A9" s="236"/>
      <c r="B9" s="236"/>
      <c r="C9" s="236"/>
      <c r="D9" s="237"/>
      <c r="E9" s="236"/>
      <c r="F9" s="236"/>
      <c r="G9" s="236"/>
      <c r="H9" s="5" t="s">
        <v>14</v>
      </c>
      <c r="I9" s="5" t="s">
        <v>15</v>
      </c>
      <c r="J9" s="236"/>
      <c r="K9" s="241"/>
      <c r="L9" s="243"/>
    </row>
    <row r="10" spans="1:12" s="11" customFormat="1" ht="28.5" customHeight="1">
      <c r="A10" s="244" t="s">
        <v>17</v>
      </c>
      <c r="B10" s="13" t="s">
        <v>18</v>
      </c>
      <c r="C10" s="13" t="s">
        <v>19</v>
      </c>
      <c r="D10" s="229" t="s">
        <v>20</v>
      </c>
      <c r="E10" s="229" t="s">
        <v>26</v>
      </c>
      <c r="F10" s="229" t="s">
        <v>53</v>
      </c>
      <c r="G10" s="229" t="s">
        <v>27</v>
      </c>
      <c r="H10" s="14">
        <v>331</v>
      </c>
      <c r="I10" s="248">
        <v>108</v>
      </c>
      <c r="J10" s="229" t="s">
        <v>54</v>
      </c>
      <c r="K10" s="229" t="s">
        <v>21</v>
      </c>
      <c r="L10" s="10"/>
    </row>
    <row r="11" spans="1:12" s="11" customFormat="1" ht="27" customHeight="1">
      <c r="A11" s="245"/>
      <c r="B11" s="13" t="s">
        <v>22</v>
      </c>
      <c r="C11" s="13" t="s">
        <v>23</v>
      </c>
      <c r="D11" s="247"/>
      <c r="E11" s="247"/>
      <c r="F11" s="247"/>
      <c r="G11" s="247"/>
      <c r="H11" s="14">
        <v>331</v>
      </c>
      <c r="I11" s="249"/>
      <c r="J11" s="247"/>
      <c r="K11" s="247"/>
      <c r="L11" s="10"/>
    </row>
    <row r="12" spans="1:12" s="11" customFormat="1" ht="20.25" customHeight="1">
      <c r="A12" s="246"/>
      <c r="B12" s="13" t="s">
        <v>25</v>
      </c>
      <c r="C12" s="13" t="s">
        <v>24</v>
      </c>
      <c r="D12" s="230"/>
      <c r="E12" s="230"/>
      <c r="F12" s="230"/>
      <c r="G12" s="230"/>
      <c r="H12" s="14">
        <v>331</v>
      </c>
      <c r="I12" s="250"/>
      <c r="J12" s="230"/>
      <c r="K12" s="230"/>
      <c r="L12" s="10"/>
    </row>
    <row r="13" spans="1:12" s="11" customFormat="1" ht="48" customHeight="1">
      <c r="A13" s="33" t="s">
        <v>28</v>
      </c>
      <c r="B13" s="228" t="s">
        <v>31</v>
      </c>
      <c r="C13" s="228"/>
      <c r="D13" s="13" t="s">
        <v>20</v>
      </c>
      <c r="E13" s="7" t="s">
        <v>32</v>
      </c>
      <c r="F13" s="7" t="s">
        <v>33</v>
      </c>
      <c r="G13" s="7" t="s">
        <v>30</v>
      </c>
      <c r="H13" s="8">
        <f>274*3</f>
        <v>822</v>
      </c>
      <c r="I13" s="8"/>
      <c r="J13" s="8" t="s">
        <v>34</v>
      </c>
      <c r="K13" s="13" t="s">
        <v>21</v>
      </c>
      <c r="L13" s="10"/>
    </row>
    <row r="14" spans="1:12" s="11" customFormat="1" ht="47.25" customHeight="1">
      <c r="A14" s="33" t="s">
        <v>28</v>
      </c>
      <c r="B14" s="228" t="s">
        <v>29</v>
      </c>
      <c r="C14" s="228"/>
      <c r="D14" s="13" t="s">
        <v>20</v>
      </c>
      <c r="E14" s="7" t="s">
        <v>35</v>
      </c>
      <c r="F14" s="7" t="s">
        <v>36</v>
      </c>
      <c r="G14" s="7" t="s">
        <v>30</v>
      </c>
      <c r="H14" s="8">
        <f>1096*5</f>
        <v>5480</v>
      </c>
      <c r="I14" s="8">
        <v>108</v>
      </c>
      <c r="J14" s="8" t="s">
        <v>37</v>
      </c>
      <c r="K14" s="13" t="s">
        <v>21</v>
      </c>
      <c r="L14" s="10"/>
    </row>
    <row r="15" spans="1:12" s="11" customFormat="1" ht="34.5" customHeight="1">
      <c r="A15" s="227" t="s">
        <v>38</v>
      </c>
      <c r="B15" s="13" t="s">
        <v>39</v>
      </c>
      <c r="C15" s="13" t="s">
        <v>40</v>
      </c>
      <c r="D15" s="228" t="s">
        <v>20</v>
      </c>
      <c r="E15" s="228" t="s">
        <v>43</v>
      </c>
      <c r="F15" s="228" t="s">
        <v>44</v>
      </c>
      <c r="G15" s="228" t="s">
        <v>55</v>
      </c>
      <c r="H15" s="231">
        <v>516</v>
      </c>
      <c r="I15" s="231"/>
      <c r="J15" s="228" t="s">
        <v>45</v>
      </c>
      <c r="K15" s="228" t="s">
        <v>21</v>
      </c>
      <c r="L15" s="10"/>
    </row>
    <row r="16" spans="1:12" s="11" customFormat="1" ht="34.5" customHeight="1">
      <c r="A16" s="227"/>
      <c r="B16" s="13" t="s">
        <v>41</v>
      </c>
      <c r="C16" s="37" t="s">
        <v>105</v>
      </c>
      <c r="D16" s="228"/>
      <c r="E16" s="228"/>
      <c r="F16" s="228"/>
      <c r="G16" s="228"/>
      <c r="H16" s="231"/>
      <c r="I16" s="231"/>
      <c r="J16" s="228"/>
      <c r="K16" s="228"/>
      <c r="L16" s="10"/>
    </row>
    <row r="17" spans="1:12" s="11" customFormat="1" ht="37.5" customHeight="1">
      <c r="A17" s="227" t="s">
        <v>38</v>
      </c>
      <c r="B17" s="13" t="s">
        <v>39</v>
      </c>
      <c r="C17" s="13" t="s">
        <v>40</v>
      </c>
      <c r="D17" s="228" t="s">
        <v>20</v>
      </c>
      <c r="E17" s="228" t="s">
        <v>43</v>
      </c>
      <c r="F17" s="228" t="s">
        <v>56</v>
      </c>
      <c r="G17" s="228" t="s">
        <v>55</v>
      </c>
      <c r="H17" s="231">
        <v>700</v>
      </c>
      <c r="I17" s="231"/>
      <c r="J17" s="228" t="s">
        <v>45</v>
      </c>
      <c r="K17" s="228" t="s">
        <v>21</v>
      </c>
      <c r="L17" s="10"/>
    </row>
    <row r="18" spans="1:12" s="11" customFormat="1" ht="26.25" customHeight="1">
      <c r="A18" s="227"/>
      <c r="B18" s="13" t="s">
        <v>41</v>
      </c>
      <c r="C18" s="37" t="s">
        <v>105</v>
      </c>
      <c r="D18" s="228"/>
      <c r="E18" s="228"/>
      <c r="F18" s="228"/>
      <c r="G18" s="228"/>
      <c r="H18" s="231"/>
      <c r="I18" s="231"/>
      <c r="J18" s="228"/>
      <c r="K18" s="228"/>
      <c r="L18" s="10"/>
    </row>
    <row r="19" spans="1:12" s="11" customFormat="1" ht="48.75" customHeight="1">
      <c r="A19" s="33" t="s">
        <v>28</v>
      </c>
      <c r="B19" s="228" t="s">
        <v>31</v>
      </c>
      <c r="C19" s="228"/>
      <c r="D19" s="13" t="s">
        <v>20</v>
      </c>
      <c r="E19" s="7" t="s">
        <v>46</v>
      </c>
      <c r="F19" s="7" t="s">
        <v>47</v>
      </c>
      <c r="G19" s="7" t="s">
        <v>30</v>
      </c>
      <c r="H19" s="8">
        <f>350*3</f>
        <v>1050</v>
      </c>
      <c r="I19" s="8">
        <f>55*2</f>
        <v>110</v>
      </c>
      <c r="J19" s="8" t="s">
        <v>48</v>
      </c>
      <c r="K19" s="13" t="s">
        <v>21</v>
      </c>
      <c r="L19" s="10"/>
    </row>
    <row r="20" spans="1:12" s="11" customFormat="1" ht="43.5" customHeight="1">
      <c r="A20" s="33" t="s">
        <v>28</v>
      </c>
      <c r="B20" s="228" t="s">
        <v>31</v>
      </c>
      <c r="C20" s="228"/>
      <c r="D20" s="13" t="s">
        <v>20</v>
      </c>
      <c r="E20" s="7" t="s">
        <v>46</v>
      </c>
      <c r="F20" s="7" t="s">
        <v>49</v>
      </c>
      <c r="G20" s="7" t="s">
        <v>30</v>
      </c>
      <c r="H20" s="8">
        <f>350*3</f>
        <v>1050</v>
      </c>
      <c r="I20" s="8">
        <f>55*2</f>
        <v>110</v>
      </c>
      <c r="J20" s="8" t="s">
        <v>50</v>
      </c>
      <c r="K20" s="13" t="s">
        <v>21</v>
      </c>
      <c r="L20" s="10"/>
    </row>
    <row r="21" spans="1:12" s="11" customFormat="1" ht="31.5" customHeight="1">
      <c r="A21" s="227" t="s">
        <v>38</v>
      </c>
      <c r="B21" s="13" t="s">
        <v>39</v>
      </c>
      <c r="C21" s="13" t="s">
        <v>40</v>
      </c>
      <c r="D21" s="228" t="s">
        <v>20</v>
      </c>
      <c r="E21" s="228" t="s">
        <v>46</v>
      </c>
      <c r="F21" s="228" t="s">
        <v>51</v>
      </c>
      <c r="G21" s="228" t="s">
        <v>55</v>
      </c>
      <c r="H21" s="231">
        <f>350*2</f>
        <v>700</v>
      </c>
      <c r="I21" s="231"/>
      <c r="J21" s="228" t="s">
        <v>45</v>
      </c>
      <c r="K21" s="228" t="s">
        <v>21</v>
      </c>
      <c r="L21" s="10"/>
    </row>
    <row r="22" spans="1:12" s="11" customFormat="1" ht="27" customHeight="1">
      <c r="A22" s="227"/>
      <c r="B22" s="13" t="s">
        <v>41</v>
      </c>
      <c r="C22" s="37" t="s">
        <v>105</v>
      </c>
      <c r="D22" s="228"/>
      <c r="E22" s="228"/>
      <c r="F22" s="228"/>
      <c r="G22" s="228"/>
      <c r="H22" s="231"/>
      <c r="I22" s="231"/>
      <c r="J22" s="228"/>
      <c r="K22" s="228"/>
      <c r="L22" s="10"/>
    </row>
    <row r="23" spans="1:12" s="11" customFormat="1" ht="27" customHeight="1">
      <c r="A23" s="227" t="s">
        <v>38</v>
      </c>
      <c r="B23" s="13" t="s">
        <v>39</v>
      </c>
      <c r="C23" s="13" t="s">
        <v>40</v>
      </c>
      <c r="D23" s="228" t="s">
        <v>20</v>
      </c>
      <c r="E23" s="228" t="s">
        <v>43</v>
      </c>
      <c r="F23" s="228" t="s">
        <v>52</v>
      </c>
      <c r="G23" s="228" t="s">
        <v>55</v>
      </c>
      <c r="H23" s="231">
        <f>350*2</f>
        <v>700</v>
      </c>
      <c r="I23" s="231"/>
      <c r="J23" s="228" t="s">
        <v>45</v>
      </c>
      <c r="K23" s="228" t="s">
        <v>21</v>
      </c>
      <c r="L23" s="10"/>
    </row>
    <row r="24" spans="1:12" s="11" customFormat="1" ht="32.25" customHeight="1">
      <c r="A24" s="227"/>
      <c r="B24" s="13" t="s">
        <v>41</v>
      </c>
      <c r="C24" s="37" t="s">
        <v>105</v>
      </c>
      <c r="D24" s="228"/>
      <c r="E24" s="228"/>
      <c r="F24" s="228"/>
      <c r="G24" s="228"/>
      <c r="H24" s="231"/>
      <c r="I24" s="231"/>
      <c r="J24" s="228"/>
      <c r="K24" s="228"/>
      <c r="L24" s="10"/>
    </row>
    <row r="25" spans="1:12" s="11" customFormat="1" ht="28.5" customHeight="1">
      <c r="A25" s="227" t="s">
        <v>57</v>
      </c>
      <c r="B25" s="34" t="s">
        <v>58</v>
      </c>
      <c r="C25" s="34" t="s">
        <v>60</v>
      </c>
      <c r="D25" s="228" t="s">
        <v>20</v>
      </c>
      <c r="E25" s="228" t="s">
        <v>61</v>
      </c>
      <c r="F25" s="228" t="s">
        <v>62</v>
      </c>
      <c r="G25" s="228" t="s">
        <v>63</v>
      </c>
      <c r="H25" s="231">
        <f>258*2</f>
        <v>516</v>
      </c>
      <c r="I25" s="231"/>
      <c r="J25" s="228" t="s">
        <v>64</v>
      </c>
      <c r="K25" s="228" t="s">
        <v>21</v>
      </c>
      <c r="L25" s="10"/>
    </row>
    <row r="26" spans="1:12" s="11" customFormat="1" ht="24.75" customHeight="1">
      <c r="A26" s="227"/>
      <c r="B26" s="34" t="s">
        <v>59</v>
      </c>
      <c r="C26" s="34" t="s">
        <v>42</v>
      </c>
      <c r="D26" s="228"/>
      <c r="E26" s="228"/>
      <c r="F26" s="228"/>
      <c r="G26" s="228"/>
      <c r="H26" s="231"/>
      <c r="I26" s="231"/>
      <c r="J26" s="228"/>
      <c r="K26" s="228"/>
      <c r="L26" s="10"/>
    </row>
    <row r="27" spans="1:12" s="11" customFormat="1" ht="45.75" customHeight="1">
      <c r="A27" s="33" t="s">
        <v>57</v>
      </c>
      <c r="B27" s="34" t="s">
        <v>65</v>
      </c>
      <c r="C27" s="34" t="s">
        <v>66</v>
      </c>
      <c r="D27" s="34" t="s">
        <v>20</v>
      </c>
      <c r="E27" s="34" t="s">
        <v>46</v>
      </c>
      <c r="F27" s="34" t="s">
        <v>67</v>
      </c>
      <c r="G27" s="34" t="s">
        <v>68</v>
      </c>
      <c r="H27" s="35">
        <v>350</v>
      </c>
      <c r="I27" s="35"/>
      <c r="J27" s="34" t="s">
        <v>69</v>
      </c>
      <c r="K27" s="34" t="s">
        <v>21</v>
      </c>
      <c r="L27" s="10"/>
    </row>
    <row r="28" spans="1:12" s="11" customFormat="1" ht="19.5" customHeight="1">
      <c r="A28" s="244" t="s">
        <v>57</v>
      </c>
      <c r="B28" s="34" t="s">
        <v>70</v>
      </c>
      <c r="C28" s="34" t="s">
        <v>72</v>
      </c>
      <c r="D28" s="229" t="s">
        <v>20</v>
      </c>
      <c r="E28" s="229" t="s">
        <v>73</v>
      </c>
      <c r="F28" s="251" t="s">
        <v>75</v>
      </c>
      <c r="G28" s="229" t="s">
        <v>74</v>
      </c>
      <c r="H28" s="248">
        <f>274*3</f>
        <v>822</v>
      </c>
      <c r="I28" s="248"/>
      <c r="J28" s="229" t="s">
        <v>76</v>
      </c>
      <c r="K28" s="254" t="s">
        <v>21</v>
      </c>
      <c r="L28" s="10"/>
    </row>
    <row r="29" spans="1:12" s="11" customFormat="1" ht="17.25" customHeight="1">
      <c r="A29" s="245"/>
      <c r="B29" s="34" t="s">
        <v>65</v>
      </c>
      <c r="C29" s="34" t="s">
        <v>66</v>
      </c>
      <c r="D29" s="247"/>
      <c r="E29" s="247"/>
      <c r="F29" s="252"/>
      <c r="G29" s="247"/>
      <c r="H29" s="249"/>
      <c r="I29" s="249"/>
      <c r="J29" s="247"/>
      <c r="K29" s="255"/>
      <c r="L29" s="10"/>
    </row>
    <row r="30" spans="1:12" s="11" customFormat="1" ht="21" customHeight="1">
      <c r="A30" s="246"/>
      <c r="B30" s="34" t="s">
        <v>71</v>
      </c>
      <c r="C30" s="34" t="s">
        <v>72</v>
      </c>
      <c r="D30" s="230"/>
      <c r="E30" s="230"/>
      <c r="F30" s="253"/>
      <c r="G30" s="230"/>
      <c r="H30" s="250"/>
      <c r="I30" s="250"/>
      <c r="J30" s="230"/>
      <c r="K30" s="256"/>
      <c r="L30" s="10"/>
    </row>
    <row r="31" spans="1:12" s="11" customFormat="1" ht="35.25" customHeight="1">
      <c r="A31" s="261" t="s">
        <v>77</v>
      </c>
      <c r="B31" s="34" t="s">
        <v>80</v>
      </c>
      <c r="C31" s="7" t="s">
        <v>86</v>
      </c>
      <c r="D31" s="251" t="s">
        <v>20</v>
      </c>
      <c r="E31" s="251" t="s">
        <v>81</v>
      </c>
      <c r="F31" s="251" t="s">
        <v>82</v>
      </c>
      <c r="G31" s="251" t="s">
        <v>83</v>
      </c>
      <c r="H31" s="257">
        <f>274*2</f>
        <v>548</v>
      </c>
      <c r="I31" s="257">
        <v>129</v>
      </c>
      <c r="J31" s="251" t="s">
        <v>84</v>
      </c>
      <c r="K31" s="259" t="s">
        <v>85</v>
      </c>
      <c r="L31" s="10"/>
    </row>
    <row r="32" spans="1:12" s="11" customFormat="1" ht="28.5" customHeight="1">
      <c r="A32" s="262"/>
      <c r="B32" s="7" t="s">
        <v>78</v>
      </c>
      <c r="C32" s="34" t="s">
        <v>79</v>
      </c>
      <c r="D32" s="253"/>
      <c r="E32" s="253"/>
      <c r="F32" s="253"/>
      <c r="G32" s="253"/>
      <c r="H32" s="258"/>
      <c r="I32" s="258"/>
      <c r="J32" s="253"/>
      <c r="K32" s="260"/>
      <c r="L32" s="10"/>
    </row>
    <row r="33" spans="1:12" s="11" customFormat="1" ht="30.75" customHeight="1">
      <c r="A33" s="227" t="s">
        <v>38</v>
      </c>
      <c r="B33" s="36" t="s">
        <v>39</v>
      </c>
      <c r="C33" s="36" t="s">
        <v>40</v>
      </c>
      <c r="D33" s="228" t="s">
        <v>20</v>
      </c>
      <c r="E33" s="228" t="s">
        <v>46</v>
      </c>
      <c r="F33" s="228" t="s">
        <v>87</v>
      </c>
      <c r="G33" s="228" t="s">
        <v>30</v>
      </c>
      <c r="H33" s="231">
        <v>700</v>
      </c>
      <c r="I33" s="231"/>
      <c r="J33" s="228" t="s">
        <v>45</v>
      </c>
      <c r="K33" s="228" t="s">
        <v>21</v>
      </c>
      <c r="L33" s="10"/>
    </row>
    <row r="34" spans="1:12" s="11" customFormat="1" ht="26.25" customHeight="1">
      <c r="A34" s="227"/>
      <c r="B34" s="36" t="s">
        <v>41</v>
      </c>
      <c r="C34" s="37" t="s">
        <v>105</v>
      </c>
      <c r="D34" s="228"/>
      <c r="E34" s="228"/>
      <c r="F34" s="228"/>
      <c r="G34" s="228"/>
      <c r="H34" s="231"/>
      <c r="I34" s="231"/>
      <c r="J34" s="228"/>
      <c r="K34" s="228"/>
      <c r="L34" s="10"/>
    </row>
    <row r="35" spans="1:12" s="11" customFormat="1" ht="27.75" customHeight="1">
      <c r="A35" s="261" t="s">
        <v>77</v>
      </c>
      <c r="B35" s="36" t="s">
        <v>80</v>
      </c>
      <c r="C35" s="7" t="s">
        <v>86</v>
      </c>
      <c r="D35" s="251" t="s">
        <v>20</v>
      </c>
      <c r="E35" s="251" t="s">
        <v>88</v>
      </c>
      <c r="F35" s="251" t="s">
        <v>89</v>
      </c>
      <c r="G35" s="251" t="s">
        <v>90</v>
      </c>
      <c r="H35" s="257">
        <f>274*2</f>
        <v>548</v>
      </c>
      <c r="I35" s="257">
        <v>55</v>
      </c>
      <c r="J35" s="251" t="s">
        <v>91</v>
      </c>
      <c r="K35" s="259" t="s">
        <v>92</v>
      </c>
      <c r="L35" s="10"/>
    </row>
    <row r="36" spans="1:12" s="11" customFormat="1" ht="36.75" customHeight="1">
      <c r="A36" s="262"/>
      <c r="B36" s="7" t="s">
        <v>78</v>
      </c>
      <c r="C36" s="36" t="s">
        <v>79</v>
      </c>
      <c r="D36" s="253"/>
      <c r="E36" s="253"/>
      <c r="F36" s="253"/>
      <c r="G36" s="253"/>
      <c r="H36" s="258"/>
      <c r="I36" s="258"/>
      <c r="J36" s="253"/>
      <c r="K36" s="260"/>
      <c r="L36" s="10"/>
    </row>
    <row r="37" spans="1:12" s="11" customFormat="1" ht="27.75" customHeight="1">
      <c r="A37" s="261" t="s">
        <v>57</v>
      </c>
      <c r="B37" s="36" t="s">
        <v>93</v>
      </c>
      <c r="C37" s="7" t="s">
        <v>95</v>
      </c>
      <c r="D37" s="251" t="s">
        <v>20</v>
      </c>
      <c r="E37" s="251" t="s">
        <v>97</v>
      </c>
      <c r="F37" s="251" t="s">
        <v>98</v>
      </c>
      <c r="G37" s="251" t="s">
        <v>99</v>
      </c>
      <c r="H37" s="257">
        <f>1832+1600</f>
        <v>3432</v>
      </c>
      <c r="I37" s="257">
        <v>678</v>
      </c>
      <c r="J37" s="251" t="s">
        <v>104</v>
      </c>
      <c r="K37" s="259" t="s">
        <v>21</v>
      </c>
      <c r="L37" s="10"/>
    </row>
    <row r="38" spans="1:12" s="11" customFormat="1" ht="29.25" customHeight="1">
      <c r="A38" s="262"/>
      <c r="B38" s="7" t="s">
        <v>94</v>
      </c>
      <c r="C38" s="36" t="s">
        <v>96</v>
      </c>
      <c r="D38" s="253"/>
      <c r="E38" s="253"/>
      <c r="F38" s="253"/>
      <c r="G38" s="253"/>
      <c r="H38" s="258"/>
      <c r="I38" s="258"/>
      <c r="J38" s="253"/>
      <c r="K38" s="260"/>
      <c r="L38" s="10"/>
    </row>
    <row r="39" spans="1:12" s="11" customFormat="1" ht="39" customHeight="1">
      <c r="A39" s="33" t="s">
        <v>28</v>
      </c>
      <c r="B39" s="228" t="s">
        <v>106</v>
      </c>
      <c r="C39" s="228"/>
      <c r="D39" s="38" t="s">
        <v>20</v>
      </c>
      <c r="E39" s="7" t="s">
        <v>107</v>
      </c>
      <c r="F39" s="7" t="s">
        <v>108</v>
      </c>
      <c r="G39" s="7" t="s">
        <v>30</v>
      </c>
      <c r="H39" s="8">
        <v>1400</v>
      </c>
      <c r="I39" s="8">
        <v>110</v>
      </c>
      <c r="J39" s="8" t="s">
        <v>109</v>
      </c>
      <c r="K39" s="38" t="s">
        <v>21</v>
      </c>
      <c r="L39" s="10"/>
    </row>
    <row r="40" spans="1:12" s="11" customFormat="1" ht="27.75" customHeight="1">
      <c r="A40" s="227" t="s">
        <v>38</v>
      </c>
      <c r="B40" s="40" t="s">
        <v>39</v>
      </c>
      <c r="C40" s="40" t="s">
        <v>40</v>
      </c>
      <c r="D40" s="228" t="s">
        <v>20</v>
      </c>
      <c r="E40" s="228" t="s">
        <v>107</v>
      </c>
      <c r="F40" s="228" t="s">
        <v>115</v>
      </c>
      <c r="G40" s="228" t="s">
        <v>102</v>
      </c>
      <c r="H40" s="231">
        <v>700</v>
      </c>
      <c r="I40" s="231"/>
      <c r="J40" s="228" t="s">
        <v>103</v>
      </c>
      <c r="K40" s="228" t="s">
        <v>21</v>
      </c>
      <c r="L40" s="10"/>
    </row>
    <row r="41" spans="1:12" s="11" customFormat="1" ht="29.25" customHeight="1">
      <c r="A41" s="227"/>
      <c r="B41" s="40" t="s">
        <v>41</v>
      </c>
      <c r="C41" s="40" t="s">
        <v>42</v>
      </c>
      <c r="D41" s="228"/>
      <c r="E41" s="228"/>
      <c r="F41" s="228"/>
      <c r="G41" s="228"/>
      <c r="H41" s="231"/>
      <c r="I41" s="231"/>
      <c r="J41" s="228"/>
      <c r="K41" s="228"/>
      <c r="L41" s="10"/>
    </row>
    <row r="42" spans="1:12" s="11" customFormat="1" ht="25.5" customHeight="1">
      <c r="A42" s="227" t="s">
        <v>38</v>
      </c>
      <c r="B42" s="40" t="s">
        <v>39</v>
      </c>
      <c r="C42" s="40" t="s">
        <v>40</v>
      </c>
      <c r="D42" s="228" t="s">
        <v>20</v>
      </c>
      <c r="E42" s="228" t="s">
        <v>46</v>
      </c>
      <c r="F42" s="229" t="s">
        <v>116</v>
      </c>
      <c r="G42" s="228" t="s">
        <v>102</v>
      </c>
      <c r="H42" s="231">
        <v>700</v>
      </c>
      <c r="I42" s="231"/>
      <c r="J42" s="228" t="s">
        <v>103</v>
      </c>
      <c r="K42" s="228" t="s">
        <v>21</v>
      </c>
      <c r="L42" s="10"/>
    </row>
    <row r="43" spans="1:12" s="11" customFormat="1" ht="24.75" customHeight="1">
      <c r="A43" s="227"/>
      <c r="B43" s="40" t="s">
        <v>41</v>
      </c>
      <c r="C43" s="40" t="s">
        <v>42</v>
      </c>
      <c r="D43" s="228"/>
      <c r="E43" s="228"/>
      <c r="F43" s="230"/>
      <c r="G43" s="228"/>
      <c r="H43" s="231"/>
      <c r="I43" s="231"/>
      <c r="J43" s="228"/>
      <c r="K43" s="228"/>
      <c r="L43" s="10"/>
    </row>
    <row r="44" spans="1:12" s="11" customFormat="1" ht="39.75" customHeight="1">
      <c r="A44" s="33" t="s">
        <v>28</v>
      </c>
      <c r="B44" s="228" t="s">
        <v>31</v>
      </c>
      <c r="C44" s="228"/>
      <c r="D44" s="51" t="s">
        <v>20</v>
      </c>
      <c r="E44" s="7" t="s">
        <v>46</v>
      </c>
      <c r="F44" s="7" t="s">
        <v>148</v>
      </c>
      <c r="G44" s="7" t="s">
        <v>30</v>
      </c>
      <c r="H44" s="8">
        <f>350*3</f>
        <v>1050</v>
      </c>
      <c r="I44" s="8">
        <v>110</v>
      </c>
      <c r="J44" s="8" t="s">
        <v>158</v>
      </c>
      <c r="K44" s="51" t="s">
        <v>21</v>
      </c>
      <c r="L44" s="10"/>
    </row>
    <row r="45" spans="1:12" s="11" customFormat="1" ht="51" customHeight="1">
      <c r="A45" s="33" t="s">
        <v>202</v>
      </c>
      <c r="B45" s="228" t="s">
        <v>203</v>
      </c>
      <c r="C45" s="228"/>
      <c r="D45" s="57" t="s">
        <v>20</v>
      </c>
      <c r="E45" s="7" t="s">
        <v>97</v>
      </c>
      <c r="F45" s="7" t="s">
        <v>204</v>
      </c>
      <c r="G45" s="7" t="s">
        <v>205</v>
      </c>
      <c r="H45" s="8">
        <f>2054*4</f>
        <v>8216</v>
      </c>
      <c r="I45" s="8"/>
      <c r="J45" s="8" t="s">
        <v>206</v>
      </c>
      <c r="K45" s="57" t="s">
        <v>21</v>
      </c>
      <c r="L45" s="10"/>
    </row>
    <row r="46" spans="1:12" s="11" customFormat="1" ht="56.25" customHeight="1">
      <c r="A46" s="33" t="s">
        <v>202</v>
      </c>
      <c r="B46" s="228" t="s">
        <v>210</v>
      </c>
      <c r="C46" s="228"/>
      <c r="D46" s="57" t="s">
        <v>20</v>
      </c>
      <c r="E46" s="7" t="s">
        <v>207</v>
      </c>
      <c r="F46" s="7" t="s">
        <v>209</v>
      </c>
      <c r="G46" s="7" t="s">
        <v>208</v>
      </c>
      <c r="H46" s="8">
        <f>10278+10908</f>
        <v>21186</v>
      </c>
      <c r="I46" s="8"/>
      <c r="J46" s="8" t="s">
        <v>211</v>
      </c>
      <c r="K46" s="57" t="s">
        <v>21</v>
      </c>
      <c r="L46" s="10"/>
    </row>
    <row r="47" spans="1:12" s="11" customFormat="1" ht="54.75" customHeight="1">
      <c r="A47" s="33" t="s">
        <v>202</v>
      </c>
      <c r="B47" s="228" t="s">
        <v>212</v>
      </c>
      <c r="C47" s="228"/>
      <c r="D47" s="57" t="s">
        <v>20</v>
      </c>
      <c r="E47" s="7" t="s">
        <v>176</v>
      </c>
      <c r="F47" s="7" t="s">
        <v>209</v>
      </c>
      <c r="G47" s="7" t="s">
        <v>208</v>
      </c>
      <c r="H47" s="8">
        <v>14096</v>
      </c>
      <c r="I47" s="8"/>
      <c r="J47" s="8" t="s">
        <v>211</v>
      </c>
      <c r="K47" s="57" t="s">
        <v>21</v>
      </c>
      <c r="L47" s="10"/>
    </row>
    <row r="48" spans="1:12" s="11" customFormat="1" ht="51" customHeight="1">
      <c r="A48" s="62"/>
      <c r="B48" s="57"/>
      <c r="C48" s="57"/>
      <c r="D48" s="57"/>
      <c r="E48" s="57"/>
      <c r="F48" s="7"/>
      <c r="G48" s="57"/>
      <c r="H48" s="14"/>
      <c r="I48" s="14"/>
      <c r="J48" s="13"/>
      <c r="K48" s="15"/>
      <c r="L48" s="10"/>
    </row>
    <row r="49" spans="1:12" s="11" customFormat="1" ht="12.4" customHeight="1">
      <c r="A49" s="19"/>
      <c r="B49" s="13"/>
      <c r="C49" s="13"/>
      <c r="D49" s="13"/>
      <c r="E49" s="13"/>
      <c r="F49" s="13"/>
      <c r="G49" s="13"/>
      <c r="H49" s="14"/>
      <c r="I49" s="14"/>
      <c r="J49" s="13"/>
      <c r="K49" s="15"/>
      <c r="L49" s="10"/>
    </row>
    <row r="50" spans="1:12" s="11" customFormat="1" ht="12.4" customHeight="1">
      <c r="A50" s="19"/>
      <c r="B50" s="13"/>
      <c r="C50" s="13"/>
      <c r="D50" s="13"/>
      <c r="E50" s="13"/>
      <c r="F50" s="13"/>
      <c r="G50" s="13"/>
      <c r="H50" s="14"/>
      <c r="I50" s="14"/>
      <c r="J50" s="13"/>
      <c r="K50" s="15"/>
      <c r="L50" s="10"/>
    </row>
    <row r="51" spans="1:12" s="11" customFormat="1" ht="12.4" customHeight="1">
      <c r="A51" s="19"/>
      <c r="B51" s="13"/>
      <c r="C51" s="13"/>
      <c r="D51" s="13"/>
      <c r="E51" s="13"/>
      <c r="F51" s="13"/>
      <c r="G51" s="13"/>
      <c r="H51" s="14"/>
      <c r="I51" s="14"/>
      <c r="J51" s="13"/>
      <c r="K51" s="15"/>
      <c r="L51" s="10"/>
    </row>
    <row r="52" spans="1:12" s="11" customFormat="1" ht="12.4" customHeight="1">
      <c r="A52" s="19"/>
      <c r="B52" s="13"/>
      <c r="C52" s="13"/>
      <c r="D52" s="13"/>
      <c r="E52" s="13"/>
      <c r="F52" s="13"/>
      <c r="G52" s="13"/>
      <c r="H52" s="14"/>
      <c r="I52" s="14"/>
      <c r="J52" s="13"/>
      <c r="K52" s="15"/>
      <c r="L52" s="10"/>
    </row>
    <row r="53" spans="1:12" s="11" customFormat="1" ht="12.4" customHeight="1">
      <c r="A53" s="19"/>
      <c r="B53" s="13"/>
      <c r="C53" s="13"/>
      <c r="D53" s="13"/>
      <c r="E53" s="13"/>
      <c r="F53" s="13"/>
      <c r="G53" s="13"/>
      <c r="H53" s="14"/>
      <c r="I53" s="14"/>
      <c r="J53" s="13"/>
      <c r="K53" s="15"/>
      <c r="L53" s="10"/>
    </row>
    <row r="54" spans="1:12" s="11" customFormat="1" ht="12.4" customHeight="1">
      <c r="A54" s="19"/>
      <c r="B54" s="13"/>
      <c r="C54" s="13"/>
      <c r="D54" s="13"/>
      <c r="E54" s="13"/>
      <c r="F54" s="13"/>
      <c r="G54" s="13"/>
      <c r="H54" s="14"/>
      <c r="I54" s="14"/>
      <c r="J54" s="13"/>
      <c r="K54" s="15"/>
      <c r="L54" s="10"/>
    </row>
    <row r="55" spans="1:12" s="11" customFormat="1" ht="12.4" customHeight="1">
      <c r="A55" s="19"/>
      <c r="B55" s="13"/>
      <c r="C55" s="13"/>
      <c r="D55" s="13"/>
      <c r="E55" s="13"/>
      <c r="F55" s="13"/>
      <c r="G55" s="13"/>
      <c r="H55" s="14"/>
      <c r="I55" s="14"/>
      <c r="J55" s="13"/>
      <c r="K55" s="15"/>
      <c r="L55" s="10"/>
    </row>
    <row r="56" spans="1:12" s="11" customFormat="1" ht="12.4" customHeight="1">
      <c r="A56" s="19"/>
      <c r="B56" s="13"/>
      <c r="C56" s="13"/>
      <c r="D56" s="13"/>
      <c r="E56" s="13"/>
      <c r="F56" s="13"/>
      <c r="G56" s="13"/>
      <c r="H56" s="14"/>
      <c r="I56" s="14"/>
      <c r="J56" s="13"/>
      <c r="K56" s="15"/>
      <c r="L56" s="10"/>
    </row>
    <row r="57" spans="1:12" s="11" customFormat="1" ht="12.4" customHeight="1">
      <c r="A57" s="19"/>
      <c r="B57" s="13"/>
      <c r="C57" s="13"/>
      <c r="D57" s="13"/>
      <c r="E57" s="13"/>
      <c r="F57" s="13"/>
      <c r="G57" s="13"/>
      <c r="H57" s="14"/>
      <c r="I57" s="14"/>
      <c r="J57" s="13"/>
      <c r="K57" s="15"/>
      <c r="L57" s="10"/>
    </row>
    <row r="58" spans="1:12" s="11" customFormat="1" ht="12.4" customHeight="1">
      <c r="A58" s="19"/>
      <c r="B58" s="13"/>
      <c r="C58" s="13"/>
      <c r="D58" s="13"/>
      <c r="E58" s="13"/>
      <c r="F58" s="13"/>
      <c r="G58" s="13"/>
      <c r="H58" s="14"/>
      <c r="I58" s="14"/>
      <c r="J58" s="13"/>
      <c r="K58" s="15"/>
      <c r="L58" s="10"/>
    </row>
    <row r="59" spans="1:12" s="11" customFormat="1" ht="12.4" customHeight="1">
      <c r="A59" s="19"/>
      <c r="B59" s="13"/>
      <c r="C59" s="13"/>
      <c r="D59" s="13"/>
      <c r="E59" s="13"/>
      <c r="F59" s="13"/>
      <c r="G59" s="13"/>
      <c r="H59" s="14"/>
      <c r="I59" s="14"/>
      <c r="J59" s="13"/>
      <c r="K59" s="15"/>
      <c r="L59" s="10"/>
    </row>
    <row r="60" spans="1:12" s="11" customFormat="1" ht="12.4" customHeight="1">
      <c r="A60" s="19"/>
      <c r="B60" s="13"/>
      <c r="C60" s="13"/>
      <c r="D60" s="13"/>
      <c r="E60" s="13"/>
      <c r="F60" s="13"/>
      <c r="G60" s="13"/>
      <c r="H60" s="14"/>
      <c r="I60" s="14"/>
      <c r="J60" s="13"/>
      <c r="K60" s="15"/>
      <c r="L60" s="10"/>
    </row>
    <row r="61" spans="1:12" s="11" customFormat="1" ht="12.4" customHeight="1">
      <c r="A61" s="19"/>
      <c r="B61" s="13"/>
      <c r="C61" s="13"/>
      <c r="D61" s="13"/>
      <c r="E61" s="13"/>
      <c r="F61" s="13"/>
      <c r="G61" s="13"/>
      <c r="H61" s="14"/>
      <c r="I61" s="14"/>
      <c r="J61" s="13"/>
      <c r="K61" s="15"/>
      <c r="L61" s="10"/>
    </row>
    <row r="62" spans="1:12" s="11" customFormat="1" ht="12.4" customHeight="1">
      <c r="A62" s="19"/>
      <c r="B62" s="13"/>
      <c r="C62" s="13"/>
      <c r="D62" s="13"/>
      <c r="E62" s="13"/>
      <c r="F62" s="13"/>
      <c r="G62" s="13"/>
      <c r="H62" s="14"/>
      <c r="I62" s="14"/>
      <c r="J62" s="13"/>
      <c r="K62" s="15"/>
      <c r="L62" s="10"/>
    </row>
    <row r="63" spans="1:12" s="11" customFormat="1" ht="12.4" customHeight="1">
      <c r="A63" s="19"/>
      <c r="B63" s="13"/>
      <c r="C63" s="13"/>
      <c r="D63" s="13"/>
      <c r="E63" s="13"/>
      <c r="F63" s="13"/>
      <c r="G63" s="13"/>
      <c r="H63" s="14"/>
      <c r="I63" s="14"/>
      <c r="J63" s="13"/>
      <c r="K63" s="15"/>
      <c r="L63" s="10"/>
    </row>
    <row r="64" spans="1:12" s="11" customFormat="1" ht="12.4" customHeight="1">
      <c r="A64" s="19"/>
      <c r="B64" s="13"/>
      <c r="C64" s="13"/>
      <c r="D64" s="13"/>
      <c r="E64" s="13"/>
      <c r="F64" s="13"/>
      <c r="G64" s="13"/>
      <c r="H64" s="14"/>
      <c r="I64" s="14"/>
      <c r="J64" s="13"/>
      <c r="K64" s="15"/>
      <c r="L64" s="10"/>
    </row>
    <row r="65" spans="1:12" s="11" customFormat="1" ht="12.4" customHeight="1">
      <c r="A65" s="19"/>
      <c r="B65" s="13"/>
      <c r="C65" s="13"/>
      <c r="D65" s="13"/>
      <c r="E65" s="13"/>
      <c r="F65" s="13"/>
      <c r="G65" s="13"/>
      <c r="H65" s="14"/>
      <c r="I65" s="14"/>
      <c r="J65" s="13"/>
      <c r="K65" s="15"/>
      <c r="L65" s="10"/>
    </row>
    <row r="66" spans="1:12" s="11" customFormat="1" ht="12.4" customHeight="1">
      <c r="A66" s="19"/>
      <c r="B66" s="13"/>
      <c r="C66" s="13"/>
      <c r="D66" s="13"/>
      <c r="E66" s="13"/>
      <c r="F66" s="13"/>
      <c r="G66" s="13"/>
      <c r="H66" s="14"/>
      <c r="I66" s="14"/>
      <c r="J66" s="13"/>
      <c r="K66" s="15"/>
      <c r="L66" s="10"/>
    </row>
    <row r="67" spans="1:12" s="11" customFormat="1" ht="12" customHeight="1" thickBot="1">
      <c r="A67" s="20"/>
      <c r="B67" s="21"/>
      <c r="C67" s="21"/>
      <c r="D67" s="21"/>
      <c r="E67" s="21"/>
      <c r="F67" s="21"/>
      <c r="G67" s="21"/>
      <c r="H67" s="22"/>
      <c r="I67" s="22"/>
      <c r="J67" s="21"/>
      <c r="K67" s="23"/>
      <c r="L67" s="24"/>
    </row>
    <row r="68" spans="1:12">
      <c r="H68" s="25">
        <f>SUM(H10:H67)</f>
        <v>66275</v>
      </c>
      <c r="I68" s="25">
        <f>SUM(I10:I67)</f>
        <v>1518</v>
      </c>
    </row>
    <row r="70" spans="1:12" ht="15">
      <c r="A70" s="26"/>
      <c r="B70" s="26"/>
      <c r="C70" s="26"/>
      <c r="D70" s="26"/>
      <c r="E70" s="26"/>
      <c r="F70" s="26"/>
      <c r="G70" s="26"/>
      <c r="H70" s="27"/>
      <c r="I70" s="27"/>
      <c r="J70" s="26"/>
    </row>
    <row r="71" spans="1:12" ht="12.75" customHeight="1">
      <c r="A71" s="26"/>
      <c r="B71" s="26"/>
      <c r="C71" s="26"/>
      <c r="D71" s="26"/>
      <c r="E71" s="26"/>
      <c r="F71" s="26"/>
      <c r="G71" s="26"/>
      <c r="H71" s="27"/>
      <c r="I71" s="27"/>
      <c r="J71" s="26"/>
    </row>
    <row r="72" spans="1:12" ht="12.75" customHeight="1">
      <c r="A72" s="26"/>
      <c r="B72" s="26"/>
      <c r="C72" s="26"/>
      <c r="D72" s="26"/>
      <c r="E72" s="26"/>
      <c r="F72" s="26"/>
      <c r="G72" s="26"/>
      <c r="H72" s="27"/>
      <c r="I72" s="27"/>
      <c r="J72" s="26"/>
    </row>
    <row r="73" spans="1:12" ht="12.75" customHeight="1">
      <c r="A73" s="26"/>
      <c r="B73" s="26"/>
      <c r="C73" s="26"/>
      <c r="D73" s="26"/>
      <c r="E73" s="26"/>
      <c r="F73" s="26"/>
      <c r="G73" s="26"/>
      <c r="H73" s="27"/>
      <c r="I73" s="27"/>
      <c r="J73" s="26"/>
    </row>
    <row r="74" spans="1:12" ht="12.75" customHeight="1"/>
    <row r="75" spans="1:12" ht="18">
      <c r="A75" s="26"/>
      <c r="B75" s="26"/>
      <c r="C75" s="26"/>
      <c r="D75" s="26"/>
      <c r="E75" s="26"/>
      <c r="F75" s="29"/>
    </row>
  </sheetData>
  <mergeCells count="140">
    <mergeCell ref="B45:C45"/>
    <mergeCell ref="B46:C46"/>
    <mergeCell ref="B47:C47"/>
    <mergeCell ref="H37:H38"/>
    <mergeCell ref="I37:I38"/>
    <mergeCell ref="J37:J38"/>
    <mergeCell ref="K37:K38"/>
    <mergeCell ref="A37:A38"/>
    <mergeCell ref="D37:D38"/>
    <mergeCell ref="E37:E38"/>
    <mergeCell ref="F37:F38"/>
    <mergeCell ref="G37:G38"/>
    <mergeCell ref="B39:C39"/>
    <mergeCell ref="K42:K43"/>
    <mergeCell ref="A40:A41"/>
    <mergeCell ref="D40:D41"/>
    <mergeCell ref="E40:E41"/>
    <mergeCell ref="F40:F41"/>
    <mergeCell ref="G40:G41"/>
    <mergeCell ref="H40:H41"/>
    <mergeCell ref="I40:I41"/>
    <mergeCell ref="J40:J41"/>
    <mergeCell ref="K40:K41"/>
    <mergeCell ref="B44:C44"/>
    <mergeCell ref="H33:H34"/>
    <mergeCell ref="I33:I34"/>
    <mergeCell ref="J33:J34"/>
    <mergeCell ref="K33:K34"/>
    <mergeCell ref="A35:A36"/>
    <mergeCell ref="D35:D36"/>
    <mergeCell ref="E35:E36"/>
    <mergeCell ref="F35:F36"/>
    <mergeCell ref="G35:G36"/>
    <mergeCell ref="H35:H36"/>
    <mergeCell ref="I35:I36"/>
    <mergeCell ref="J35:J36"/>
    <mergeCell ref="K35:K36"/>
    <mergeCell ref="A33:A34"/>
    <mergeCell ref="D33:D34"/>
    <mergeCell ref="E33:E34"/>
    <mergeCell ref="F33:F34"/>
    <mergeCell ref="G33:G34"/>
    <mergeCell ref="H31:H32"/>
    <mergeCell ref="I31:I32"/>
    <mergeCell ref="J31:J32"/>
    <mergeCell ref="K31:K32"/>
    <mergeCell ref="A31:A32"/>
    <mergeCell ref="D31:D32"/>
    <mergeCell ref="E31:E32"/>
    <mergeCell ref="F31:F32"/>
    <mergeCell ref="G31:G32"/>
    <mergeCell ref="J25:J26"/>
    <mergeCell ref="K25:K26"/>
    <mergeCell ref="A28:A30"/>
    <mergeCell ref="D28:D30"/>
    <mergeCell ref="F28:F30"/>
    <mergeCell ref="G28:G30"/>
    <mergeCell ref="H28:H30"/>
    <mergeCell ref="E28:E30"/>
    <mergeCell ref="J28:J30"/>
    <mergeCell ref="I28:I30"/>
    <mergeCell ref="K28:K30"/>
    <mergeCell ref="A25:A26"/>
    <mergeCell ref="D25:D26"/>
    <mergeCell ref="E25:E26"/>
    <mergeCell ref="F25:F26"/>
    <mergeCell ref="G25:G26"/>
    <mergeCell ref="K23:K24"/>
    <mergeCell ref="B19:C19"/>
    <mergeCell ref="B20:C20"/>
    <mergeCell ref="A21:A22"/>
    <mergeCell ref="D21:D22"/>
    <mergeCell ref="E21:E22"/>
    <mergeCell ref="K21:K22"/>
    <mergeCell ref="F21:F22"/>
    <mergeCell ref="G21:G22"/>
    <mergeCell ref="H21:H22"/>
    <mergeCell ref="I21:I22"/>
    <mergeCell ref="J21:J22"/>
    <mergeCell ref="A23:A24"/>
    <mergeCell ref="D23:D24"/>
    <mergeCell ref="E23:E24"/>
    <mergeCell ref="F23:F24"/>
    <mergeCell ref="L8:L9"/>
    <mergeCell ref="A10:A12"/>
    <mergeCell ref="D10:D12"/>
    <mergeCell ref="E10:E12"/>
    <mergeCell ref="F10:F12"/>
    <mergeCell ref="G10:G12"/>
    <mergeCell ref="I10:I12"/>
    <mergeCell ref="J10:J12"/>
    <mergeCell ref="K10:K12"/>
    <mergeCell ref="K15:K16"/>
    <mergeCell ref="A17:A18"/>
    <mergeCell ref="D17:D18"/>
    <mergeCell ref="E17:E18"/>
    <mergeCell ref="A1:K1"/>
    <mergeCell ref="A3:K3"/>
    <mergeCell ref="A5:K5"/>
    <mergeCell ref="A6:K6"/>
    <mergeCell ref="A8:A9"/>
    <mergeCell ref="B8:B9"/>
    <mergeCell ref="C8:C9"/>
    <mergeCell ref="D8:D9"/>
    <mergeCell ref="E8:E9"/>
    <mergeCell ref="F8:F9"/>
    <mergeCell ref="G8:G9"/>
    <mergeCell ref="H8:I8"/>
    <mergeCell ref="J8:J9"/>
    <mergeCell ref="K8:K9"/>
    <mergeCell ref="F17:F18"/>
    <mergeCell ref="G17:G18"/>
    <mergeCell ref="H17:H18"/>
    <mergeCell ref="I17:I18"/>
    <mergeCell ref="J17:J18"/>
    <mergeCell ref="K17:K18"/>
    <mergeCell ref="A42:A43"/>
    <mergeCell ref="D42:D43"/>
    <mergeCell ref="E42:E43"/>
    <mergeCell ref="F42:F43"/>
    <mergeCell ref="G42:G43"/>
    <mergeCell ref="H42:H43"/>
    <mergeCell ref="I42:I43"/>
    <mergeCell ref="J42:J43"/>
    <mergeCell ref="B13:C13"/>
    <mergeCell ref="B14:C14"/>
    <mergeCell ref="A15:A16"/>
    <mergeCell ref="D15:D16"/>
    <mergeCell ref="E15:E16"/>
    <mergeCell ref="F15:F16"/>
    <mergeCell ref="G15:G16"/>
    <mergeCell ref="H15:H16"/>
    <mergeCell ref="I15:I16"/>
    <mergeCell ref="J15:J16"/>
    <mergeCell ref="G23:G24"/>
    <mergeCell ref="H23:H24"/>
    <mergeCell ref="I23:I24"/>
    <mergeCell ref="J23:J24"/>
    <mergeCell ref="H25:H26"/>
    <mergeCell ref="I25:I26"/>
  </mergeCells>
  <pageMargins left="0.39370078740157483" right="0.39370078740157483" top="0.59055118110236227" bottom="0.59055118110236227" header="0" footer="0"/>
  <pageSetup scale="6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sheetPr>
    <tabColor theme="5"/>
  </sheetPr>
  <dimension ref="A1:L70"/>
  <sheetViews>
    <sheetView workbookViewId="0">
      <selection sqref="A1:K9"/>
    </sheetView>
  </sheetViews>
  <sheetFormatPr baseColWidth="10" defaultRowHeight="12.75"/>
  <cols>
    <col min="1" max="1" width="13.7109375" style="189" customWidth="1"/>
    <col min="2" max="2" width="27.42578125" style="189" customWidth="1"/>
    <col min="3" max="4" width="16.5703125" style="189" customWidth="1"/>
    <col min="5" max="5" width="12.85546875" style="189" customWidth="1"/>
    <col min="6" max="6" width="24.42578125" style="189" customWidth="1"/>
    <col min="7" max="7" width="27.7109375" style="189" customWidth="1"/>
    <col min="8" max="8" width="12.28515625" style="28" bestFit="1" customWidth="1"/>
    <col min="9" max="9" width="12.7109375" style="28" bestFit="1" customWidth="1"/>
    <col min="10" max="10" width="46.5703125" style="189" customWidth="1"/>
    <col min="11" max="11" width="19.7109375" style="189" customWidth="1"/>
    <col min="12" max="12" width="0" style="189" hidden="1" customWidth="1"/>
    <col min="13" max="16" width="11.42578125" style="189"/>
    <col min="17" max="17" width="11.7109375" style="189" bestFit="1" customWidth="1"/>
    <col min="18" max="18" width="11.42578125" style="189"/>
    <col min="19" max="20" width="11.5703125" style="189" bestFit="1" customWidth="1"/>
    <col min="21" max="16384" width="11.42578125" style="189"/>
  </cols>
  <sheetData>
    <row r="1" spans="1:12" ht="18" customHeight="1">
      <c r="A1" s="232" t="s">
        <v>0</v>
      </c>
      <c r="B1" s="232"/>
      <c r="C1" s="232"/>
      <c r="D1" s="232"/>
      <c r="E1" s="232"/>
      <c r="F1" s="232"/>
      <c r="G1" s="232"/>
      <c r="H1" s="232"/>
      <c r="I1" s="232"/>
      <c r="J1" s="232"/>
      <c r="K1" s="232"/>
    </row>
    <row r="3" spans="1:12" ht="18" customHeight="1">
      <c r="A3" s="232" t="s">
        <v>1</v>
      </c>
      <c r="B3" s="232"/>
      <c r="C3" s="232"/>
      <c r="D3" s="232"/>
      <c r="E3" s="232"/>
      <c r="F3" s="232"/>
      <c r="G3" s="232"/>
      <c r="H3" s="232"/>
      <c r="I3" s="232"/>
      <c r="J3" s="232"/>
      <c r="K3" s="232"/>
    </row>
    <row r="5" spans="1:12" ht="15.75" customHeight="1">
      <c r="A5" s="233" t="s">
        <v>2</v>
      </c>
      <c r="B5" s="233"/>
      <c r="C5" s="233"/>
      <c r="D5" s="233"/>
      <c r="E5" s="233"/>
      <c r="F5" s="233"/>
      <c r="G5" s="233"/>
      <c r="H5" s="233"/>
      <c r="I5" s="233"/>
      <c r="J5" s="233"/>
      <c r="K5" s="233"/>
    </row>
    <row r="6" spans="1:12" ht="15.75" customHeight="1">
      <c r="A6" s="299" t="s">
        <v>544</v>
      </c>
      <c r="B6" s="299"/>
      <c r="C6" s="299"/>
      <c r="D6" s="299"/>
      <c r="E6" s="299"/>
      <c r="F6" s="299"/>
      <c r="G6" s="299"/>
      <c r="H6" s="299"/>
      <c r="I6" s="299"/>
      <c r="J6" s="299"/>
      <c r="K6" s="299"/>
    </row>
    <row r="7" spans="1:12" ht="15.75" customHeight="1" thickBot="1">
      <c r="B7" s="188"/>
      <c r="C7" s="188"/>
      <c r="D7" s="188"/>
      <c r="E7" s="188"/>
      <c r="F7" s="188"/>
      <c r="G7" s="188"/>
      <c r="H7" s="4"/>
      <c r="I7" s="4"/>
      <c r="J7" s="188"/>
    </row>
    <row r="8" spans="1:12" ht="13.5" thickBot="1">
      <c r="A8" s="235" t="s">
        <v>3</v>
      </c>
      <c r="B8" s="235" t="s">
        <v>4</v>
      </c>
      <c r="C8" s="235" t="s">
        <v>5</v>
      </c>
      <c r="D8" s="235" t="s">
        <v>6</v>
      </c>
      <c r="E8" s="235" t="s">
        <v>7</v>
      </c>
      <c r="F8" s="235" t="s">
        <v>8</v>
      </c>
      <c r="G8" s="235" t="s">
        <v>9</v>
      </c>
      <c r="H8" s="238" t="s">
        <v>10</v>
      </c>
      <c r="I8" s="239"/>
      <c r="J8" s="235" t="s">
        <v>11</v>
      </c>
      <c r="K8" s="240" t="s">
        <v>12</v>
      </c>
      <c r="L8" s="242" t="s">
        <v>13</v>
      </c>
    </row>
    <row r="9" spans="1:12" ht="30" customHeight="1" thickBot="1">
      <c r="A9" s="236"/>
      <c r="B9" s="236"/>
      <c r="C9" s="236"/>
      <c r="D9" s="237"/>
      <c r="E9" s="236"/>
      <c r="F9" s="236"/>
      <c r="G9" s="236"/>
      <c r="H9" s="5" t="s">
        <v>14</v>
      </c>
      <c r="I9" s="5" t="s">
        <v>15</v>
      </c>
      <c r="J9" s="236"/>
      <c r="K9" s="241"/>
      <c r="L9" s="243"/>
    </row>
    <row r="10" spans="1:12" s="11" customFormat="1" ht="51.75" customHeight="1">
      <c r="A10" s="193" t="s">
        <v>221</v>
      </c>
      <c r="B10" s="228" t="s">
        <v>514</v>
      </c>
      <c r="C10" s="228"/>
      <c r="D10" s="185" t="s">
        <v>20</v>
      </c>
      <c r="E10" s="191" t="s">
        <v>546</v>
      </c>
      <c r="F10" s="191" t="s">
        <v>548</v>
      </c>
      <c r="G10" s="191" t="s">
        <v>545</v>
      </c>
      <c r="H10" s="192">
        <v>1650</v>
      </c>
      <c r="I10" s="192"/>
      <c r="J10" s="192" t="s">
        <v>524</v>
      </c>
      <c r="K10" s="185" t="s">
        <v>516</v>
      </c>
      <c r="L10" s="10"/>
    </row>
    <row r="11" spans="1:12" s="11" customFormat="1" ht="51.75" customHeight="1">
      <c r="A11" s="193" t="s">
        <v>221</v>
      </c>
      <c r="B11" s="228" t="s">
        <v>222</v>
      </c>
      <c r="C11" s="228"/>
      <c r="D11" s="185" t="s">
        <v>20</v>
      </c>
      <c r="E11" s="191" t="s">
        <v>547</v>
      </c>
      <c r="F11" s="191" t="s">
        <v>549</v>
      </c>
      <c r="G11" s="191" t="s">
        <v>545</v>
      </c>
      <c r="H11" s="192">
        <v>1434</v>
      </c>
      <c r="I11" s="192"/>
      <c r="J11" s="192" t="s">
        <v>524</v>
      </c>
      <c r="K11" s="192" t="s">
        <v>524</v>
      </c>
      <c r="L11" s="10"/>
    </row>
    <row r="12" spans="1:12" s="11" customFormat="1" ht="81" customHeight="1">
      <c r="A12" s="149" t="s">
        <v>17</v>
      </c>
      <c r="B12" s="288" t="s">
        <v>550</v>
      </c>
      <c r="C12" s="289"/>
      <c r="D12" s="186" t="s">
        <v>20</v>
      </c>
      <c r="E12" s="186" t="s">
        <v>551</v>
      </c>
      <c r="F12" s="186" t="s">
        <v>552</v>
      </c>
      <c r="G12" s="185" t="s">
        <v>553</v>
      </c>
      <c r="H12" s="187">
        <v>30294</v>
      </c>
      <c r="I12" s="187">
        <v>1356</v>
      </c>
      <c r="J12" s="185" t="s">
        <v>554</v>
      </c>
      <c r="K12" s="185" t="s">
        <v>555</v>
      </c>
      <c r="L12" s="50"/>
    </row>
    <row r="13" spans="1:12" s="11" customFormat="1" ht="51.75" customHeight="1">
      <c r="A13" s="193" t="s">
        <v>221</v>
      </c>
      <c r="B13" s="228" t="s">
        <v>222</v>
      </c>
      <c r="C13" s="228"/>
      <c r="D13" s="185" t="s">
        <v>20</v>
      </c>
      <c r="E13" s="191" t="s">
        <v>556</v>
      </c>
      <c r="F13" s="191" t="s">
        <v>557</v>
      </c>
      <c r="G13" s="191" t="s">
        <v>545</v>
      </c>
      <c r="H13" s="192">
        <v>1434</v>
      </c>
      <c r="I13" s="192"/>
      <c r="J13" s="192" t="s">
        <v>524</v>
      </c>
      <c r="K13" s="185" t="s">
        <v>516</v>
      </c>
      <c r="L13" s="10"/>
    </row>
    <row r="14" spans="1:12" s="11" customFormat="1" ht="51.75" customHeight="1">
      <c r="A14" s="193" t="s">
        <v>558</v>
      </c>
      <c r="B14" s="228" t="s">
        <v>559</v>
      </c>
      <c r="C14" s="228"/>
      <c r="D14" s="185" t="s">
        <v>20</v>
      </c>
      <c r="E14" s="191" t="s">
        <v>551</v>
      </c>
      <c r="F14" s="191" t="s">
        <v>560</v>
      </c>
      <c r="G14" s="185" t="s">
        <v>561</v>
      </c>
      <c r="H14" s="192">
        <v>3206</v>
      </c>
      <c r="I14" s="192"/>
      <c r="J14" s="192" t="s">
        <v>562</v>
      </c>
      <c r="K14" s="185" t="s">
        <v>563</v>
      </c>
      <c r="L14" s="10"/>
    </row>
    <row r="15" spans="1:12" s="11" customFormat="1" ht="12.95" customHeight="1">
      <c r="A15" s="185"/>
      <c r="B15" s="16"/>
      <c r="C15" s="16"/>
      <c r="D15" s="16"/>
      <c r="E15" s="185"/>
      <c r="F15" s="185"/>
      <c r="G15" s="185"/>
      <c r="H15" s="187"/>
      <c r="I15" s="187"/>
      <c r="J15" s="185"/>
      <c r="K15" s="190"/>
      <c r="L15" s="10"/>
    </row>
    <row r="16" spans="1:12" s="11" customFormat="1" ht="12.95" customHeight="1">
      <c r="A16" s="185"/>
      <c r="B16" s="185"/>
      <c r="C16" s="185"/>
      <c r="D16" s="185"/>
      <c r="E16" s="185"/>
      <c r="F16" s="185"/>
      <c r="G16" s="185"/>
      <c r="H16" s="187"/>
      <c r="I16" s="187"/>
      <c r="J16" s="185"/>
      <c r="K16" s="190"/>
      <c r="L16" s="10"/>
    </row>
    <row r="17" spans="1:12" s="11" customFormat="1" ht="12.95" customHeight="1">
      <c r="A17" s="16"/>
      <c r="B17" s="185"/>
      <c r="C17" s="185"/>
      <c r="D17" s="185"/>
      <c r="E17" s="16"/>
      <c r="F17" s="16"/>
      <c r="G17" s="16"/>
      <c r="H17" s="17"/>
      <c r="I17" s="17"/>
      <c r="J17" s="16"/>
      <c r="K17" s="18"/>
      <c r="L17" s="10"/>
    </row>
    <row r="18" spans="1:12" s="11" customFormat="1" ht="12.95" customHeight="1">
      <c r="A18" s="16"/>
      <c r="B18" s="185"/>
      <c r="C18" s="185"/>
      <c r="D18" s="185"/>
      <c r="E18" s="16"/>
      <c r="F18" s="16"/>
      <c r="G18" s="16"/>
      <c r="H18" s="17"/>
      <c r="I18" s="17"/>
      <c r="J18" s="16"/>
      <c r="K18" s="18"/>
      <c r="L18" s="10"/>
    </row>
    <row r="19" spans="1:12" s="11" customFormat="1" ht="12.95" customHeight="1">
      <c r="A19" s="185"/>
      <c r="B19" s="185"/>
      <c r="C19" s="185"/>
      <c r="D19" s="185"/>
      <c r="E19" s="185"/>
      <c r="F19" s="185"/>
      <c r="G19" s="185"/>
      <c r="H19" s="187"/>
      <c r="I19" s="187"/>
      <c r="J19" s="185"/>
      <c r="K19" s="190"/>
      <c r="L19" s="10"/>
    </row>
    <row r="20" spans="1:12" s="11" customFormat="1" ht="12.95" customHeight="1">
      <c r="A20" s="185"/>
      <c r="B20" s="185"/>
      <c r="C20" s="185"/>
      <c r="D20" s="185"/>
      <c r="E20" s="185"/>
      <c r="F20" s="185"/>
      <c r="G20" s="185"/>
      <c r="H20" s="187"/>
      <c r="I20" s="187"/>
      <c r="J20" s="185"/>
      <c r="K20" s="190"/>
      <c r="L20" s="10"/>
    </row>
    <row r="21" spans="1:12" s="11" customFormat="1" ht="12.95" customHeight="1">
      <c r="A21" s="185"/>
      <c r="B21" s="185"/>
      <c r="C21" s="185"/>
      <c r="D21" s="185"/>
      <c r="E21" s="185"/>
      <c r="F21" s="185"/>
      <c r="G21" s="185"/>
      <c r="H21" s="187"/>
      <c r="I21" s="187"/>
      <c r="J21" s="185"/>
      <c r="K21" s="190"/>
      <c r="L21" s="10"/>
    </row>
    <row r="22" spans="1:12" s="11" customFormat="1" ht="12.95" customHeight="1">
      <c r="A22" s="185"/>
      <c r="B22" s="185"/>
      <c r="C22" s="185"/>
      <c r="D22" s="185"/>
      <c r="E22" s="185"/>
      <c r="F22" s="185"/>
      <c r="G22" s="185"/>
      <c r="H22" s="187"/>
      <c r="I22" s="187"/>
      <c r="J22" s="185"/>
      <c r="K22" s="190"/>
      <c r="L22" s="10"/>
    </row>
    <row r="23" spans="1:12" s="11" customFormat="1" ht="12.95" customHeight="1">
      <c r="A23" s="185"/>
      <c r="B23" s="185"/>
      <c r="C23" s="185"/>
      <c r="D23" s="185"/>
      <c r="E23" s="185"/>
      <c r="F23" s="185"/>
      <c r="G23" s="185"/>
      <c r="H23" s="187"/>
      <c r="I23" s="187"/>
      <c r="J23" s="185"/>
      <c r="K23" s="190"/>
      <c r="L23" s="10"/>
    </row>
    <row r="24" spans="1:12" s="11" customFormat="1" ht="12.95" customHeight="1">
      <c r="A24" s="185"/>
      <c r="B24" s="185"/>
      <c r="C24" s="185"/>
      <c r="D24" s="185"/>
      <c r="E24" s="185"/>
      <c r="F24" s="185"/>
      <c r="G24" s="185"/>
      <c r="H24" s="187"/>
      <c r="I24" s="187"/>
      <c r="J24" s="185"/>
      <c r="K24" s="190"/>
      <c r="L24" s="10"/>
    </row>
    <row r="25" spans="1:12" s="11" customFormat="1" ht="12.95" customHeight="1">
      <c r="A25" s="185"/>
      <c r="B25" s="185"/>
      <c r="C25" s="185"/>
      <c r="D25" s="185"/>
      <c r="E25" s="185"/>
      <c r="F25" s="185"/>
      <c r="G25" s="185"/>
      <c r="H25" s="187"/>
      <c r="I25" s="187"/>
      <c r="J25" s="185"/>
      <c r="K25" s="190"/>
      <c r="L25" s="10"/>
    </row>
    <row r="26" spans="1:12" s="11" customFormat="1" ht="12.95" customHeight="1">
      <c r="A26" s="185"/>
      <c r="B26" s="185"/>
      <c r="C26" s="185"/>
      <c r="D26" s="185"/>
      <c r="E26" s="185"/>
      <c r="F26" s="185"/>
      <c r="G26" s="185"/>
      <c r="H26" s="187"/>
      <c r="I26" s="187"/>
      <c r="J26" s="185"/>
      <c r="K26" s="190"/>
      <c r="L26" s="10"/>
    </row>
    <row r="27" spans="1:12" s="11" customFormat="1" ht="12.95" customHeight="1">
      <c r="A27" s="185"/>
      <c r="B27" s="185"/>
      <c r="C27" s="185"/>
      <c r="D27" s="185"/>
      <c r="E27" s="185"/>
      <c r="F27" s="185"/>
      <c r="G27" s="185"/>
      <c r="H27" s="187"/>
      <c r="I27" s="187"/>
      <c r="J27" s="185"/>
      <c r="K27" s="190"/>
      <c r="L27" s="10"/>
    </row>
    <row r="28" spans="1:12" s="11" customFormat="1" ht="12.95" customHeight="1">
      <c r="A28" s="185"/>
      <c r="B28" s="185"/>
      <c r="C28" s="185"/>
      <c r="D28" s="185"/>
      <c r="E28" s="185"/>
      <c r="F28" s="185"/>
      <c r="G28" s="185"/>
      <c r="H28" s="187"/>
      <c r="I28" s="187"/>
      <c r="J28" s="185"/>
      <c r="K28" s="190"/>
      <c r="L28" s="10"/>
    </row>
    <row r="29" spans="1:12" s="11" customFormat="1" ht="12.4" customHeight="1">
      <c r="A29" s="19"/>
      <c r="B29" s="185"/>
      <c r="C29" s="185"/>
      <c r="D29" s="185"/>
      <c r="E29" s="185"/>
      <c r="F29" s="185"/>
      <c r="G29" s="185"/>
      <c r="H29" s="187"/>
      <c r="I29" s="187"/>
      <c r="J29" s="185"/>
      <c r="K29" s="190"/>
      <c r="L29" s="10"/>
    </row>
    <row r="30" spans="1:12" s="11" customFormat="1" ht="12.4" customHeight="1">
      <c r="A30" s="19"/>
      <c r="B30" s="185"/>
      <c r="C30" s="185"/>
      <c r="D30" s="185"/>
      <c r="E30" s="185"/>
      <c r="F30" s="185"/>
      <c r="G30" s="185"/>
      <c r="H30" s="187"/>
      <c r="I30" s="187"/>
      <c r="J30" s="185"/>
      <c r="K30" s="190"/>
      <c r="L30" s="10"/>
    </row>
    <row r="31" spans="1:12" s="11" customFormat="1" ht="12.4" customHeight="1">
      <c r="A31" s="19"/>
      <c r="B31" s="185"/>
      <c r="C31" s="185"/>
      <c r="D31" s="185"/>
      <c r="E31" s="185"/>
      <c r="F31" s="185"/>
      <c r="G31" s="185"/>
      <c r="H31" s="187"/>
      <c r="I31" s="187"/>
      <c r="J31" s="185"/>
      <c r="K31" s="190"/>
      <c r="L31" s="10"/>
    </row>
    <row r="32" spans="1:12" s="11" customFormat="1" ht="12.4" customHeight="1">
      <c r="A32" s="19"/>
      <c r="B32" s="185"/>
      <c r="C32" s="185"/>
      <c r="D32" s="185"/>
      <c r="E32" s="185"/>
      <c r="F32" s="185"/>
      <c r="G32" s="185"/>
      <c r="H32" s="187"/>
      <c r="I32" s="187"/>
      <c r="J32" s="185"/>
      <c r="K32" s="190"/>
      <c r="L32" s="10"/>
    </row>
    <row r="33" spans="1:12" s="11" customFormat="1" ht="12.4" customHeight="1">
      <c r="A33" s="19"/>
      <c r="B33" s="185"/>
      <c r="C33" s="185"/>
      <c r="D33" s="185"/>
      <c r="E33" s="185"/>
      <c r="F33" s="185"/>
      <c r="G33" s="185"/>
      <c r="H33" s="187"/>
      <c r="I33" s="187"/>
      <c r="J33" s="185"/>
      <c r="K33" s="190"/>
      <c r="L33" s="10"/>
    </row>
    <row r="34" spans="1:12" s="11" customFormat="1" ht="12.4" customHeight="1">
      <c r="A34" s="19"/>
      <c r="B34" s="185"/>
      <c r="C34" s="185"/>
      <c r="D34" s="185"/>
      <c r="E34" s="185"/>
      <c r="F34" s="185"/>
      <c r="G34" s="185"/>
      <c r="H34" s="187"/>
      <c r="I34" s="187"/>
      <c r="J34" s="185"/>
      <c r="K34" s="190"/>
      <c r="L34" s="10"/>
    </row>
    <row r="35" spans="1:12" s="11" customFormat="1" ht="12.4" customHeight="1">
      <c r="A35" s="19"/>
      <c r="B35" s="185"/>
      <c r="C35" s="185"/>
      <c r="D35" s="185"/>
      <c r="E35" s="185"/>
      <c r="F35" s="185"/>
      <c r="G35" s="185"/>
      <c r="H35" s="187"/>
      <c r="I35" s="187"/>
      <c r="J35" s="185"/>
      <c r="K35" s="190"/>
      <c r="L35" s="10"/>
    </row>
    <row r="36" spans="1:12" s="11" customFormat="1" ht="12.4" customHeight="1">
      <c r="A36" s="19"/>
      <c r="B36" s="185"/>
      <c r="C36" s="185"/>
      <c r="D36" s="185"/>
      <c r="E36" s="185"/>
      <c r="F36" s="185"/>
      <c r="G36" s="185"/>
      <c r="H36" s="187"/>
      <c r="I36" s="187"/>
      <c r="J36" s="185"/>
      <c r="K36" s="190"/>
      <c r="L36" s="10"/>
    </row>
    <row r="37" spans="1:12" s="11" customFormat="1" ht="12.4" customHeight="1">
      <c r="A37" s="19"/>
      <c r="B37" s="185"/>
      <c r="C37" s="185"/>
      <c r="D37" s="185"/>
      <c r="E37" s="185"/>
      <c r="F37" s="185"/>
      <c r="G37" s="185"/>
      <c r="H37" s="187"/>
      <c r="I37" s="187"/>
      <c r="J37" s="185"/>
      <c r="K37" s="190"/>
      <c r="L37" s="10"/>
    </row>
    <row r="38" spans="1:12" s="11" customFormat="1" ht="12.4" customHeight="1">
      <c r="A38" s="19"/>
      <c r="B38" s="185"/>
      <c r="C38" s="185"/>
      <c r="D38" s="185"/>
      <c r="E38" s="185"/>
      <c r="F38" s="185"/>
      <c r="G38" s="185"/>
      <c r="H38" s="187"/>
      <c r="I38" s="187"/>
      <c r="J38" s="185"/>
      <c r="K38" s="190"/>
      <c r="L38" s="10"/>
    </row>
    <row r="39" spans="1:12" s="11" customFormat="1" ht="12.4" customHeight="1">
      <c r="A39" s="19"/>
      <c r="B39" s="185"/>
      <c r="C39" s="185"/>
      <c r="D39" s="185"/>
      <c r="E39" s="185"/>
      <c r="F39" s="185"/>
      <c r="G39" s="185"/>
      <c r="H39" s="187"/>
      <c r="I39" s="187"/>
      <c r="J39" s="185"/>
      <c r="K39" s="190"/>
      <c r="L39" s="10"/>
    </row>
    <row r="40" spans="1:12" s="11" customFormat="1" ht="12.4" customHeight="1">
      <c r="A40" s="19"/>
      <c r="B40" s="185"/>
      <c r="C40" s="185"/>
      <c r="D40" s="185"/>
      <c r="E40" s="185"/>
      <c r="F40" s="185"/>
      <c r="G40" s="185"/>
      <c r="H40" s="187"/>
      <c r="I40" s="187"/>
      <c r="J40" s="185"/>
      <c r="K40" s="190"/>
      <c r="L40" s="10"/>
    </row>
    <row r="41" spans="1:12" s="11" customFormat="1" ht="12.4" customHeight="1">
      <c r="A41" s="19"/>
      <c r="B41" s="185"/>
      <c r="C41" s="185"/>
      <c r="D41" s="185"/>
      <c r="E41" s="185"/>
      <c r="F41" s="185"/>
      <c r="G41" s="185"/>
      <c r="H41" s="187"/>
      <c r="I41" s="187"/>
      <c r="J41" s="185"/>
      <c r="K41" s="190"/>
      <c r="L41" s="10"/>
    </row>
    <row r="42" spans="1:12" s="11" customFormat="1" ht="12.4" customHeight="1">
      <c r="A42" s="19"/>
      <c r="B42" s="185"/>
      <c r="C42" s="185"/>
      <c r="D42" s="185"/>
      <c r="E42" s="185"/>
      <c r="F42" s="185"/>
      <c r="G42" s="185"/>
      <c r="H42" s="187"/>
      <c r="I42" s="187"/>
      <c r="J42" s="185"/>
      <c r="K42" s="190"/>
      <c r="L42" s="10"/>
    </row>
    <row r="43" spans="1:12" s="11" customFormat="1" ht="12.4" customHeight="1">
      <c r="A43" s="19"/>
      <c r="B43" s="185"/>
      <c r="C43" s="185"/>
      <c r="D43" s="185"/>
      <c r="E43" s="185"/>
      <c r="F43" s="185"/>
      <c r="G43" s="185"/>
      <c r="H43" s="187"/>
      <c r="I43" s="187"/>
      <c r="J43" s="185"/>
      <c r="K43" s="190"/>
      <c r="L43" s="10"/>
    </row>
    <row r="44" spans="1:12" s="11" customFormat="1" ht="12.4" customHeight="1">
      <c r="A44" s="19"/>
      <c r="B44" s="185"/>
      <c r="C44" s="185"/>
      <c r="D44" s="185"/>
      <c r="E44" s="185"/>
      <c r="F44" s="185"/>
      <c r="G44" s="185"/>
      <c r="H44" s="187"/>
      <c r="I44" s="187"/>
      <c r="J44" s="185"/>
      <c r="K44" s="190"/>
      <c r="L44" s="10"/>
    </row>
    <row r="45" spans="1:12" s="11" customFormat="1" ht="12.4" customHeight="1">
      <c r="A45" s="19"/>
      <c r="B45" s="185"/>
      <c r="C45" s="185"/>
      <c r="D45" s="185"/>
      <c r="E45" s="185"/>
      <c r="F45" s="185"/>
      <c r="G45" s="185"/>
      <c r="H45" s="187"/>
      <c r="I45" s="187"/>
      <c r="J45" s="185"/>
      <c r="K45" s="190"/>
      <c r="L45" s="10"/>
    </row>
    <row r="46" spans="1:12" s="11" customFormat="1" ht="12.4" customHeight="1">
      <c r="A46" s="19"/>
      <c r="B46" s="185"/>
      <c r="C46" s="185"/>
      <c r="D46" s="185"/>
      <c r="E46" s="185"/>
      <c r="F46" s="185"/>
      <c r="G46" s="185"/>
      <c r="H46" s="187"/>
      <c r="I46" s="187"/>
      <c r="J46" s="185"/>
      <c r="K46" s="190"/>
      <c r="L46" s="10"/>
    </row>
    <row r="47" spans="1:12" s="11" customFormat="1" ht="12.4" customHeight="1">
      <c r="A47" s="19"/>
      <c r="B47" s="185"/>
      <c r="C47" s="185"/>
      <c r="D47" s="185"/>
      <c r="E47" s="185"/>
      <c r="F47" s="185"/>
      <c r="G47" s="185"/>
      <c r="H47" s="187"/>
      <c r="I47" s="187"/>
      <c r="J47" s="185"/>
      <c r="K47" s="190"/>
      <c r="L47" s="10"/>
    </row>
    <row r="48" spans="1:12" s="11" customFormat="1" ht="12.4" customHeight="1">
      <c r="A48" s="19"/>
      <c r="B48" s="185"/>
      <c r="C48" s="185"/>
      <c r="D48" s="185"/>
      <c r="E48" s="185"/>
      <c r="F48" s="185"/>
      <c r="G48" s="185"/>
      <c r="H48" s="187"/>
      <c r="I48" s="187"/>
      <c r="J48" s="185"/>
      <c r="K48" s="190"/>
      <c r="L48" s="10"/>
    </row>
    <row r="49" spans="1:12" s="11" customFormat="1" ht="12.4" customHeight="1">
      <c r="A49" s="19"/>
      <c r="B49" s="185"/>
      <c r="C49" s="185"/>
      <c r="D49" s="185"/>
      <c r="E49" s="185"/>
      <c r="F49" s="185"/>
      <c r="G49" s="185"/>
      <c r="H49" s="187"/>
      <c r="I49" s="187"/>
      <c r="J49" s="185"/>
      <c r="K49" s="190"/>
      <c r="L49" s="10"/>
    </row>
    <row r="50" spans="1:12" s="11" customFormat="1" ht="12.4" customHeight="1">
      <c r="A50" s="19"/>
      <c r="B50" s="185"/>
      <c r="C50" s="185"/>
      <c r="D50" s="185"/>
      <c r="E50" s="185"/>
      <c r="F50" s="185"/>
      <c r="G50" s="185"/>
      <c r="H50" s="187"/>
      <c r="I50" s="187"/>
      <c r="J50" s="185"/>
      <c r="K50" s="190"/>
      <c r="L50" s="10"/>
    </row>
    <row r="51" spans="1:12" s="11" customFormat="1" ht="12.4" customHeight="1">
      <c r="A51" s="19"/>
      <c r="B51" s="185"/>
      <c r="C51" s="185"/>
      <c r="D51" s="185"/>
      <c r="E51" s="185"/>
      <c r="F51" s="185"/>
      <c r="G51" s="185"/>
      <c r="H51" s="187"/>
      <c r="I51" s="187"/>
      <c r="J51" s="185"/>
      <c r="K51" s="190"/>
      <c r="L51" s="10"/>
    </row>
    <row r="52" spans="1:12" s="11" customFormat="1" ht="12.4" customHeight="1">
      <c r="A52" s="19"/>
      <c r="B52" s="185"/>
      <c r="C52" s="185"/>
      <c r="D52" s="185"/>
      <c r="E52" s="185"/>
      <c r="F52" s="185"/>
      <c r="G52" s="185"/>
      <c r="H52" s="187"/>
      <c r="I52" s="187"/>
      <c r="J52" s="185"/>
      <c r="K52" s="190"/>
      <c r="L52" s="10"/>
    </row>
    <row r="53" spans="1:12" s="11" customFormat="1" ht="12.4" customHeight="1">
      <c r="A53" s="19"/>
      <c r="B53" s="185"/>
      <c r="C53" s="185"/>
      <c r="D53" s="185"/>
      <c r="E53" s="185"/>
      <c r="F53" s="185"/>
      <c r="G53" s="185"/>
      <c r="H53" s="187"/>
      <c r="I53" s="187"/>
      <c r="J53" s="185"/>
      <c r="K53" s="190"/>
      <c r="L53" s="10"/>
    </row>
    <row r="54" spans="1:12" s="11" customFormat="1" ht="12.4" customHeight="1">
      <c r="A54" s="19"/>
      <c r="B54" s="185"/>
      <c r="C54" s="185"/>
      <c r="D54" s="185"/>
      <c r="E54" s="185"/>
      <c r="F54" s="185"/>
      <c r="G54" s="185"/>
      <c r="H54" s="187"/>
      <c r="I54" s="187"/>
      <c r="J54" s="185"/>
      <c r="K54" s="190"/>
      <c r="L54" s="10"/>
    </row>
    <row r="55" spans="1:12" s="11" customFormat="1" ht="12.4" customHeight="1">
      <c r="A55" s="19"/>
      <c r="B55" s="185"/>
      <c r="C55" s="185"/>
      <c r="D55" s="185"/>
      <c r="E55" s="185"/>
      <c r="F55" s="185"/>
      <c r="G55" s="185"/>
      <c r="H55" s="187"/>
      <c r="I55" s="187"/>
      <c r="J55" s="185"/>
      <c r="K55" s="190"/>
      <c r="L55" s="10"/>
    </row>
    <row r="56" spans="1:12" s="11" customFormat="1" ht="12.4" customHeight="1">
      <c r="A56" s="19"/>
      <c r="B56" s="185"/>
      <c r="C56" s="185"/>
      <c r="D56" s="185"/>
      <c r="E56" s="185"/>
      <c r="F56" s="185"/>
      <c r="G56" s="185"/>
      <c r="H56" s="187"/>
      <c r="I56" s="187"/>
      <c r="J56" s="185"/>
      <c r="K56" s="190"/>
      <c r="L56" s="10"/>
    </row>
    <row r="57" spans="1:12" s="11" customFormat="1" ht="12.4" customHeight="1">
      <c r="A57" s="19"/>
      <c r="B57" s="185"/>
      <c r="C57" s="185"/>
      <c r="D57" s="185"/>
      <c r="E57" s="185"/>
      <c r="F57" s="185"/>
      <c r="G57" s="185"/>
      <c r="H57" s="187"/>
      <c r="I57" s="187"/>
      <c r="J57" s="185"/>
      <c r="K57" s="190"/>
      <c r="L57" s="10"/>
    </row>
    <row r="58" spans="1:12" s="11" customFormat="1" ht="12.4" customHeight="1">
      <c r="A58" s="19"/>
      <c r="B58" s="185"/>
      <c r="C58" s="185"/>
      <c r="D58" s="185"/>
      <c r="E58" s="185"/>
      <c r="F58" s="185"/>
      <c r="G58" s="185"/>
      <c r="H58" s="187"/>
      <c r="I58" s="187"/>
      <c r="J58" s="185"/>
      <c r="K58" s="190"/>
      <c r="L58" s="10"/>
    </row>
    <row r="59" spans="1:12" s="11" customFormat="1" ht="12.4" customHeight="1">
      <c r="A59" s="19"/>
      <c r="B59" s="185"/>
      <c r="C59" s="185"/>
      <c r="D59" s="185"/>
      <c r="E59" s="185"/>
      <c r="F59" s="185"/>
      <c r="G59" s="185"/>
      <c r="H59" s="187"/>
      <c r="I59" s="187"/>
      <c r="J59" s="185"/>
      <c r="K59" s="190"/>
      <c r="L59" s="10"/>
    </row>
    <row r="60" spans="1:12" s="11" customFormat="1" ht="12.4" customHeight="1">
      <c r="A60" s="19"/>
      <c r="B60" s="185"/>
      <c r="C60" s="185"/>
      <c r="D60" s="185"/>
      <c r="E60" s="185"/>
      <c r="F60" s="185"/>
      <c r="G60" s="185"/>
      <c r="H60" s="187"/>
      <c r="I60" s="187"/>
      <c r="J60" s="185"/>
      <c r="K60" s="190"/>
      <c r="L60" s="10"/>
    </row>
    <row r="61" spans="1:12" s="11" customFormat="1" ht="12.4" customHeight="1">
      <c r="A61" s="19"/>
      <c r="B61" s="185"/>
      <c r="C61" s="185"/>
      <c r="D61" s="185"/>
      <c r="E61" s="185"/>
      <c r="F61" s="185"/>
      <c r="G61" s="185"/>
      <c r="H61" s="187"/>
      <c r="I61" s="187"/>
      <c r="J61" s="185"/>
      <c r="K61" s="190"/>
      <c r="L61" s="10"/>
    </row>
    <row r="62" spans="1:12" s="11" customFormat="1" ht="12" customHeight="1" thickBot="1">
      <c r="A62" s="20"/>
      <c r="B62" s="21"/>
      <c r="C62" s="21"/>
      <c r="D62" s="21"/>
      <c r="E62" s="21"/>
      <c r="F62" s="21"/>
      <c r="G62" s="21"/>
      <c r="H62" s="22"/>
      <c r="I62" s="22"/>
      <c r="J62" s="21"/>
      <c r="K62" s="23"/>
      <c r="L62" s="24"/>
    </row>
    <row r="63" spans="1:12">
      <c r="H63" s="25">
        <f>SUM(H10:H62)</f>
        <v>38018</v>
      </c>
      <c r="I63" s="25">
        <f>SUM(I10:I62)</f>
        <v>1356</v>
      </c>
    </row>
    <row r="65" spans="1:10" ht="15">
      <c r="A65" s="26"/>
      <c r="B65" s="26"/>
      <c r="C65" s="26"/>
      <c r="D65" s="26"/>
      <c r="E65" s="26"/>
      <c r="F65" s="26"/>
      <c r="G65" s="26"/>
      <c r="H65" s="27"/>
      <c r="I65" s="27"/>
      <c r="J65" s="26"/>
    </row>
    <row r="66" spans="1:10" ht="12.75" customHeight="1">
      <c r="A66" s="26"/>
      <c r="B66" s="26"/>
      <c r="C66" s="26"/>
      <c r="D66" s="26"/>
      <c r="E66" s="26"/>
      <c r="F66" s="26"/>
      <c r="G66" s="26"/>
      <c r="H66" s="27"/>
      <c r="I66" s="27"/>
      <c r="J66" s="26"/>
    </row>
    <row r="67" spans="1:10" ht="12.75" customHeight="1">
      <c r="A67" s="26"/>
      <c r="B67" s="26"/>
      <c r="C67" s="26"/>
      <c r="D67" s="26"/>
      <c r="E67" s="26"/>
      <c r="F67" s="26"/>
      <c r="G67" s="26"/>
      <c r="H67" s="27"/>
      <c r="I67" s="27"/>
      <c r="J67" s="26"/>
    </row>
    <row r="68" spans="1:10" ht="12.75" customHeight="1">
      <c r="A68" s="26"/>
      <c r="B68" s="26"/>
      <c r="C68" s="26"/>
      <c r="D68" s="26"/>
      <c r="E68" s="26"/>
      <c r="F68" s="26"/>
      <c r="G68" s="26"/>
      <c r="H68" s="27"/>
      <c r="I68" s="27"/>
      <c r="J68" s="26"/>
    </row>
    <row r="69" spans="1:10" ht="12.75" customHeight="1"/>
    <row r="70" spans="1:10" ht="18">
      <c r="A70" s="26"/>
      <c r="B70" s="26"/>
      <c r="C70" s="26"/>
      <c r="D70" s="26"/>
      <c r="E70" s="26"/>
      <c r="F70" s="29"/>
    </row>
  </sheetData>
  <mergeCells count="20">
    <mergeCell ref="A1:K1"/>
    <mergeCell ref="A3:K3"/>
    <mergeCell ref="A5:K5"/>
    <mergeCell ref="A6:K6"/>
    <mergeCell ref="A8:A9"/>
    <mergeCell ref="B8:B9"/>
    <mergeCell ref="C8:C9"/>
    <mergeCell ref="D8:D9"/>
    <mergeCell ref="E8:E9"/>
    <mergeCell ref="F8:F9"/>
    <mergeCell ref="G8:G9"/>
    <mergeCell ref="H8:I8"/>
    <mergeCell ref="J8:J9"/>
    <mergeCell ref="K8:K9"/>
    <mergeCell ref="B14:C14"/>
    <mergeCell ref="L8:L9"/>
    <mergeCell ref="B10:C10"/>
    <mergeCell ref="B11:C11"/>
    <mergeCell ref="B12:C12"/>
    <mergeCell ref="B13:C13"/>
  </mergeCells>
  <pageMargins left="0.39370078740157483" right="0.39370078740157483" top="0.59055118110236227" bottom="0.59055118110236227"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sheetPr>
    <tabColor theme="5"/>
  </sheetPr>
  <dimension ref="A1:L24"/>
  <sheetViews>
    <sheetView topLeftCell="B1" workbookViewId="0">
      <selection activeCell="G10" sqref="G10"/>
    </sheetView>
  </sheetViews>
  <sheetFormatPr baseColWidth="10" defaultRowHeight="12.75"/>
  <cols>
    <col min="1" max="1" width="27.42578125" customWidth="1"/>
    <col min="2" max="2" width="23.28515625" customWidth="1"/>
    <col min="3" max="3" width="16.140625" customWidth="1"/>
    <col min="5" max="5" width="17" customWidth="1"/>
    <col min="6" max="6" width="18" customWidth="1"/>
    <col min="7" max="7" width="19.28515625" customWidth="1"/>
    <col min="10" max="10" width="17.28515625" customWidth="1"/>
    <col min="11" max="11" width="23.42578125" customWidth="1"/>
  </cols>
  <sheetData>
    <row r="1" spans="1:12" ht="18">
      <c r="A1" s="232" t="s">
        <v>0</v>
      </c>
      <c r="B1" s="232"/>
      <c r="C1" s="232"/>
      <c r="D1" s="232"/>
      <c r="E1" s="232"/>
      <c r="F1" s="232"/>
      <c r="G1" s="232"/>
      <c r="H1" s="232"/>
      <c r="I1" s="232"/>
      <c r="J1" s="232"/>
      <c r="K1" s="232"/>
      <c r="L1" s="194"/>
    </row>
    <row r="2" spans="1:12">
      <c r="A2" s="197"/>
      <c r="B2" s="197"/>
      <c r="C2" s="197"/>
      <c r="D2" s="197"/>
      <c r="E2" s="197"/>
      <c r="F2" s="197"/>
      <c r="G2" s="197"/>
      <c r="H2" s="28"/>
      <c r="I2" s="28"/>
      <c r="J2" s="197"/>
      <c r="K2" s="197"/>
      <c r="L2" s="194"/>
    </row>
    <row r="3" spans="1:12" ht="18">
      <c r="A3" s="232" t="s">
        <v>1</v>
      </c>
      <c r="B3" s="232"/>
      <c r="C3" s="232"/>
      <c r="D3" s="232"/>
      <c r="E3" s="232"/>
      <c r="F3" s="232"/>
      <c r="G3" s="232"/>
      <c r="H3" s="232"/>
      <c r="I3" s="232"/>
      <c r="J3" s="232"/>
      <c r="K3" s="232"/>
      <c r="L3" s="194"/>
    </row>
    <row r="4" spans="1:12">
      <c r="A4" s="197"/>
      <c r="B4" s="197"/>
      <c r="C4" s="197"/>
      <c r="D4" s="197"/>
      <c r="E4" s="197"/>
      <c r="F4" s="197"/>
      <c r="G4" s="197"/>
      <c r="H4" s="28"/>
      <c r="I4" s="28"/>
      <c r="J4" s="197"/>
      <c r="K4" s="197"/>
      <c r="L4" s="194"/>
    </row>
    <row r="5" spans="1:12" ht="15.75">
      <c r="A5" s="233" t="s">
        <v>2</v>
      </c>
      <c r="B5" s="233"/>
      <c r="C5" s="233"/>
      <c r="D5" s="233"/>
      <c r="E5" s="233"/>
      <c r="F5" s="233"/>
      <c r="G5" s="233"/>
      <c r="H5" s="233"/>
      <c r="I5" s="233"/>
      <c r="J5" s="233"/>
      <c r="K5" s="233"/>
      <c r="L5" s="194"/>
    </row>
    <row r="6" spans="1:12" ht="15.75">
      <c r="A6" s="299" t="s">
        <v>544</v>
      </c>
      <c r="B6" s="299"/>
      <c r="C6" s="299"/>
      <c r="D6" s="299"/>
      <c r="E6" s="299"/>
      <c r="F6" s="299"/>
      <c r="G6" s="299"/>
      <c r="H6" s="299"/>
      <c r="I6" s="299"/>
      <c r="J6" s="299"/>
      <c r="K6" s="299"/>
      <c r="L6" s="194"/>
    </row>
    <row r="7" spans="1:12" ht="16.5" thickBot="1">
      <c r="A7" s="197"/>
      <c r="B7" s="196"/>
      <c r="C7" s="196"/>
      <c r="D7" s="196"/>
      <c r="E7" s="196"/>
      <c r="F7" s="196"/>
      <c r="G7" s="196"/>
      <c r="H7" s="4"/>
      <c r="I7" s="4"/>
      <c r="J7" s="196"/>
      <c r="K7" s="197"/>
      <c r="L7" s="194"/>
    </row>
    <row r="8" spans="1:12" ht="13.5" thickBot="1">
      <c r="A8" s="235" t="s">
        <v>3</v>
      </c>
      <c r="B8" s="235" t="s">
        <v>4</v>
      </c>
      <c r="C8" s="235" t="s">
        <v>5</v>
      </c>
      <c r="D8" s="235" t="s">
        <v>6</v>
      </c>
      <c r="E8" s="235" t="s">
        <v>7</v>
      </c>
      <c r="F8" s="235" t="s">
        <v>8</v>
      </c>
      <c r="G8" s="235" t="s">
        <v>9</v>
      </c>
      <c r="H8" s="238" t="s">
        <v>10</v>
      </c>
      <c r="I8" s="239"/>
      <c r="J8" s="235" t="s">
        <v>11</v>
      </c>
      <c r="K8" s="240" t="s">
        <v>12</v>
      </c>
      <c r="L8" s="194"/>
    </row>
    <row r="9" spans="1:12" ht="39" thickBot="1">
      <c r="A9" s="236"/>
      <c r="B9" s="236"/>
      <c r="C9" s="236"/>
      <c r="D9" s="237"/>
      <c r="E9" s="236"/>
      <c r="F9" s="236"/>
      <c r="G9" s="236"/>
      <c r="H9" s="5" t="s">
        <v>14</v>
      </c>
      <c r="I9" s="5" t="s">
        <v>15</v>
      </c>
      <c r="J9" s="236"/>
      <c r="K9" s="241"/>
      <c r="L9" s="194"/>
    </row>
    <row r="10" spans="1:12" s="11" customFormat="1" ht="65.25" customHeight="1">
      <c r="A10" s="200" t="s">
        <v>564</v>
      </c>
      <c r="B10" s="228" t="s">
        <v>565</v>
      </c>
      <c r="C10" s="228"/>
      <c r="D10" s="195" t="s">
        <v>20</v>
      </c>
      <c r="E10" s="198" t="s">
        <v>566</v>
      </c>
      <c r="F10" s="198" t="s">
        <v>570</v>
      </c>
      <c r="G10" s="198" t="s">
        <v>567</v>
      </c>
      <c r="H10" s="199">
        <v>9618</v>
      </c>
      <c r="I10" s="199">
        <v>678</v>
      </c>
      <c r="J10" s="199" t="s">
        <v>568</v>
      </c>
      <c r="K10" s="195" t="s">
        <v>569</v>
      </c>
    </row>
    <row r="19" spans="9:9">
      <c r="I19" s="201"/>
    </row>
    <row r="24" spans="9:9">
      <c r="I24" s="202"/>
    </row>
  </sheetData>
  <mergeCells count="15">
    <mergeCell ref="B10:C10"/>
    <mergeCell ref="G8:G9"/>
    <mergeCell ref="H8:I8"/>
    <mergeCell ref="J8:J9"/>
    <mergeCell ref="K8:K9"/>
    <mergeCell ref="A1:K1"/>
    <mergeCell ref="A3:K3"/>
    <mergeCell ref="A5:K5"/>
    <mergeCell ref="A6:K6"/>
    <mergeCell ref="A8:A9"/>
    <mergeCell ref="B8:B9"/>
    <mergeCell ref="C8:C9"/>
    <mergeCell ref="D8:D9"/>
    <mergeCell ref="E8:E9"/>
    <mergeCell ref="F8:F9"/>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sheetPr>
    <tabColor theme="5" tint="-0.249977111117893"/>
  </sheetPr>
  <dimension ref="A1:L111"/>
  <sheetViews>
    <sheetView tabSelected="1" topLeftCell="C1" workbookViewId="0">
      <selection activeCell="N13" sqref="N13"/>
    </sheetView>
  </sheetViews>
  <sheetFormatPr baseColWidth="10" defaultRowHeight="12.75"/>
  <cols>
    <col min="1" max="1" width="13.85546875" customWidth="1"/>
    <col min="2" max="2" width="26" customWidth="1"/>
    <col min="3" max="3" width="19.42578125" customWidth="1"/>
    <col min="4" max="4" width="12.5703125" customWidth="1"/>
    <col min="5" max="5" width="15.85546875" customWidth="1"/>
    <col min="6" max="7" width="18.140625" customWidth="1"/>
    <col min="10" max="10" width="21.140625" customWidth="1"/>
    <col min="11" max="11" width="21.42578125" customWidth="1"/>
  </cols>
  <sheetData>
    <row r="1" spans="1:12" ht="18" customHeight="1">
      <c r="A1" s="232" t="s">
        <v>0</v>
      </c>
      <c r="B1" s="232"/>
      <c r="C1" s="232"/>
      <c r="D1" s="232"/>
      <c r="E1" s="232"/>
      <c r="F1" s="232"/>
      <c r="G1" s="232"/>
      <c r="H1" s="232"/>
      <c r="I1" s="232"/>
      <c r="J1" s="232"/>
      <c r="K1" s="232"/>
      <c r="L1" s="197"/>
    </row>
    <row r="2" spans="1:12">
      <c r="A2" s="197"/>
      <c r="B2" s="197"/>
      <c r="C2" s="197"/>
      <c r="D2" s="197"/>
      <c r="E2" s="197"/>
      <c r="F2" s="197"/>
      <c r="G2" s="197"/>
      <c r="H2" s="28"/>
      <c r="I2" s="28"/>
      <c r="J2" s="197"/>
      <c r="K2" s="197"/>
      <c r="L2" s="197"/>
    </row>
    <row r="3" spans="1:12" ht="18" customHeight="1">
      <c r="A3" s="232" t="s">
        <v>1</v>
      </c>
      <c r="B3" s="232"/>
      <c r="C3" s="232"/>
      <c r="D3" s="232"/>
      <c r="E3" s="232"/>
      <c r="F3" s="232"/>
      <c r="G3" s="232"/>
      <c r="H3" s="232"/>
      <c r="I3" s="232"/>
      <c r="J3" s="232"/>
      <c r="K3" s="232"/>
      <c r="L3" s="197"/>
    </row>
    <row r="4" spans="1:12">
      <c r="A4" s="197"/>
      <c r="B4" s="197"/>
      <c r="C4" s="197"/>
      <c r="D4" s="197"/>
      <c r="E4" s="197"/>
      <c r="F4" s="197"/>
      <c r="G4" s="197"/>
      <c r="H4" s="28"/>
      <c r="I4" s="28"/>
      <c r="J4" s="197"/>
      <c r="K4" s="197"/>
      <c r="L4" s="197"/>
    </row>
    <row r="5" spans="1:12" ht="15.75" customHeight="1">
      <c r="A5" s="233" t="s">
        <v>2</v>
      </c>
      <c r="B5" s="233"/>
      <c r="C5" s="233"/>
      <c r="D5" s="233"/>
      <c r="E5" s="233"/>
      <c r="F5" s="233"/>
      <c r="G5" s="233"/>
      <c r="H5" s="233"/>
      <c r="I5" s="233"/>
      <c r="J5" s="233"/>
      <c r="K5" s="233"/>
      <c r="L5" s="197"/>
    </row>
    <row r="6" spans="1:12" ht="15.75" customHeight="1">
      <c r="A6" s="299" t="s">
        <v>544</v>
      </c>
      <c r="B6" s="299"/>
      <c r="C6" s="299"/>
      <c r="D6" s="299"/>
      <c r="E6" s="299"/>
      <c r="F6" s="299"/>
      <c r="G6" s="299"/>
      <c r="H6" s="299"/>
      <c r="I6" s="299"/>
      <c r="J6" s="299"/>
      <c r="K6" s="299"/>
      <c r="L6" s="197"/>
    </row>
    <row r="7" spans="1:12" ht="16.5" thickBot="1">
      <c r="A7" s="197"/>
      <c r="B7" s="196"/>
      <c r="C7" s="196"/>
      <c r="D7" s="196"/>
      <c r="E7" s="196"/>
      <c r="F7" s="196"/>
      <c r="G7" s="196"/>
      <c r="H7" s="4"/>
      <c r="I7" s="4"/>
      <c r="J7" s="196"/>
      <c r="K7" s="197"/>
      <c r="L7" s="197"/>
    </row>
    <row r="8" spans="1:12" ht="13.5" customHeight="1" thickBot="1">
      <c r="A8" s="235" t="s">
        <v>3</v>
      </c>
      <c r="B8" s="235" t="s">
        <v>4</v>
      </c>
      <c r="C8" s="235" t="s">
        <v>5</v>
      </c>
      <c r="D8" s="235" t="s">
        <v>6</v>
      </c>
      <c r="E8" s="235" t="s">
        <v>7</v>
      </c>
      <c r="F8" s="235" t="s">
        <v>8</v>
      </c>
      <c r="G8" s="235" t="s">
        <v>9</v>
      </c>
      <c r="H8" s="238" t="s">
        <v>10</v>
      </c>
      <c r="I8" s="239"/>
      <c r="J8" s="235" t="s">
        <v>11</v>
      </c>
      <c r="K8" s="240" t="s">
        <v>12</v>
      </c>
      <c r="L8" s="240" t="s">
        <v>682</v>
      </c>
    </row>
    <row r="9" spans="1:12" ht="39" thickBot="1">
      <c r="A9" s="236"/>
      <c r="B9" s="236"/>
      <c r="C9" s="236"/>
      <c r="D9" s="237"/>
      <c r="E9" s="236"/>
      <c r="F9" s="236"/>
      <c r="G9" s="236"/>
      <c r="H9" s="5" t="s">
        <v>14</v>
      </c>
      <c r="I9" s="5" t="s">
        <v>15</v>
      </c>
      <c r="J9" s="236"/>
      <c r="K9" s="241"/>
      <c r="L9" s="241"/>
    </row>
    <row r="10" spans="1:12" ht="45">
      <c r="A10" s="200" t="s">
        <v>571</v>
      </c>
      <c r="B10" s="228" t="s">
        <v>572</v>
      </c>
      <c r="C10" s="228"/>
      <c r="D10" s="195" t="s">
        <v>20</v>
      </c>
      <c r="E10" s="198" t="s">
        <v>573</v>
      </c>
      <c r="F10" s="198" t="s">
        <v>574</v>
      </c>
      <c r="G10" s="198" t="s">
        <v>575</v>
      </c>
      <c r="H10" s="199">
        <v>4125</v>
      </c>
      <c r="I10" s="199">
        <v>2524</v>
      </c>
      <c r="J10" s="199" t="s">
        <v>576</v>
      </c>
      <c r="K10" s="195" t="s">
        <v>21</v>
      </c>
      <c r="L10" s="217" t="s">
        <v>683</v>
      </c>
    </row>
    <row r="11" spans="1:12" ht="35.25" customHeight="1">
      <c r="A11" s="205" t="s">
        <v>577</v>
      </c>
      <c r="B11" s="214" t="s">
        <v>583</v>
      </c>
      <c r="C11" s="210" t="s">
        <v>578</v>
      </c>
      <c r="D11" s="203" t="s">
        <v>20</v>
      </c>
      <c r="E11" s="211" t="s">
        <v>579</v>
      </c>
      <c r="F11" s="204" t="s">
        <v>580</v>
      </c>
      <c r="G11" s="9" t="s">
        <v>581</v>
      </c>
      <c r="H11" s="213">
        <v>1096</v>
      </c>
      <c r="I11" s="213">
        <v>132</v>
      </c>
      <c r="J11" s="212" t="s">
        <v>582</v>
      </c>
      <c r="K11" s="203" t="s">
        <v>21</v>
      </c>
      <c r="L11" s="300"/>
    </row>
    <row r="12" spans="1:12" ht="35.25" customHeight="1">
      <c r="A12" s="205" t="s">
        <v>577</v>
      </c>
      <c r="B12" s="214" t="s">
        <v>583</v>
      </c>
      <c r="C12" s="210" t="s">
        <v>578</v>
      </c>
      <c r="D12" s="203" t="s">
        <v>20</v>
      </c>
      <c r="E12" s="211" t="s">
        <v>584</v>
      </c>
      <c r="F12" s="204" t="s">
        <v>585</v>
      </c>
      <c r="G12" s="9" t="s">
        <v>581</v>
      </c>
      <c r="H12" s="213">
        <v>1096</v>
      </c>
      <c r="I12" s="213"/>
      <c r="J12" s="212" t="s">
        <v>586</v>
      </c>
      <c r="K12" s="203" t="s">
        <v>21</v>
      </c>
      <c r="L12" s="300"/>
    </row>
    <row r="13" spans="1:12" ht="35.25" customHeight="1">
      <c r="A13" s="205" t="s">
        <v>577</v>
      </c>
      <c r="B13" s="214" t="s">
        <v>583</v>
      </c>
      <c r="C13" s="210" t="s">
        <v>578</v>
      </c>
      <c r="D13" s="203" t="s">
        <v>20</v>
      </c>
      <c r="E13" s="211" t="s">
        <v>587</v>
      </c>
      <c r="F13" s="204" t="s">
        <v>588</v>
      </c>
      <c r="G13" s="9" t="s">
        <v>581</v>
      </c>
      <c r="H13" s="213">
        <v>1096</v>
      </c>
      <c r="I13" s="213"/>
      <c r="J13" s="212" t="s">
        <v>592</v>
      </c>
      <c r="K13" s="203" t="s">
        <v>21</v>
      </c>
      <c r="L13" s="300"/>
    </row>
    <row r="14" spans="1:12" ht="35.25" customHeight="1">
      <c r="A14" s="205" t="s">
        <v>577</v>
      </c>
      <c r="B14" s="214" t="s">
        <v>583</v>
      </c>
      <c r="C14" s="210" t="s">
        <v>578</v>
      </c>
      <c r="D14" s="203" t="s">
        <v>20</v>
      </c>
      <c r="E14" s="211" t="s">
        <v>590</v>
      </c>
      <c r="F14" s="204" t="s">
        <v>591</v>
      </c>
      <c r="G14" s="9" t="s">
        <v>581</v>
      </c>
      <c r="H14" s="213">
        <v>1096</v>
      </c>
      <c r="I14" s="213"/>
      <c r="J14" s="212" t="s">
        <v>582</v>
      </c>
      <c r="K14" s="203" t="s">
        <v>21</v>
      </c>
      <c r="L14" s="300"/>
    </row>
    <row r="15" spans="1:12" ht="35.25" customHeight="1">
      <c r="A15" s="205" t="s">
        <v>577</v>
      </c>
      <c r="B15" s="214" t="s">
        <v>583</v>
      </c>
      <c r="C15" s="210" t="s">
        <v>578</v>
      </c>
      <c r="D15" s="203" t="s">
        <v>20</v>
      </c>
      <c r="E15" s="211" t="s">
        <v>594</v>
      </c>
      <c r="F15" s="204" t="s">
        <v>593</v>
      </c>
      <c r="G15" s="9" t="s">
        <v>581</v>
      </c>
      <c r="H15" s="213">
        <v>1096</v>
      </c>
      <c r="I15" s="213"/>
      <c r="J15" s="212" t="s">
        <v>589</v>
      </c>
      <c r="K15" s="203" t="s">
        <v>21</v>
      </c>
      <c r="L15" s="300"/>
    </row>
    <row r="16" spans="1:12" ht="35.25" customHeight="1">
      <c r="A16" s="205" t="s">
        <v>577</v>
      </c>
      <c r="B16" s="214" t="s">
        <v>595</v>
      </c>
      <c r="C16" s="210" t="s">
        <v>191</v>
      </c>
      <c r="D16" s="203" t="s">
        <v>20</v>
      </c>
      <c r="E16" s="211" t="s">
        <v>579</v>
      </c>
      <c r="F16" s="204" t="s">
        <v>580</v>
      </c>
      <c r="G16" s="9" t="s">
        <v>581</v>
      </c>
      <c r="H16" s="213">
        <v>1096</v>
      </c>
      <c r="I16" s="213">
        <v>132</v>
      </c>
      <c r="J16" s="212" t="s">
        <v>596</v>
      </c>
      <c r="K16" s="203" t="s">
        <v>21</v>
      </c>
      <c r="L16" s="300"/>
    </row>
    <row r="17" spans="1:12" ht="35.25" customHeight="1">
      <c r="A17" s="205" t="s">
        <v>577</v>
      </c>
      <c r="B17" s="214" t="s">
        <v>595</v>
      </c>
      <c r="C17" s="210" t="s">
        <v>191</v>
      </c>
      <c r="D17" s="203" t="s">
        <v>20</v>
      </c>
      <c r="E17" s="211" t="s">
        <v>584</v>
      </c>
      <c r="F17" s="204" t="s">
        <v>585</v>
      </c>
      <c r="G17" s="9" t="s">
        <v>581</v>
      </c>
      <c r="H17" s="213">
        <v>1096</v>
      </c>
      <c r="I17" s="213"/>
      <c r="J17" s="212" t="s">
        <v>596</v>
      </c>
      <c r="K17" s="203" t="s">
        <v>21</v>
      </c>
      <c r="L17" s="300"/>
    </row>
    <row r="18" spans="1:12" ht="35.25" customHeight="1">
      <c r="A18" s="205" t="s">
        <v>577</v>
      </c>
      <c r="B18" s="214" t="s">
        <v>595</v>
      </c>
      <c r="C18" s="210" t="s">
        <v>191</v>
      </c>
      <c r="D18" s="203" t="s">
        <v>20</v>
      </c>
      <c r="E18" s="211" t="s">
        <v>587</v>
      </c>
      <c r="F18" s="204" t="s">
        <v>588</v>
      </c>
      <c r="G18" s="9" t="s">
        <v>581</v>
      </c>
      <c r="H18" s="213">
        <v>1096</v>
      </c>
      <c r="I18" s="213"/>
      <c r="J18" s="212" t="s">
        <v>596</v>
      </c>
      <c r="K18" s="203" t="s">
        <v>21</v>
      </c>
      <c r="L18" s="300"/>
    </row>
    <row r="19" spans="1:12" ht="35.25" customHeight="1">
      <c r="A19" s="205" t="s">
        <v>577</v>
      </c>
      <c r="B19" s="214" t="s">
        <v>595</v>
      </c>
      <c r="C19" s="210" t="s">
        <v>191</v>
      </c>
      <c r="D19" s="203" t="s">
        <v>20</v>
      </c>
      <c r="E19" s="211" t="s">
        <v>590</v>
      </c>
      <c r="F19" s="204" t="s">
        <v>591</v>
      </c>
      <c r="G19" s="9" t="s">
        <v>581</v>
      </c>
      <c r="H19" s="213">
        <v>1096</v>
      </c>
      <c r="I19" s="213"/>
      <c r="J19" s="212" t="s">
        <v>596</v>
      </c>
      <c r="K19" s="203" t="s">
        <v>21</v>
      </c>
      <c r="L19" s="300"/>
    </row>
    <row r="20" spans="1:12" ht="35.25" customHeight="1">
      <c r="A20" s="205" t="s">
        <v>577</v>
      </c>
      <c r="B20" s="214" t="s">
        <v>595</v>
      </c>
      <c r="C20" s="210" t="s">
        <v>191</v>
      </c>
      <c r="D20" s="203" t="s">
        <v>20</v>
      </c>
      <c r="E20" s="211" t="s">
        <v>594</v>
      </c>
      <c r="F20" s="204" t="s">
        <v>593</v>
      </c>
      <c r="G20" s="9" t="s">
        <v>581</v>
      </c>
      <c r="H20" s="213">
        <v>1096</v>
      </c>
      <c r="I20" s="213"/>
      <c r="J20" s="212" t="s">
        <v>596</v>
      </c>
      <c r="K20" s="203" t="s">
        <v>21</v>
      </c>
      <c r="L20" s="300"/>
    </row>
    <row r="21" spans="1:12" ht="35.25" customHeight="1">
      <c r="A21" s="205" t="s">
        <v>577</v>
      </c>
      <c r="B21" s="214" t="s">
        <v>583</v>
      </c>
      <c r="C21" s="210" t="s">
        <v>578</v>
      </c>
      <c r="D21" s="203" t="s">
        <v>20</v>
      </c>
      <c r="E21" s="211" t="s">
        <v>597</v>
      </c>
      <c r="F21" s="204" t="s">
        <v>598</v>
      </c>
      <c r="G21" s="9" t="s">
        <v>581</v>
      </c>
      <c r="H21" s="213">
        <v>1096</v>
      </c>
      <c r="I21" s="213"/>
      <c r="J21" s="212" t="s">
        <v>599</v>
      </c>
      <c r="K21" s="216" t="s">
        <v>21</v>
      </c>
      <c r="L21" s="300"/>
    </row>
    <row r="22" spans="1:12" ht="35.25" customHeight="1">
      <c r="A22" s="205" t="s">
        <v>577</v>
      </c>
      <c r="B22" s="214" t="s">
        <v>583</v>
      </c>
      <c r="C22" s="210" t="s">
        <v>578</v>
      </c>
      <c r="D22" s="203" t="s">
        <v>20</v>
      </c>
      <c r="E22" s="211" t="s">
        <v>600</v>
      </c>
      <c r="F22" s="204" t="s">
        <v>601</v>
      </c>
      <c r="G22" s="9" t="s">
        <v>581</v>
      </c>
      <c r="H22" s="213">
        <v>1096</v>
      </c>
      <c r="I22" s="213"/>
      <c r="J22" s="212" t="s">
        <v>592</v>
      </c>
      <c r="K22" s="216" t="s">
        <v>21</v>
      </c>
      <c r="L22" s="300"/>
    </row>
    <row r="23" spans="1:12" ht="35.25" customHeight="1">
      <c r="A23" s="205" t="s">
        <v>577</v>
      </c>
      <c r="B23" s="214" t="s">
        <v>583</v>
      </c>
      <c r="C23" s="210" t="s">
        <v>578</v>
      </c>
      <c r="D23" s="203" t="s">
        <v>20</v>
      </c>
      <c r="E23" s="211" t="s">
        <v>602</v>
      </c>
      <c r="F23" s="204" t="s">
        <v>603</v>
      </c>
      <c r="G23" s="9" t="s">
        <v>581</v>
      </c>
      <c r="H23" s="213">
        <v>1096</v>
      </c>
      <c r="I23" s="213"/>
      <c r="J23" s="212" t="s">
        <v>589</v>
      </c>
      <c r="K23" s="216" t="s">
        <v>21</v>
      </c>
      <c r="L23" s="217" t="s">
        <v>683</v>
      </c>
    </row>
    <row r="24" spans="1:12" ht="35.25" customHeight="1">
      <c r="A24" s="205" t="s">
        <v>577</v>
      </c>
      <c r="B24" s="214" t="s">
        <v>583</v>
      </c>
      <c r="C24" s="210" t="s">
        <v>578</v>
      </c>
      <c r="D24" s="203" t="s">
        <v>20</v>
      </c>
      <c r="E24" s="215" t="s">
        <v>604</v>
      </c>
      <c r="F24" s="204" t="s">
        <v>605</v>
      </c>
      <c r="G24" s="9" t="s">
        <v>581</v>
      </c>
      <c r="H24" s="213">
        <v>2800</v>
      </c>
      <c r="I24" s="213"/>
      <c r="J24" s="212" t="s">
        <v>606</v>
      </c>
      <c r="K24" s="216" t="s">
        <v>21</v>
      </c>
      <c r="L24" s="217" t="s">
        <v>683</v>
      </c>
    </row>
    <row r="25" spans="1:12" ht="35.25" customHeight="1">
      <c r="A25" s="205" t="s">
        <v>577</v>
      </c>
      <c r="B25" s="214" t="s">
        <v>583</v>
      </c>
      <c r="C25" s="210" t="s">
        <v>578</v>
      </c>
      <c r="D25" s="203" t="s">
        <v>20</v>
      </c>
      <c r="E25" s="211" t="s">
        <v>607</v>
      </c>
      <c r="F25" s="204" t="s">
        <v>608</v>
      </c>
      <c r="G25" s="9" t="s">
        <v>581</v>
      </c>
      <c r="H25" s="213">
        <v>1096</v>
      </c>
      <c r="I25" s="213"/>
      <c r="J25" s="212" t="s">
        <v>592</v>
      </c>
      <c r="K25" s="216" t="s">
        <v>21</v>
      </c>
      <c r="L25" s="217" t="s">
        <v>683</v>
      </c>
    </row>
    <row r="26" spans="1:12" ht="35.25" customHeight="1">
      <c r="A26" s="205" t="s">
        <v>577</v>
      </c>
      <c r="B26" s="214" t="s">
        <v>611</v>
      </c>
      <c r="C26" s="210" t="s">
        <v>578</v>
      </c>
      <c r="D26" s="203" t="s">
        <v>20</v>
      </c>
      <c r="E26" s="211" t="s">
        <v>609</v>
      </c>
      <c r="F26" s="204" t="s">
        <v>610</v>
      </c>
      <c r="G26" s="9" t="s">
        <v>581</v>
      </c>
      <c r="H26" s="213">
        <v>1370</v>
      </c>
      <c r="I26" s="213"/>
      <c r="J26" s="212" t="s">
        <v>612</v>
      </c>
      <c r="K26" s="216" t="s">
        <v>21</v>
      </c>
      <c r="L26" s="217" t="s">
        <v>683</v>
      </c>
    </row>
    <row r="27" spans="1:12" ht="35.25" customHeight="1">
      <c r="A27" s="205" t="s">
        <v>577</v>
      </c>
      <c r="B27" s="214" t="s">
        <v>583</v>
      </c>
      <c r="C27" s="210" t="s">
        <v>578</v>
      </c>
      <c r="D27" s="203" t="s">
        <v>20</v>
      </c>
      <c r="E27" s="211" t="s">
        <v>613</v>
      </c>
      <c r="F27" s="204" t="s">
        <v>614</v>
      </c>
      <c r="G27" s="9" t="s">
        <v>581</v>
      </c>
      <c r="H27" s="213">
        <v>1096</v>
      </c>
      <c r="I27" s="213"/>
      <c r="J27" s="212" t="s">
        <v>589</v>
      </c>
      <c r="K27" s="216" t="s">
        <v>21</v>
      </c>
      <c r="L27" s="217" t="s">
        <v>683</v>
      </c>
    </row>
    <row r="28" spans="1:12" ht="35.25" customHeight="1">
      <c r="A28" s="205" t="s">
        <v>577</v>
      </c>
      <c r="B28" s="214" t="s">
        <v>583</v>
      </c>
      <c r="C28" s="210" t="s">
        <v>578</v>
      </c>
      <c r="D28" s="203" t="s">
        <v>20</v>
      </c>
      <c r="E28" s="211" t="s">
        <v>615</v>
      </c>
      <c r="F28" s="204" t="s">
        <v>616</v>
      </c>
      <c r="G28" s="9" t="s">
        <v>581</v>
      </c>
      <c r="H28" s="213">
        <v>1096</v>
      </c>
      <c r="I28" s="213"/>
      <c r="J28" s="212" t="s">
        <v>617</v>
      </c>
      <c r="K28" s="216" t="s">
        <v>21</v>
      </c>
      <c r="L28" s="217" t="s">
        <v>683</v>
      </c>
    </row>
    <row r="29" spans="1:12" ht="35.25" customHeight="1">
      <c r="A29" s="205" t="s">
        <v>577</v>
      </c>
      <c r="B29" s="214" t="s">
        <v>583</v>
      </c>
      <c r="C29" s="210" t="s">
        <v>578</v>
      </c>
      <c r="D29" s="203" t="s">
        <v>20</v>
      </c>
      <c r="E29" s="211" t="s">
        <v>619</v>
      </c>
      <c r="F29" s="204" t="s">
        <v>618</v>
      </c>
      <c r="G29" s="9" t="s">
        <v>581</v>
      </c>
      <c r="H29" s="213">
        <v>1096</v>
      </c>
      <c r="I29" s="213"/>
      <c r="J29" s="212" t="s">
        <v>620</v>
      </c>
      <c r="K29" s="216" t="s">
        <v>21</v>
      </c>
      <c r="L29" s="217" t="s">
        <v>683</v>
      </c>
    </row>
    <row r="30" spans="1:12" ht="35.25" customHeight="1">
      <c r="A30" s="205" t="s">
        <v>577</v>
      </c>
      <c r="B30" s="214" t="s">
        <v>583</v>
      </c>
      <c r="C30" s="210" t="s">
        <v>578</v>
      </c>
      <c r="D30" s="203" t="s">
        <v>20</v>
      </c>
      <c r="E30" s="211" t="s">
        <v>621</v>
      </c>
      <c r="F30" s="204" t="s">
        <v>622</v>
      </c>
      <c r="G30" s="9" t="s">
        <v>581</v>
      </c>
      <c r="H30" s="213">
        <v>1096</v>
      </c>
      <c r="I30" s="213"/>
      <c r="J30" s="212" t="s">
        <v>623</v>
      </c>
      <c r="K30" s="216" t="s">
        <v>21</v>
      </c>
      <c r="L30" s="217" t="s">
        <v>683</v>
      </c>
    </row>
    <row r="31" spans="1:12" ht="35.25" customHeight="1">
      <c r="A31" s="205" t="s">
        <v>577</v>
      </c>
      <c r="B31" s="214" t="s">
        <v>583</v>
      </c>
      <c r="C31" s="210" t="s">
        <v>578</v>
      </c>
      <c r="D31" s="203" t="s">
        <v>20</v>
      </c>
      <c r="E31" s="211" t="s">
        <v>625</v>
      </c>
      <c r="F31" s="204" t="s">
        <v>624</v>
      </c>
      <c r="G31" s="9" t="s">
        <v>581</v>
      </c>
      <c r="H31" s="213">
        <v>1096</v>
      </c>
      <c r="I31" s="213"/>
      <c r="J31" s="212" t="s">
        <v>626</v>
      </c>
      <c r="K31" s="216" t="s">
        <v>21</v>
      </c>
      <c r="L31" s="217" t="s">
        <v>683</v>
      </c>
    </row>
    <row r="32" spans="1:12" ht="35.25" customHeight="1">
      <c r="A32" s="205" t="s">
        <v>577</v>
      </c>
      <c r="B32" s="214" t="s">
        <v>583</v>
      </c>
      <c r="C32" s="210" t="s">
        <v>578</v>
      </c>
      <c r="D32" s="203" t="s">
        <v>20</v>
      </c>
      <c r="E32" s="211" t="s">
        <v>627</v>
      </c>
      <c r="F32" s="204" t="s">
        <v>628</v>
      </c>
      <c r="G32" s="9" t="s">
        <v>581</v>
      </c>
      <c r="H32" s="213">
        <v>2800</v>
      </c>
      <c r="I32" s="213"/>
      <c r="J32" s="212" t="s">
        <v>629</v>
      </c>
      <c r="K32" s="216" t="s">
        <v>21</v>
      </c>
      <c r="L32" s="217" t="s">
        <v>683</v>
      </c>
    </row>
    <row r="33" spans="1:12" ht="35.25" customHeight="1">
      <c r="A33" s="205" t="s">
        <v>577</v>
      </c>
      <c r="B33" s="214" t="s">
        <v>583</v>
      </c>
      <c r="C33" s="210" t="s">
        <v>578</v>
      </c>
      <c r="D33" s="203" t="s">
        <v>20</v>
      </c>
      <c r="E33" s="211" t="s">
        <v>630</v>
      </c>
      <c r="F33" s="204" t="s">
        <v>631</v>
      </c>
      <c r="G33" s="9" t="s">
        <v>581</v>
      </c>
      <c r="H33" s="213">
        <v>1096</v>
      </c>
      <c r="I33" s="213"/>
      <c r="J33" s="212" t="s">
        <v>632</v>
      </c>
      <c r="K33" s="216" t="s">
        <v>21</v>
      </c>
      <c r="L33" s="217" t="s">
        <v>683</v>
      </c>
    </row>
    <row r="34" spans="1:12" ht="35.25" customHeight="1">
      <c r="A34" s="205" t="s">
        <v>577</v>
      </c>
      <c r="B34" s="214" t="s">
        <v>583</v>
      </c>
      <c r="C34" s="210" t="s">
        <v>578</v>
      </c>
      <c r="D34" s="203" t="s">
        <v>20</v>
      </c>
      <c r="E34" s="211" t="s">
        <v>633</v>
      </c>
      <c r="F34" s="204" t="s">
        <v>634</v>
      </c>
      <c r="G34" s="9" t="s">
        <v>581</v>
      </c>
      <c r="H34" s="213">
        <v>1400</v>
      </c>
      <c r="I34" s="213"/>
      <c r="J34" s="212" t="s">
        <v>635</v>
      </c>
      <c r="K34" s="216" t="s">
        <v>21</v>
      </c>
      <c r="L34" s="217" t="s">
        <v>683</v>
      </c>
    </row>
    <row r="35" spans="1:12" ht="35.25" customHeight="1">
      <c r="A35" s="205" t="s">
        <v>577</v>
      </c>
      <c r="B35" s="214" t="s">
        <v>583</v>
      </c>
      <c r="C35" s="210" t="s">
        <v>578</v>
      </c>
      <c r="D35" s="203" t="s">
        <v>20</v>
      </c>
      <c r="E35" s="211" t="s">
        <v>636</v>
      </c>
      <c r="F35" s="204" t="s">
        <v>637</v>
      </c>
      <c r="G35" s="9" t="s">
        <v>581</v>
      </c>
      <c r="H35" s="213">
        <v>1096</v>
      </c>
      <c r="I35" s="213"/>
      <c r="J35" s="212" t="s">
        <v>617</v>
      </c>
      <c r="K35" s="216" t="s">
        <v>21</v>
      </c>
      <c r="L35" s="217" t="s">
        <v>683</v>
      </c>
    </row>
    <row r="36" spans="1:12" ht="35.25" customHeight="1">
      <c r="A36" s="205" t="s">
        <v>577</v>
      </c>
      <c r="B36" s="214" t="s">
        <v>583</v>
      </c>
      <c r="C36" s="210" t="s">
        <v>578</v>
      </c>
      <c r="D36" s="203" t="s">
        <v>20</v>
      </c>
      <c r="E36" s="211" t="s">
        <v>638</v>
      </c>
      <c r="F36" s="204" t="s">
        <v>639</v>
      </c>
      <c r="G36" s="9" t="s">
        <v>581</v>
      </c>
      <c r="H36" s="213">
        <v>1400</v>
      </c>
      <c r="I36" s="213"/>
      <c r="J36" s="212" t="s">
        <v>612</v>
      </c>
      <c r="K36" s="216" t="s">
        <v>21</v>
      </c>
      <c r="L36" s="217" t="s">
        <v>683</v>
      </c>
    </row>
    <row r="37" spans="1:12" ht="35.25" customHeight="1">
      <c r="A37" s="205" t="s">
        <v>577</v>
      </c>
      <c r="B37" s="214" t="s">
        <v>583</v>
      </c>
      <c r="C37" s="210" t="s">
        <v>578</v>
      </c>
      <c r="D37" s="203" t="s">
        <v>20</v>
      </c>
      <c r="E37" s="211" t="s">
        <v>587</v>
      </c>
      <c r="F37" s="204" t="s">
        <v>640</v>
      </c>
      <c r="G37" s="9" t="s">
        <v>581</v>
      </c>
      <c r="H37" s="213">
        <v>1096</v>
      </c>
      <c r="I37" s="213"/>
      <c r="J37" s="212" t="s">
        <v>589</v>
      </c>
      <c r="K37" s="216" t="s">
        <v>21</v>
      </c>
      <c r="L37" s="217" t="s">
        <v>683</v>
      </c>
    </row>
    <row r="38" spans="1:12" ht="35.25" customHeight="1">
      <c r="A38" s="205" t="s">
        <v>577</v>
      </c>
      <c r="B38" s="214" t="s">
        <v>641</v>
      </c>
      <c r="C38" s="210" t="s">
        <v>578</v>
      </c>
      <c r="D38" s="203" t="s">
        <v>20</v>
      </c>
      <c r="E38" s="211" t="s">
        <v>587</v>
      </c>
      <c r="F38" s="204" t="s">
        <v>642</v>
      </c>
      <c r="G38" s="9" t="s">
        <v>581</v>
      </c>
      <c r="H38" s="213">
        <v>822</v>
      </c>
      <c r="I38" s="213"/>
      <c r="J38" s="212" t="s">
        <v>643</v>
      </c>
      <c r="K38" s="216" t="s">
        <v>21</v>
      </c>
      <c r="L38" s="217" t="s">
        <v>683</v>
      </c>
    </row>
    <row r="39" spans="1:12" ht="35.25" customHeight="1">
      <c r="A39" s="205" t="s">
        <v>577</v>
      </c>
      <c r="B39" s="214" t="s">
        <v>641</v>
      </c>
      <c r="C39" s="210" t="s">
        <v>578</v>
      </c>
      <c r="D39" s="203" t="s">
        <v>20</v>
      </c>
      <c r="E39" s="211" t="s">
        <v>619</v>
      </c>
      <c r="F39" s="204" t="s">
        <v>646</v>
      </c>
      <c r="G39" s="9" t="s">
        <v>581</v>
      </c>
      <c r="H39" s="213">
        <v>822</v>
      </c>
      <c r="I39" s="213"/>
      <c r="J39" s="212" t="s">
        <v>612</v>
      </c>
      <c r="K39" s="216" t="s">
        <v>21</v>
      </c>
      <c r="L39" s="217" t="s">
        <v>683</v>
      </c>
    </row>
    <row r="40" spans="1:12" ht="35.25" customHeight="1">
      <c r="A40" s="205" t="s">
        <v>577</v>
      </c>
      <c r="B40" s="214" t="s">
        <v>583</v>
      </c>
      <c r="C40" s="210" t="s">
        <v>578</v>
      </c>
      <c r="D40" s="203" t="s">
        <v>20</v>
      </c>
      <c r="E40" s="211" t="s">
        <v>644</v>
      </c>
      <c r="F40" s="204" t="s">
        <v>647</v>
      </c>
      <c r="G40" s="9" t="s">
        <v>581</v>
      </c>
      <c r="H40" s="213">
        <v>1096</v>
      </c>
      <c r="I40" s="213"/>
      <c r="J40" s="212" t="s">
        <v>592</v>
      </c>
      <c r="K40" s="216" t="s">
        <v>21</v>
      </c>
      <c r="L40" s="217" t="s">
        <v>683</v>
      </c>
    </row>
    <row r="41" spans="1:12" ht="35.25" customHeight="1">
      <c r="A41" s="205" t="s">
        <v>577</v>
      </c>
      <c r="B41" s="214" t="s">
        <v>583</v>
      </c>
      <c r="C41" s="210" t="s">
        <v>578</v>
      </c>
      <c r="D41" s="203" t="s">
        <v>20</v>
      </c>
      <c r="E41" s="211" t="s">
        <v>645</v>
      </c>
      <c r="F41" s="204" t="s">
        <v>648</v>
      </c>
      <c r="G41" s="9" t="s">
        <v>581</v>
      </c>
      <c r="H41" s="213">
        <v>1096</v>
      </c>
      <c r="I41" s="213"/>
      <c r="J41" s="212" t="s">
        <v>649</v>
      </c>
      <c r="K41" s="216" t="s">
        <v>21</v>
      </c>
      <c r="L41" s="217" t="s">
        <v>683</v>
      </c>
    </row>
    <row r="42" spans="1:12" ht="35.25" customHeight="1">
      <c r="A42" s="205" t="s">
        <v>577</v>
      </c>
      <c r="B42" s="214" t="s">
        <v>641</v>
      </c>
      <c r="C42" s="210" t="s">
        <v>578</v>
      </c>
      <c r="D42" s="203" t="s">
        <v>20</v>
      </c>
      <c r="E42" s="211" t="s">
        <v>650</v>
      </c>
      <c r="F42" s="204" t="s">
        <v>651</v>
      </c>
      <c r="G42" s="9" t="s">
        <v>581</v>
      </c>
      <c r="H42" s="213">
        <v>1050</v>
      </c>
      <c r="I42" s="213"/>
      <c r="J42" s="212" t="s">
        <v>620</v>
      </c>
      <c r="K42" s="216" t="s">
        <v>21</v>
      </c>
      <c r="L42" s="217" t="s">
        <v>683</v>
      </c>
    </row>
    <row r="43" spans="1:12" ht="35.25" customHeight="1">
      <c r="A43" s="205" t="s">
        <v>577</v>
      </c>
      <c r="B43" s="214" t="s">
        <v>583</v>
      </c>
      <c r="C43" s="210" t="s">
        <v>578</v>
      </c>
      <c r="D43" s="203" t="s">
        <v>20</v>
      </c>
      <c r="E43" s="211" t="s">
        <v>644</v>
      </c>
      <c r="F43" s="204" t="s">
        <v>652</v>
      </c>
      <c r="G43" s="9" t="s">
        <v>581</v>
      </c>
      <c r="H43" s="213">
        <v>1096</v>
      </c>
      <c r="I43" s="213"/>
      <c r="J43" s="212" t="s">
        <v>653</v>
      </c>
      <c r="K43" s="216" t="s">
        <v>21</v>
      </c>
      <c r="L43" s="217" t="s">
        <v>683</v>
      </c>
    </row>
    <row r="44" spans="1:12" ht="35.25" customHeight="1">
      <c r="A44" s="205" t="s">
        <v>577</v>
      </c>
      <c r="B44" s="214" t="s">
        <v>583</v>
      </c>
      <c r="C44" s="210" t="s">
        <v>578</v>
      </c>
      <c r="D44" s="203" t="s">
        <v>20</v>
      </c>
      <c r="E44" s="215" t="s">
        <v>654</v>
      </c>
      <c r="F44" s="204" t="s">
        <v>655</v>
      </c>
      <c r="G44" s="9" t="s">
        <v>581</v>
      </c>
      <c r="H44" s="213">
        <v>1096</v>
      </c>
      <c r="I44" s="213"/>
      <c r="J44" s="212" t="s">
        <v>617</v>
      </c>
      <c r="K44" s="216" t="s">
        <v>21</v>
      </c>
      <c r="L44" s="217" t="s">
        <v>683</v>
      </c>
    </row>
    <row r="45" spans="1:12" ht="35.25" customHeight="1">
      <c r="A45" s="205" t="s">
        <v>577</v>
      </c>
      <c r="B45" s="214" t="s">
        <v>583</v>
      </c>
      <c r="C45" s="210" t="s">
        <v>578</v>
      </c>
      <c r="D45" s="203" t="s">
        <v>20</v>
      </c>
      <c r="E45" s="211" t="s">
        <v>657</v>
      </c>
      <c r="F45" s="204" t="s">
        <v>656</v>
      </c>
      <c r="G45" s="9" t="s">
        <v>581</v>
      </c>
      <c r="H45" s="213">
        <v>2192</v>
      </c>
      <c r="I45" s="213"/>
      <c r="J45" s="212" t="s">
        <v>658</v>
      </c>
      <c r="K45" s="216" t="s">
        <v>21</v>
      </c>
      <c r="L45" s="217" t="s">
        <v>683</v>
      </c>
    </row>
    <row r="46" spans="1:12" ht="35.25" customHeight="1">
      <c r="A46" s="205" t="s">
        <v>577</v>
      </c>
      <c r="B46" s="214" t="s">
        <v>583</v>
      </c>
      <c r="C46" s="210" t="s">
        <v>578</v>
      </c>
      <c r="D46" s="203" t="s">
        <v>20</v>
      </c>
      <c r="E46" s="211" t="s">
        <v>625</v>
      </c>
      <c r="F46" s="204" t="s">
        <v>659</v>
      </c>
      <c r="G46" s="9" t="s">
        <v>581</v>
      </c>
      <c r="H46" s="213">
        <v>1096</v>
      </c>
      <c r="I46" s="213"/>
      <c r="J46" s="212" t="s">
        <v>606</v>
      </c>
      <c r="K46" s="216" t="s">
        <v>21</v>
      </c>
      <c r="L46" s="217" t="s">
        <v>683</v>
      </c>
    </row>
    <row r="47" spans="1:12" ht="35.25" customHeight="1">
      <c r="A47" s="205" t="s">
        <v>577</v>
      </c>
      <c r="B47" s="214" t="s">
        <v>583</v>
      </c>
      <c r="C47" s="210" t="s">
        <v>578</v>
      </c>
      <c r="D47" s="203" t="s">
        <v>20</v>
      </c>
      <c r="E47" s="215" t="s">
        <v>660</v>
      </c>
      <c r="F47" s="204" t="s">
        <v>661</v>
      </c>
      <c r="G47" s="9" t="s">
        <v>581</v>
      </c>
      <c r="H47" s="213">
        <v>1400</v>
      </c>
      <c r="I47" s="213"/>
      <c r="J47" s="212" t="s">
        <v>662</v>
      </c>
      <c r="K47" s="216" t="s">
        <v>21</v>
      </c>
      <c r="L47" s="217" t="s">
        <v>683</v>
      </c>
    </row>
    <row r="48" spans="1:12" ht="35.25" customHeight="1">
      <c r="A48" s="205" t="s">
        <v>577</v>
      </c>
      <c r="B48" s="214" t="s">
        <v>583</v>
      </c>
      <c r="C48" s="210" t="s">
        <v>578</v>
      </c>
      <c r="D48" s="203" t="s">
        <v>20</v>
      </c>
      <c r="E48" s="211" t="s">
        <v>633</v>
      </c>
      <c r="F48" s="204" t="s">
        <v>663</v>
      </c>
      <c r="G48" s="9" t="s">
        <v>581</v>
      </c>
      <c r="H48" s="213">
        <v>1400</v>
      </c>
      <c r="I48" s="213"/>
      <c r="J48" s="212" t="s">
        <v>589</v>
      </c>
      <c r="K48" s="216" t="s">
        <v>21</v>
      </c>
      <c r="L48" s="217" t="s">
        <v>683</v>
      </c>
    </row>
    <row r="49" spans="1:12" ht="35.25" customHeight="1">
      <c r="A49" s="205" t="s">
        <v>577</v>
      </c>
      <c r="B49" s="214" t="s">
        <v>595</v>
      </c>
      <c r="C49" s="210" t="s">
        <v>191</v>
      </c>
      <c r="D49" s="203" t="s">
        <v>20</v>
      </c>
      <c r="E49" s="211" t="s">
        <v>627</v>
      </c>
      <c r="F49" s="204" t="s">
        <v>664</v>
      </c>
      <c r="G49" s="9" t="s">
        <v>581</v>
      </c>
      <c r="H49" s="213">
        <v>2800</v>
      </c>
      <c r="I49" s="213"/>
      <c r="J49" s="212" t="s">
        <v>596</v>
      </c>
      <c r="K49" s="216" t="s">
        <v>21</v>
      </c>
      <c r="L49" s="217" t="s">
        <v>683</v>
      </c>
    </row>
    <row r="50" spans="1:12" ht="35.25" customHeight="1">
      <c r="A50" s="205" t="s">
        <v>577</v>
      </c>
      <c r="B50" s="214" t="s">
        <v>595</v>
      </c>
      <c r="C50" s="210" t="s">
        <v>191</v>
      </c>
      <c r="D50" s="203" t="s">
        <v>20</v>
      </c>
      <c r="E50" s="211" t="s">
        <v>630</v>
      </c>
      <c r="F50" s="204" t="s">
        <v>631</v>
      </c>
      <c r="G50" s="9" t="s">
        <v>581</v>
      </c>
      <c r="H50" s="213">
        <v>1096</v>
      </c>
      <c r="I50" s="213"/>
      <c r="J50" s="212" t="s">
        <v>596</v>
      </c>
      <c r="K50" s="216" t="s">
        <v>21</v>
      </c>
      <c r="L50" s="217" t="s">
        <v>683</v>
      </c>
    </row>
    <row r="51" spans="1:12" ht="35.25" customHeight="1">
      <c r="A51" s="205" t="s">
        <v>577</v>
      </c>
      <c r="B51" s="214" t="s">
        <v>595</v>
      </c>
      <c r="C51" s="210" t="s">
        <v>191</v>
      </c>
      <c r="D51" s="203" t="s">
        <v>20</v>
      </c>
      <c r="E51" s="211" t="s">
        <v>633</v>
      </c>
      <c r="F51" s="204" t="s">
        <v>634</v>
      </c>
      <c r="G51" s="9" t="s">
        <v>581</v>
      </c>
      <c r="H51" s="213">
        <v>1400</v>
      </c>
      <c r="I51" s="213"/>
      <c r="J51" s="212" t="s">
        <v>596</v>
      </c>
      <c r="K51" s="216" t="s">
        <v>21</v>
      </c>
      <c r="L51" s="217" t="s">
        <v>683</v>
      </c>
    </row>
    <row r="52" spans="1:12" ht="35.25" customHeight="1">
      <c r="A52" s="205" t="s">
        <v>577</v>
      </c>
      <c r="B52" s="214" t="s">
        <v>595</v>
      </c>
      <c r="C52" s="210" t="s">
        <v>191</v>
      </c>
      <c r="D52" s="203" t="s">
        <v>20</v>
      </c>
      <c r="E52" s="211" t="s">
        <v>636</v>
      </c>
      <c r="F52" s="204" t="s">
        <v>637</v>
      </c>
      <c r="G52" s="9" t="s">
        <v>581</v>
      </c>
      <c r="H52" s="213">
        <v>1096</v>
      </c>
      <c r="I52" s="213"/>
      <c r="J52" s="212" t="s">
        <v>596</v>
      </c>
      <c r="K52" s="216" t="s">
        <v>21</v>
      </c>
      <c r="L52" s="217" t="s">
        <v>683</v>
      </c>
    </row>
    <row r="53" spans="1:12" ht="35.25" customHeight="1">
      <c r="A53" s="205" t="s">
        <v>577</v>
      </c>
      <c r="B53" s="214" t="s">
        <v>595</v>
      </c>
      <c r="C53" s="210" t="s">
        <v>191</v>
      </c>
      <c r="D53" s="203" t="s">
        <v>20</v>
      </c>
      <c r="E53" s="211" t="s">
        <v>638</v>
      </c>
      <c r="F53" s="204" t="s">
        <v>639</v>
      </c>
      <c r="G53" s="9" t="s">
        <v>581</v>
      </c>
      <c r="H53" s="213">
        <v>1400</v>
      </c>
      <c r="I53" s="213"/>
      <c r="J53" s="212" t="s">
        <v>596</v>
      </c>
      <c r="K53" s="216" t="s">
        <v>21</v>
      </c>
      <c r="L53" s="217" t="s">
        <v>683</v>
      </c>
    </row>
    <row r="54" spans="1:12" ht="35.25" customHeight="1">
      <c r="A54" s="205" t="s">
        <v>577</v>
      </c>
      <c r="B54" s="214" t="s">
        <v>595</v>
      </c>
      <c r="C54" s="210" t="s">
        <v>191</v>
      </c>
      <c r="D54" s="203" t="s">
        <v>20</v>
      </c>
      <c r="E54" s="211" t="s">
        <v>587</v>
      </c>
      <c r="F54" s="204" t="s">
        <v>640</v>
      </c>
      <c r="G54" s="9" t="s">
        <v>581</v>
      </c>
      <c r="H54" s="213">
        <v>1096</v>
      </c>
      <c r="I54" s="213"/>
      <c r="J54" s="212" t="s">
        <v>596</v>
      </c>
      <c r="K54" s="216" t="s">
        <v>21</v>
      </c>
      <c r="L54" s="217" t="s">
        <v>683</v>
      </c>
    </row>
    <row r="55" spans="1:12" ht="35.25" customHeight="1">
      <c r="A55" s="205" t="s">
        <v>577</v>
      </c>
      <c r="B55" s="214" t="s">
        <v>595</v>
      </c>
      <c r="C55" s="210" t="s">
        <v>191</v>
      </c>
      <c r="D55" s="203" t="s">
        <v>20</v>
      </c>
      <c r="E55" s="211" t="s">
        <v>600</v>
      </c>
      <c r="F55" s="204" t="s">
        <v>601</v>
      </c>
      <c r="G55" s="9" t="s">
        <v>581</v>
      </c>
      <c r="H55" s="213">
        <v>1096</v>
      </c>
      <c r="I55" s="213"/>
      <c r="J55" s="212" t="s">
        <v>596</v>
      </c>
      <c r="K55" s="216" t="s">
        <v>21</v>
      </c>
      <c r="L55" s="217" t="s">
        <v>683</v>
      </c>
    </row>
    <row r="56" spans="1:12" ht="35.25" customHeight="1">
      <c r="A56" s="205" t="s">
        <v>577</v>
      </c>
      <c r="B56" s="214" t="s">
        <v>595</v>
      </c>
      <c r="C56" s="210" t="s">
        <v>191</v>
      </c>
      <c r="D56" s="203" t="s">
        <v>20</v>
      </c>
      <c r="E56" s="211" t="s">
        <v>602</v>
      </c>
      <c r="F56" s="204" t="s">
        <v>603</v>
      </c>
      <c r="G56" s="9" t="s">
        <v>581</v>
      </c>
      <c r="H56" s="213">
        <v>1096</v>
      </c>
      <c r="I56" s="213"/>
      <c r="J56" s="212" t="s">
        <v>596</v>
      </c>
      <c r="K56" s="216" t="s">
        <v>21</v>
      </c>
      <c r="L56" s="217" t="s">
        <v>683</v>
      </c>
    </row>
    <row r="57" spans="1:12" ht="35.25" customHeight="1">
      <c r="A57" s="205" t="s">
        <v>577</v>
      </c>
      <c r="B57" s="214" t="s">
        <v>595</v>
      </c>
      <c r="C57" s="210" t="s">
        <v>191</v>
      </c>
      <c r="D57" s="203" t="s">
        <v>20</v>
      </c>
      <c r="E57" s="215" t="s">
        <v>604</v>
      </c>
      <c r="F57" s="204" t="s">
        <v>665</v>
      </c>
      <c r="G57" s="9" t="s">
        <v>581</v>
      </c>
      <c r="H57" s="213">
        <v>1400</v>
      </c>
      <c r="I57" s="213"/>
      <c r="J57" s="212" t="s">
        <v>596</v>
      </c>
      <c r="K57" s="216" t="s">
        <v>21</v>
      </c>
      <c r="L57" s="217" t="s">
        <v>683</v>
      </c>
    </row>
    <row r="58" spans="1:12" ht="35.25" customHeight="1">
      <c r="A58" s="205" t="s">
        <v>577</v>
      </c>
      <c r="B58" s="214" t="s">
        <v>595</v>
      </c>
      <c r="C58" s="210" t="s">
        <v>191</v>
      </c>
      <c r="D58" s="203" t="s">
        <v>20</v>
      </c>
      <c r="E58" s="215" t="s">
        <v>604</v>
      </c>
      <c r="F58" s="204" t="s">
        <v>666</v>
      </c>
      <c r="G58" s="9" t="s">
        <v>581</v>
      </c>
      <c r="H58" s="213">
        <v>1400</v>
      </c>
      <c r="I58" s="213"/>
      <c r="J58" s="212" t="s">
        <v>596</v>
      </c>
      <c r="K58" s="216" t="s">
        <v>21</v>
      </c>
      <c r="L58" s="217" t="s">
        <v>683</v>
      </c>
    </row>
    <row r="59" spans="1:12" ht="35.25" customHeight="1">
      <c r="A59" s="205" t="s">
        <v>577</v>
      </c>
      <c r="B59" s="214" t="s">
        <v>595</v>
      </c>
      <c r="C59" s="210" t="s">
        <v>191</v>
      </c>
      <c r="D59" s="203" t="s">
        <v>20</v>
      </c>
      <c r="E59" s="211" t="s">
        <v>597</v>
      </c>
      <c r="F59" s="204" t="s">
        <v>598</v>
      </c>
      <c r="G59" s="9" t="s">
        <v>581</v>
      </c>
      <c r="H59" s="213">
        <v>1096</v>
      </c>
      <c r="I59" s="213"/>
      <c r="J59" s="212" t="s">
        <v>596</v>
      </c>
      <c r="K59" s="216" t="s">
        <v>21</v>
      </c>
      <c r="L59" s="217" t="s">
        <v>683</v>
      </c>
    </row>
    <row r="60" spans="1:12" ht="35.25" customHeight="1">
      <c r="A60" s="205" t="s">
        <v>577</v>
      </c>
      <c r="B60" s="214" t="s">
        <v>595</v>
      </c>
      <c r="C60" s="210" t="s">
        <v>191</v>
      </c>
      <c r="D60" s="203" t="s">
        <v>20</v>
      </c>
      <c r="E60" s="211" t="s">
        <v>609</v>
      </c>
      <c r="F60" s="204" t="s">
        <v>610</v>
      </c>
      <c r="G60" s="9" t="s">
        <v>581</v>
      </c>
      <c r="H60" s="213">
        <v>1096</v>
      </c>
      <c r="I60" s="213"/>
      <c r="J60" s="212" t="s">
        <v>596</v>
      </c>
      <c r="K60" s="216" t="s">
        <v>21</v>
      </c>
      <c r="L60" s="217" t="s">
        <v>683</v>
      </c>
    </row>
    <row r="61" spans="1:12" ht="35.25" customHeight="1">
      <c r="A61" s="205" t="s">
        <v>577</v>
      </c>
      <c r="B61" s="214" t="s">
        <v>595</v>
      </c>
      <c r="C61" s="210" t="s">
        <v>191</v>
      </c>
      <c r="D61" s="203" t="s">
        <v>20</v>
      </c>
      <c r="E61" s="211" t="s">
        <v>615</v>
      </c>
      <c r="F61" s="204" t="s">
        <v>616</v>
      </c>
      <c r="G61" s="9" t="s">
        <v>581</v>
      </c>
      <c r="H61" s="213">
        <v>1096</v>
      </c>
      <c r="I61" s="213"/>
      <c r="J61" s="212" t="s">
        <v>596</v>
      </c>
      <c r="K61" s="216" t="s">
        <v>21</v>
      </c>
      <c r="L61" s="217" t="s">
        <v>683</v>
      </c>
    </row>
    <row r="62" spans="1:12" ht="35.25" customHeight="1">
      <c r="A62" s="205" t="s">
        <v>577</v>
      </c>
      <c r="B62" s="214" t="s">
        <v>595</v>
      </c>
      <c r="C62" s="210" t="s">
        <v>191</v>
      </c>
      <c r="D62" s="203" t="s">
        <v>20</v>
      </c>
      <c r="E62" s="211" t="s">
        <v>619</v>
      </c>
      <c r="F62" s="204" t="s">
        <v>618</v>
      </c>
      <c r="G62" s="9" t="s">
        <v>581</v>
      </c>
      <c r="H62" s="213">
        <v>1096</v>
      </c>
      <c r="I62" s="213"/>
      <c r="J62" s="212" t="s">
        <v>596</v>
      </c>
      <c r="K62" s="216" t="s">
        <v>21</v>
      </c>
      <c r="L62" s="217" t="s">
        <v>683</v>
      </c>
    </row>
    <row r="63" spans="1:12" ht="35.25" customHeight="1">
      <c r="A63" s="205" t="s">
        <v>577</v>
      </c>
      <c r="B63" s="214" t="s">
        <v>595</v>
      </c>
      <c r="C63" s="210" t="s">
        <v>191</v>
      </c>
      <c r="D63" s="203" t="s">
        <v>20</v>
      </c>
      <c r="E63" s="211" t="s">
        <v>621</v>
      </c>
      <c r="F63" s="204" t="s">
        <v>622</v>
      </c>
      <c r="G63" s="9" t="s">
        <v>581</v>
      </c>
      <c r="H63" s="213">
        <v>1096</v>
      </c>
      <c r="I63" s="213"/>
      <c r="J63" s="212" t="s">
        <v>596</v>
      </c>
      <c r="K63" s="216" t="s">
        <v>21</v>
      </c>
      <c r="L63" s="217" t="s">
        <v>683</v>
      </c>
    </row>
    <row r="64" spans="1:12" ht="35.25" customHeight="1">
      <c r="A64" s="205" t="s">
        <v>577</v>
      </c>
      <c r="B64" s="214" t="s">
        <v>595</v>
      </c>
      <c r="C64" s="210" t="s">
        <v>191</v>
      </c>
      <c r="D64" s="203" t="s">
        <v>20</v>
      </c>
      <c r="E64" s="211" t="s">
        <v>625</v>
      </c>
      <c r="F64" s="204" t="s">
        <v>624</v>
      </c>
      <c r="G64" s="9" t="s">
        <v>581</v>
      </c>
      <c r="H64" s="213">
        <v>1096</v>
      </c>
      <c r="I64" s="213"/>
      <c r="J64" s="212" t="s">
        <v>596</v>
      </c>
      <c r="K64" s="216" t="s">
        <v>21</v>
      </c>
      <c r="L64" s="217" t="s">
        <v>683</v>
      </c>
    </row>
    <row r="65" spans="1:12" ht="35.25" customHeight="1">
      <c r="A65" s="205" t="s">
        <v>577</v>
      </c>
      <c r="B65" s="214" t="s">
        <v>595</v>
      </c>
      <c r="C65" s="210" t="s">
        <v>191</v>
      </c>
      <c r="D65" s="203" t="s">
        <v>20</v>
      </c>
      <c r="E65" s="211" t="s">
        <v>613</v>
      </c>
      <c r="F65" s="204" t="s">
        <v>614</v>
      </c>
      <c r="G65" s="9" t="s">
        <v>581</v>
      </c>
      <c r="H65" s="213">
        <v>1096</v>
      </c>
      <c r="I65" s="213"/>
      <c r="J65" s="212" t="s">
        <v>596</v>
      </c>
      <c r="K65" s="216" t="s">
        <v>21</v>
      </c>
      <c r="L65" s="217" t="s">
        <v>683</v>
      </c>
    </row>
    <row r="66" spans="1:12" ht="35.25" customHeight="1">
      <c r="A66" s="205" t="s">
        <v>577</v>
      </c>
      <c r="B66" s="214" t="s">
        <v>595</v>
      </c>
      <c r="C66" s="210" t="s">
        <v>191</v>
      </c>
      <c r="D66" s="203" t="s">
        <v>20</v>
      </c>
      <c r="E66" s="215" t="s">
        <v>654</v>
      </c>
      <c r="F66" s="204" t="s">
        <v>655</v>
      </c>
      <c r="G66" s="9" t="s">
        <v>581</v>
      </c>
      <c r="H66" s="213">
        <v>1096</v>
      </c>
      <c r="I66" s="213"/>
      <c r="J66" s="212" t="s">
        <v>596</v>
      </c>
      <c r="K66" s="216" t="s">
        <v>21</v>
      </c>
      <c r="L66" s="217" t="s">
        <v>683</v>
      </c>
    </row>
    <row r="67" spans="1:12" ht="35.25" customHeight="1">
      <c r="A67" s="205" t="s">
        <v>577</v>
      </c>
      <c r="B67" s="214" t="s">
        <v>595</v>
      </c>
      <c r="C67" s="210" t="s">
        <v>191</v>
      </c>
      <c r="D67" s="203" t="s">
        <v>20</v>
      </c>
      <c r="E67" s="211" t="s">
        <v>657</v>
      </c>
      <c r="F67" s="204" t="s">
        <v>667</v>
      </c>
      <c r="G67" s="9" t="s">
        <v>581</v>
      </c>
      <c r="H67" s="213">
        <v>3288</v>
      </c>
      <c r="I67" s="213"/>
      <c r="J67" s="212" t="s">
        <v>596</v>
      </c>
      <c r="K67" s="216" t="s">
        <v>21</v>
      </c>
      <c r="L67" s="217" t="s">
        <v>683</v>
      </c>
    </row>
    <row r="68" spans="1:12" ht="35.25" customHeight="1">
      <c r="A68" s="205" t="s">
        <v>577</v>
      </c>
      <c r="B68" s="214" t="s">
        <v>595</v>
      </c>
      <c r="C68" s="210" t="s">
        <v>191</v>
      </c>
      <c r="D68" s="203" t="s">
        <v>20</v>
      </c>
      <c r="E68" s="211" t="s">
        <v>633</v>
      </c>
      <c r="F68" s="204" t="s">
        <v>655</v>
      </c>
      <c r="G68" s="9" t="s">
        <v>581</v>
      </c>
      <c r="H68" s="213">
        <v>1400</v>
      </c>
      <c r="I68" s="213"/>
      <c r="J68" s="212" t="s">
        <v>596</v>
      </c>
      <c r="K68" s="216" t="s">
        <v>21</v>
      </c>
      <c r="L68" s="217" t="s">
        <v>683</v>
      </c>
    </row>
    <row r="69" spans="1:12" ht="35.25" customHeight="1">
      <c r="A69" s="205" t="s">
        <v>577</v>
      </c>
      <c r="B69" s="214" t="s">
        <v>595</v>
      </c>
      <c r="C69" s="210" t="s">
        <v>191</v>
      </c>
      <c r="D69" s="203" t="s">
        <v>20</v>
      </c>
      <c r="E69" s="211" t="s">
        <v>625</v>
      </c>
      <c r="F69" s="204" t="s">
        <v>659</v>
      </c>
      <c r="G69" s="9" t="s">
        <v>581</v>
      </c>
      <c r="H69" s="213">
        <v>1096</v>
      </c>
      <c r="I69" s="213"/>
      <c r="J69" s="212" t="s">
        <v>596</v>
      </c>
      <c r="K69" s="216" t="s">
        <v>21</v>
      </c>
      <c r="L69" s="217" t="s">
        <v>683</v>
      </c>
    </row>
    <row r="70" spans="1:12" ht="35.25" customHeight="1">
      <c r="A70" s="205" t="s">
        <v>577</v>
      </c>
      <c r="B70" s="214" t="s">
        <v>595</v>
      </c>
      <c r="C70" s="210" t="s">
        <v>191</v>
      </c>
      <c r="D70" s="203" t="s">
        <v>20</v>
      </c>
      <c r="E70" s="215" t="s">
        <v>660</v>
      </c>
      <c r="F70" s="204" t="s">
        <v>661</v>
      </c>
      <c r="G70" s="9" t="s">
        <v>581</v>
      </c>
      <c r="H70" s="213">
        <v>1400</v>
      </c>
      <c r="I70" s="213"/>
      <c r="J70" s="212" t="s">
        <v>596</v>
      </c>
      <c r="K70" s="216" t="s">
        <v>21</v>
      </c>
      <c r="L70" s="217" t="s">
        <v>683</v>
      </c>
    </row>
    <row r="71" spans="1:12" ht="35.25" customHeight="1">
      <c r="A71" s="205" t="s">
        <v>577</v>
      </c>
      <c r="B71" s="214" t="s">
        <v>668</v>
      </c>
      <c r="C71" s="210" t="s">
        <v>669</v>
      </c>
      <c r="D71" s="203" t="s">
        <v>20</v>
      </c>
      <c r="E71" s="215" t="s">
        <v>566</v>
      </c>
      <c r="F71" s="204" t="s">
        <v>670</v>
      </c>
      <c r="G71" s="9" t="s">
        <v>671</v>
      </c>
      <c r="H71" s="213">
        <v>3446</v>
      </c>
      <c r="I71" s="213">
        <v>684</v>
      </c>
      <c r="J71" s="212" t="s">
        <v>672</v>
      </c>
      <c r="K71" s="216" t="s">
        <v>21</v>
      </c>
      <c r="L71" s="217" t="s">
        <v>683</v>
      </c>
    </row>
    <row r="72" spans="1:12" ht="35.25" customHeight="1">
      <c r="A72" s="205" t="s">
        <v>577</v>
      </c>
      <c r="B72" s="214" t="s">
        <v>583</v>
      </c>
      <c r="C72" s="210" t="s">
        <v>578</v>
      </c>
      <c r="D72" s="203" t="s">
        <v>20</v>
      </c>
      <c r="E72" s="215" t="s">
        <v>625</v>
      </c>
      <c r="F72" s="207" t="s">
        <v>679</v>
      </c>
      <c r="G72" s="9" t="s">
        <v>581</v>
      </c>
      <c r="H72" s="213">
        <v>1096</v>
      </c>
      <c r="I72" s="213"/>
      <c r="J72" s="212" t="s">
        <v>620</v>
      </c>
      <c r="K72" s="216" t="s">
        <v>21</v>
      </c>
      <c r="L72" s="217" t="s">
        <v>683</v>
      </c>
    </row>
    <row r="73" spans="1:12" s="218" customFormat="1" ht="35.25" customHeight="1">
      <c r="A73" s="219" t="s">
        <v>577</v>
      </c>
      <c r="B73" s="220" t="s">
        <v>583</v>
      </c>
      <c r="C73" s="221" t="s">
        <v>578</v>
      </c>
      <c r="D73" s="222" t="s">
        <v>20</v>
      </c>
      <c r="E73" s="223" t="s">
        <v>673</v>
      </c>
      <c r="F73" s="207" t="s">
        <v>674</v>
      </c>
      <c r="G73" s="224" t="s">
        <v>581</v>
      </c>
      <c r="H73" s="225">
        <v>1400</v>
      </c>
      <c r="I73" s="225"/>
      <c r="J73" s="226" t="s">
        <v>589</v>
      </c>
      <c r="K73" s="216" t="s">
        <v>21</v>
      </c>
      <c r="L73" s="217" t="s">
        <v>683</v>
      </c>
    </row>
    <row r="74" spans="1:12" ht="35.25" customHeight="1">
      <c r="A74" s="205" t="s">
        <v>577</v>
      </c>
      <c r="B74" s="214" t="s">
        <v>583</v>
      </c>
      <c r="C74" s="210" t="s">
        <v>578</v>
      </c>
      <c r="D74" s="203" t="s">
        <v>20</v>
      </c>
      <c r="E74" s="215" t="s">
        <v>675</v>
      </c>
      <c r="F74" s="207" t="s">
        <v>676</v>
      </c>
      <c r="G74" s="9" t="s">
        <v>581</v>
      </c>
      <c r="H74" s="213">
        <v>1096</v>
      </c>
      <c r="I74" s="213">
        <v>220</v>
      </c>
      <c r="J74" s="212" t="s">
        <v>649</v>
      </c>
      <c r="K74" s="216" t="s">
        <v>21</v>
      </c>
      <c r="L74" s="217" t="s">
        <v>683</v>
      </c>
    </row>
    <row r="75" spans="1:12" ht="35.25" customHeight="1">
      <c r="A75" s="205" t="s">
        <v>577</v>
      </c>
      <c r="B75" s="214" t="s">
        <v>583</v>
      </c>
      <c r="C75" s="210" t="s">
        <v>578</v>
      </c>
      <c r="D75" s="203" t="s">
        <v>20</v>
      </c>
      <c r="E75" s="215" t="s">
        <v>678</v>
      </c>
      <c r="F75" s="207" t="s">
        <v>677</v>
      </c>
      <c r="G75" s="9" t="s">
        <v>581</v>
      </c>
      <c r="H75" s="213">
        <v>1096</v>
      </c>
      <c r="I75" s="213">
        <v>264</v>
      </c>
      <c r="J75" s="212" t="s">
        <v>643</v>
      </c>
      <c r="K75" s="216" t="s">
        <v>21</v>
      </c>
      <c r="L75" s="217" t="s">
        <v>683</v>
      </c>
    </row>
    <row r="76" spans="1:12" ht="35.25" customHeight="1">
      <c r="A76" s="208" t="s">
        <v>577</v>
      </c>
      <c r="B76" s="214" t="s">
        <v>595</v>
      </c>
      <c r="C76" s="210" t="s">
        <v>191</v>
      </c>
      <c r="D76" s="206" t="s">
        <v>20</v>
      </c>
      <c r="E76" s="215" t="s">
        <v>625</v>
      </c>
      <c r="F76" s="207" t="s">
        <v>679</v>
      </c>
      <c r="G76" s="9" t="s">
        <v>581</v>
      </c>
      <c r="H76" s="213">
        <v>1096</v>
      </c>
      <c r="I76" s="213"/>
      <c r="J76" s="212" t="s">
        <v>596</v>
      </c>
      <c r="K76" s="216" t="s">
        <v>21</v>
      </c>
      <c r="L76" s="217" t="s">
        <v>683</v>
      </c>
    </row>
    <row r="77" spans="1:12" ht="35.25" customHeight="1">
      <c r="A77" s="208" t="s">
        <v>577</v>
      </c>
      <c r="B77" s="214" t="s">
        <v>595</v>
      </c>
      <c r="C77" s="210" t="s">
        <v>191</v>
      </c>
      <c r="D77" s="206" t="s">
        <v>20</v>
      </c>
      <c r="E77" s="223" t="s">
        <v>673</v>
      </c>
      <c r="F77" s="207" t="s">
        <v>674</v>
      </c>
      <c r="G77" s="9" t="s">
        <v>581</v>
      </c>
      <c r="H77" s="213">
        <v>1400</v>
      </c>
      <c r="I77" s="213"/>
      <c r="J77" s="212" t="s">
        <v>596</v>
      </c>
      <c r="K77" s="216" t="s">
        <v>21</v>
      </c>
      <c r="L77" s="217" t="s">
        <v>683</v>
      </c>
    </row>
    <row r="78" spans="1:12" ht="35.25" customHeight="1">
      <c r="A78" s="208" t="s">
        <v>577</v>
      </c>
      <c r="B78" s="214" t="s">
        <v>595</v>
      </c>
      <c r="C78" s="210" t="s">
        <v>191</v>
      </c>
      <c r="D78" s="206" t="s">
        <v>20</v>
      </c>
      <c r="E78" s="215" t="s">
        <v>675</v>
      </c>
      <c r="F78" s="207" t="s">
        <v>676</v>
      </c>
      <c r="G78" s="9" t="s">
        <v>581</v>
      </c>
      <c r="H78" s="213">
        <v>1096</v>
      </c>
      <c r="I78" s="213">
        <v>220</v>
      </c>
      <c r="J78" s="212" t="s">
        <v>596</v>
      </c>
      <c r="K78" s="216" t="s">
        <v>21</v>
      </c>
      <c r="L78" s="217" t="s">
        <v>683</v>
      </c>
    </row>
    <row r="79" spans="1:12" ht="35.25" customHeight="1">
      <c r="A79" s="208" t="s">
        <v>577</v>
      </c>
      <c r="B79" s="214" t="s">
        <v>595</v>
      </c>
      <c r="C79" s="210" t="s">
        <v>191</v>
      </c>
      <c r="D79" s="206" t="s">
        <v>20</v>
      </c>
      <c r="E79" s="215" t="s">
        <v>678</v>
      </c>
      <c r="F79" s="207" t="s">
        <v>677</v>
      </c>
      <c r="G79" s="9" t="s">
        <v>581</v>
      </c>
      <c r="H79" s="213">
        <v>1096</v>
      </c>
      <c r="I79" s="213">
        <v>264</v>
      </c>
      <c r="J79" s="212" t="s">
        <v>596</v>
      </c>
      <c r="K79" s="216" t="s">
        <v>21</v>
      </c>
      <c r="L79" s="217" t="s">
        <v>683</v>
      </c>
    </row>
    <row r="80" spans="1:12" ht="35.25" customHeight="1">
      <c r="A80" s="208" t="s">
        <v>577</v>
      </c>
      <c r="B80" s="214" t="s">
        <v>595</v>
      </c>
      <c r="C80" s="210" t="s">
        <v>191</v>
      </c>
      <c r="D80" s="206" t="s">
        <v>20</v>
      </c>
      <c r="E80" s="211" t="s">
        <v>587</v>
      </c>
      <c r="F80" s="207" t="s">
        <v>642</v>
      </c>
      <c r="G80" s="9" t="s">
        <v>581</v>
      </c>
      <c r="H80" s="213">
        <v>1096</v>
      </c>
      <c r="I80" s="213"/>
      <c r="J80" s="212" t="s">
        <v>596</v>
      </c>
      <c r="K80" s="216" t="s">
        <v>21</v>
      </c>
      <c r="L80" s="217" t="s">
        <v>683</v>
      </c>
    </row>
    <row r="81" spans="1:12" ht="35.25" customHeight="1">
      <c r="A81" s="208" t="s">
        <v>577</v>
      </c>
      <c r="B81" s="214" t="s">
        <v>595</v>
      </c>
      <c r="C81" s="210" t="s">
        <v>191</v>
      </c>
      <c r="D81" s="206" t="s">
        <v>20</v>
      </c>
      <c r="E81" s="211" t="s">
        <v>619</v>
      </c>
      <c r="F81" s="207" t="s">
        <v>646</v>
      </c>
      <c r="G81" s="9" t="s">
        <v>581</v>
      </c>
      <c r="H81" s="213">
        <v>1096</v>
      </c>
      <c r="I81" s="213"/>
      <c r="J81" s="212" t="s">
        <v>596</v>
      </c>
      <c r="K81" s="216" t="s">
        <v>21</v>
      </c>
      <c r="L81" s="217" t="s">
        <v>683</v>
      </c>
    </row>
    <row r="82" spans="1:12" ht="35.25" customHeight="1">
      <c r="A82" s="208" t="s">
        <v>577</v>
      </c>
      <c r="B82" s="214" t="s">
        <v>595</v>
      </c>
      <c r="C82" s="210" t="s">
        <v>191</v>
      </c>
      <c r="D82" s="206" t="s">
        <v>20</v>
      </c>
      <c r="E82" s="211" t="s">
        <v>644</v>
      </c>
      <c r="F82" s="207" t="s">
        <v>680</v>
      </c>
      <c r="G82" s="9" t="s">
        <v>581</v>
      </c>
      <c r="H82" s="213">
        <v>1096</v>
      </c>
      <c r="I82" s="213"/>
      <c r="J82" s="212" t="s">
        <v>596</v>
      </c>
      <c r="K82" s="216" t="s">
        <v>21</v>
      </c>
      <c r="L82" s="217" t="s">
        <v>683</v>
      </c>
    </row>
    <row r="83" spans="1:12" ht="35.25" customHeight="1">
      <c r="A83" s="208" t="s">
        <v>577</v>
      </c>
      <c r="B83" s="214" t="s">
        <v>595</v>
      </c>
      <c r="C83" s="210" t="s">
        <v>191</v>
      </c>
      <c r="D83" s="206" t="s">
        <v>20</v>
      </c>
      <c r="E83" s="211" t="s">
        <v>645</v>
      </c>
      <c r="F83" s="207" t="s">
        <v>648</v>
      </c>
      <c r="G83" s="9" t="s">
        <v>581</v>
      </c>
      <c r="H83" s="213">
        <v>1096</v>
      </c>
      <c r="I83" s="213"/>
      <c r="J83" s="212" t="s">
        <v>596</v>
      </c>
      <c r="K83" s="216" t="s">
        <v>21</v>
      </c>
      <c r="L83" s="217" t="s">
        <v>683</v>
      </c>
    </row>
    <row r="84" spans="1:12" ht="35.25" customHeight="1">
      <c r="A84" s="208" t="s">
        <v>577</v>
      </c>
      <c r="B84" s="214" t="s">
        <v>595</v>
      </c>
      <c r="C84" s="210" t="s">
        <v>191</v>
      </c>
      <c r="D84" s="206" t="s">
        <v>20</v>
      </c>
      <c r="E84" s="211" t="s">
        <v>650</v>
      </c>
      <c r="F84" s="207" t="s">
        <v>651</v>
      </c>
      <c r="G84" s="9" t="s">
        <v>581</v>
      </c>
      <c r="H84" s="213">
        <v>1400</v>
      </c>
      <c r="I84" s="213"/>
      <c r="J84" s="212" t="s">
        <v>596</v>
      </c>
      <c r="K84" s="216" t="s">
        <v>21</v>
      </c>
      <c r="L84" s="217" t="s">
        <v>683</v>
      </c>
    </row>
    <row r="85" spans="1:12" ht="35.25" customHeight="1">
      <c r="A85" s="208" t="s">
        <v>577</v>
      </c>
      <c r="B85" s="214" t="s">
        <v>595</v>
      </c>
      <c r="C85" s="210" t="s">
        <v>191</v>
      </c>
      <c r="D85" s="206" t="s">
        <v>20</v>
      </c>
      <c r="E85" s="211" t="s">
        <v>644</v>
      </c>
      <c r="F85" s="207" t="s">
        <v>652</v>
      </c>
      <c r="G85" s="9" t="s">
        <v>581</v>
      </c>
      <c r="H85" s="213">
        <v>1096</v>
      </c>
      <c r="I85" s="213"/>
      <c r="J85" s="212" t="s">
        <v>596</v>
      </c>
      <c r="K85" s="216" t="s">
        <v>21</v>
      </c>
      <c r="L85" s="217" t="s">
        <v>683</v>
      </c>
    </row>
    <row r="86" spans="1:12" ht="35.25" customHeight="1">
      <c r="A86" s="208" t="s">
        <v>577</v>
      </c>
      <c r="B86" s="214" t="s">
        <v>595</v>
      </c>
      <c r="C86" s="210" t="s">
        <v>191</v>
      </c>
      <c r="D86" s="206" t="s">
        <v>20</v>
      </c>
      <c r="E86" s="211" t="s">
        <v>600</v>
      </c>
      <c r="F86" s="207" t="s">
        <v>681</v>
      </c>
      <c r="G86" s="9" t="s">
        <v>581</v>
      </c>
      <c r="H86" s="213">
        <v>1096</v>
      </c>
      <c r="I86" s="213"/>
      <c r="J86" s="212" t="s">
        <v>596</v>
      </c>
      <c r="K86" s="216" t="s">
        <v>21</v>
      </c>
      <c r="L86" s="217" t="s">
        <v>683</v>
      </c>
    </row>
    <row r="87" spans="1:12">
      <c r="H87" s="209"/>
      <c r="I87" s="209"/>
      <c r="K87" s="218"/>
    </row>
    <row r="88" spans="1:12">
      <c r="H88" s="209"/>
      <c r="I88" s="209"/>
    </row>
    <row r="89" spans="1:12">
      <c r="H89" s="209"/>
      <c r="I89" s="209"/>
    </row>
    <row r="90" spans="1:12">
      <c r="H90" s="209"/>
      <c r="I90" s="209"/>
    </row>
    <row r="91" spans="1:12">
      <c r="H91" s="209"/>
      <c r="I91" s="209"/>
    </row>
    <row r="92" spans="1:12">
      <c r="H92" s="209"/>
      <c r="I92" s="209"/>
    </row>
    <row r="93" spans="1:12">
      <c r="H93" s="209"/>
      <c r="I93" s="209"/>
    </row>
    <row r="94" spans="1:12">
      <c r="H94" s="209"/>
      <c r="I94" s="209"/>
    </row>
    <row r="95" spans="1:12">
      <c r="H95" s="209"/>
      <c r="I95" s="209"/>
    </row>
    <row r="96" spans="1:12">
      <c r="H96" s="209"/>
      <c r="I96" s="209"/>
    </row>
    <row r="97" spans="8:9">
      <c r="H97" s="209"/>
      <c r="I97" s="209"/>
    </row>
    <row r="98" spans="8:9">
      <c r="H98" s="209"/>
      <c r="I98" s="209"/>
    </row>
    <row r="99" spans="8:9">
      <c r="H99" s="209"/>
      <c r="I99" s="209"/>
    </row>
    <row r="100" spans="8:9">
      <c r="H100" s="209"/>
      <c r="I100" s="209"/>
    </row>
    <row r="101" spans="8:9">
      <c r="H101" s="209"/>
      <c r="I101" s="209"/>
    </row>
    <row r="102" spans="8:9">
      <c r="H102" s="209"/>
      <c r="I102" s="209"/>
    </row>
    <row r="103" spans="8:9">
      <c r="H103" s="209"/>
      <c r="I103" s="209"/>
    </row>
    <row r="104" spans="8:9">
      <c r="H104" s="209"/>
      <c r="I104" s="209"/>
    </row>
    <row r="105" spans="8:9">
      <c r="H105" s="209"/>
      <c r="I105" s="209"/>
    </row>
    <row r="106" spans="8:9">
      <c r="H106" s="209"/>
      <c r="I106" s="209"/>
    </row>
    <row r="107" spans="8:9">
      <c r="H107" s="209"/>
      <c r="I107" s="209"/>
    </row>
    <row r="108" spans="8:9">
      <c r="H108" s="209"/>
      <c r="I108" s="209"/>
    </row>
    <row r="109" spans="8:9">
      <c r="H109" s="209"/>
      <c r="I109" s="209"/>
    </row>
    <row r="110" spans="8:9">
      <c r="H110" s="209"/>
      <c r="I110" s="209"/>
    </row>
    <row r="111" spans="8:9">
      <c r="H111" s="209"/>
      <c r="I111" s="209"/>
    </row>
  </sheetData>
  <mergeCells count="16">
    <mergeCell ref="L8:L9"/>
    <mergeCell ref="A1:K1"/>
    <mergeCell ref="A3:K3"/>
    <mergeCell ref="A5:K5"/>
    <mergeCell ref="A6:K6"/>
    <mergeCell ref="A8:A9"/>
    <mergeCell ref="B8:B9"/>
    <mergeCell ref="C8:C9"/>
    <mergeCell ref="D8:D9"/>
    <mergeCell ref="E8:E9"/>
    <mergeCell ref="F8:F9"/>
    <mergeCell ref="B10:C10"/>
    <mergeCell ref="G8:G9"/>
    <mergeCell ref="H8:I8"/>
    <mergeCell ref="J8:J9"/>
    <mergeCell ref="K8:K9"/>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tabColor theme="5"/>
  </sheetPr>
  <dimension ref="A1:L115"/>
  <sheetViews>
    <sheetView topLeftCell="D4" workbookViewId="0">
      <pane ySplit="6" topLeftCell="A66" activePane="bottomLeft" state="frozen"/>
      <selection activeCell="A4" sqref="A4"/>
      <selection pane="bottomLeft" activeCell="A70" sqref="A70:K70"/>
    </sheetView>
  </sheetViews>
  <sheetFormatPr baseColWidth="10" defaultRowHeight="12.75"/>
  <cols>
    <col min="1" max="1" width="13.7109375" style="2" customWidth="1"/>
    <col min="2" max="2" width="27.42578125" style="2" customWidth="1"/>
    <col min="3" max="4" width="16.5703125" style="2" customWidth="1"/>
    <col min="5" max="5" width="12.85546875" style="2" customWidth="1"/>
    <col min="6" max="6" width="24.42578125" style="2" customWidth="1"/>
    <col min="7" max="7" width="27.7109375" style="2" customWidth="1"/>
    <col min="8" max="8" width="12.28515625" style="28" bestFit="1" customWidth="1"/>
    <col min="9" max="9" width="12.7109375" style="28" bestFit="1" customWidth="1"/>
    <col min="10" max="10" width="46.5703125" style="2" customWidth="1"/>
    <col min="11" max="11" width="19.7109375" style="2" customWidth="1"/>
    <col min="12" max="12" width="0" style="2" hidden="1" customWidth="1"/>
    <col min="13" max="16" width="11.42578125" style="2"/>
    <col min="17" max="17" width="11.7109375" style="2" bestFit="1" customWidth="1"/>
    <col min="18" max="18" width="11.42578125" style="2"/>
    <col min="19" max="20" width="11.5703125" style="2" bestFit="1" customWidth="1"/>
    <col min="21" max="16384" width="11.42578125" style="2"/>
  </cols>
  <sheetData>
    <row r="1" spans="1:12" ht="18" customHeight="1">
      <c r="A1" s="232" t="s">
        <v>0</v>
      </c>
      <c r="B1" s="232"/>
      <c r="C1" s="232"/>
      <c r="D1" s="232"/>
      <c r="E1" s="232"/>
      <c r="F1" s="232"/>
      <c r="G1" s="232"/>
      <c r="H1" s="232"/>
      <c r="I1" s="232"/>
      <c r="J1" s="232"/>
      <c r="K1" s="232"/>
    </row>
    <row r="3" spans="1:12" ht="18" customHeight="1">
      <c r="A3" s="232" t="s">
        <v>1</v>
      </c>
      <c r="B3" s="232"/>
      <c r="C3" s="232"/>
      <c r="D3" s="232"/>
      <c r="E3" s="232"/>
      <c r="F3" s="232"/>
      <c r="G3" s="232"/>
      <c r="H3" s="232"/>
      <c r="I3" s="232"/>
      <c r="J3" s="232"/>
      <c r="K3" s="232"/>
    </row>
    <row r="5" spans="1:12" ht="15.75" customHeight="1">
      <c r="A5" s="233" t="s">
        <v>2</v>
      </c>
      <c r="B5" s="233"/>
      <c r="C5" s="233"/>
      <c r="D5" s="233"/>
      <c r="E5" s="233"/>
      <c r="F5" s="233"/>
      <c r="G5" s="233"/>
      <c r="H5" s="233"/>
      <c r="I5" s="233"/>
      <c r="J5" s="233"/>
      <c r="K5" s="233"/>
    </row>
    <row r="6" spans="1:12" ht="15.75" customHeight="1">
      <c r="A6" s="233" t="s">
        <v>297</v>
      </c>
      <c r="B6" s="233"/>
      <c r="C6" s="233"/>
      <c r="D6" s="233"/>
      <c r="E6" s="233"/>
      <c r="F6" s="233"/>
      <c r="G6" s="233"/>
      <c r="H6" s="233"/>
      <c r="I6" s="233"/>
      <c r="J6" s="233"/>
      <c r="K6" s="233"/>
    </row>
    <row r="7" spans="1:12" ht="15.75" customHeight="1" thickBot="1">
      <c r="B7" s="3"/>
      <c r="C7" s="3"/>
      <c r="D7" s="3"/>
      <c r="E7" s="3"/>
      <c r="F7" s="3"/>
      <c r="G7" s="3"/>
      <c r="H7" s="4"/>
      <c r="I7" s="4"/>
      <c r="J7" s="3"/>
    </row>
    <row r="8" spans="1:12" ht="13.5" thickBot="1">
      <c r="A8" s="235" t="s">
        <v>3</v>
      </c>
      <c r="B8" s="235" t="s">
        <v>4</v>
      </c>
      <c r="C8" s="235" t="s">
        <v>5</v>
      </c>
      <c r="D8" s="235" t="s">
        <v>6</v>
      </c>
      <c r="E8" s="235" t="s">
        <v>7</v>
      </c>
      <c r="F8" s="235" t="s">
        <v>8</v>
      </c>
      <c r="G8" s="235" t="s">
        <v>9</v>
      </c>
      <c r="H8" s="238" t="s">
        <v>10</v>
      </c>
      <c r="I8" s="239"/>
      <c r="J8" s="235" t="s">
        <v>11</v>
      </c>
      <c r="K8" s="240" t="s">
        <v>12</v>
      </c>
      <c r="L8" s="242" t="s">
        <v>13</v>
      </c>
    </row>
    <row r="9" spans="1:12" ht="30" customHeight="1" thickBot="1">
      <c r="A9" s="236"/>
      <c r="B9" s="236"/>
      <c r="C9" s="236"/>
      <c r="D9" s="237"/>
      <c r="E9" s="236"/>
      <c r="F9" s="236"/>
      <c r="G9" s="236"/>
      <c r="H9" s="5" t="s">
        <v>14</v>
      </c>
      <c r="I9" s="5" t="s">
        <v>15</v>
      </c>
      <c r="J9" s="236"/>
      <c r="K9" s="241"/>
      <c r="L9" s="243"/>
    </row>
    <row r="10" spans="1:12" s="11" customFormat="1" ht="30.75" customHeight="1">
      <c r="A10" s="227" t="s">
        <v>38</v>
      </c>
      <c r="B10" s="36" t="s">
        <v>39</v>
      </c>
      <c r="C10" s="36" t="s">
        <v>40</v>
      </c>
      <c r="D10" s="228" t="s">
        <v>20</v>
      </c>
      <c r="E10" s="228" t="s">
        <v>100</v>
      </c>
      <c r="F10" s="228" t="s">
        <v>101</v>
      </c>
      <c r="G10" s="228" t="s">
        <v>102</v>
      </c>
      <c r="H10" s="231">
        <v>516</v>
      </c>
      <c r="I10" s="231"/>
      <c r="J10" s="228" t="s">
        <v>103</v>
      </c>
      <c r="K10" s="228" t="s">
        <v>21</v>
      </c>
      <c r="L10" s="10"/>
    </row>
    <row r="11" spans="1:12" s="11" customFormat="1" ht="32.25" customHeight="1">
      <c r="A11" s="227"/>
      <c r="B11" s="36" t="s">
        <v>41</v>
      </c>
      <c r="C11" s="39" t="s">
        <v>42</v>
      </c>
      <c r="D11" s="228"/>
      <c r="E11" s="228"/>
      <c r="F11" s="228"/>
      <c r="G11" s="228"/>
      <c r="H11" s="231"/>
      <c r="I11" s="231"/>
      <c r="J11" s="228"/>
      <c r="K11" s="228"/>
      <c r="L11" s="10"/>
    </row>
    <row r="12" spans="1:12" s="11" customFormat="1" ht="24" customHeight="1">
      <c r="A12" s="264" t="s">
        <v>38</v>
      </c>
      <c r="B12" s="39" t="s">
        <v>39</v>
      </c>
      <c r="C12" s="39" t="s">
        <v>40</v>
      </c>
      <c r="D12" s="229" t="s">
        <v>20</v>
      </c>
      <c r="E12" s="229" t="s">
        <v>111</v>
      </c>
      <c r="F12" s="229" t="s">
        <v>114</v>
      </c>
      <c r="G12" s="229" t="s">
        <v>102</v>
      </c>
      <c r="H12" s="248">
        <v>822</v>
      </c>
      <c r="I12" s="248"/>
      <c r="J12" s="229" t="s">
        <v>103</v>
      </c>
      <c r="K12" s="254" t="s">
        <v>21</v>
      </c>
      <c r="L12" s="10"/>
    </row>
    <row r="13" spans="1:12" s="11" customFormat="1" ht="24.75" customHeight="1">
      <c r="A13" s="265"/>
      <c r="B13" s="39" t="s">
        <v>41</v>
      </c>
      <c r="C13" s="39" t="s">
        <v>42</v>
      </c>
      <c r="D13" s="247"/>
      <c r="E13" s="247"/>
      <c r="F13" s="247"/>
      <c r="G13" s="247"/>
      <c r="H13" s="249"/>
      <c r="I13" s="249"/>
      <c r="J13" s="247"/>
      <c r="K13" s="255"/>
      <c r="L13" s="10"/>
    </row>
    <row r="14" spans="1:12" s="11" customFormat="1" ht="20.25" customHeight="1">
      <c r="A14" s="266"/>
      <c r="B14" s="7" t="s">
        <v>110</v>
      </c>
      <c r="C14" s="12" t="s">
        <v>42</v>
      </c>
      <c r="D14" s="230"/>
      <c r="E14" s="230"/>
      <c r="F14" s="230"/>
      <c r="G14" s="230"/>
      <c r="H14" s="250"/>
      <c r="I14" s="250"/>
      <c r="J14" s="230"/>
      <c r="K14" s="256"/>
      <c r="L14" s="10"/>
    </row>
    <row r="15" spans="1:12" s="11" customFormat="1" ht="24" customHeight="1">
      <c r="A15" s="264" t="s">
        <v>38</v>
      </c>
      <c r="B15" s="39" t="s">
        <v>39</v>
      </c>
      <c r="C15" s="39" t="s">
        <v>40</v>
      </c>
      <c r="D15" s="229" t="s">
        <v>20</v>
      </c>
      <c r="E15" s="229" t="s">
        <v>112</v>
      </c>
      <c r="F15" s="229" t="s">
        <v>113</v>
      </c>
      <c r="G15" s="229" t="s">
        <v>102</v>
      </c>
      <c r="H15" s="248">
        <v>822</v>
      </c>
      <c r="I15" s="248"/>
      <c r="J15" s="229" t="s">
        <v>103</v>
      </c>
      <c r="K15" s="254" t="s">
        <v>21</v>
      </c>
      <c r="L15" s="10"/>
    </row>
    <row r="16" spans="1:12" s="11" customFormat="1" ht="20.25" customHeight="1">
      <c r="A16" s="265"/>
      <c r="B16" s="39" t="s">
        <v>41</v>
      </c>
      <c r="C16" s="39" t="s">
        <v>42</v>
      </c>
      <c r="D16" s="247"/>
      <c r="E16" s="247"/>
      <c r="F16" s="247"/>
      <c r="G16" s="247"/>
      <c r="H16" s="249"/>
      <c r="I16" s="249"/>
      <c r="J16" s="247"/>
      <c r="K16" s="255"/>
      <c r="L16" s="10"/>
    </row>
    <row r="17" spans="1:12" s="11" customFormat="1" ht="12.95" customHeight="1">
      <c r="A17" s="266"/>
      <c r="B17" s="7" t="s">
        <v>110</v>
      </c>
      <c r="C17" s="12" t="s">
        <v>42</v>
      </c>
      <c r="D17" s="230"/>
      <c r="E17" s="230"/>
      <c r="F17" s="230"/>
      <c r="G17" s="230"/>
      <c r="H17" s="250"/>
      <c r="I17" s="250"/>
      <c r="J17" s="230"/>
      <c r="K17" s="256"/>
      <c r="L17" s="10"/>
    </row>
    <row r="18" spans="1:12" s="11" customFormat="1" ht="25.5" customHeight="1">
      <c r="A18" s="264" t="s">
        <v>38</v>
      </c>
      <c r="B18" s="40" t="s">
        <v>39</v>
      </c>
      <c r="C18" s="40" t="s">
        <v>40</v>
      </c>
      <c r="D18" s="229" t="s">
        <v>20</v>
      </c>
      <c r="E18" s="229" t="s">
        <v>117</v>
      </c>
      <c r="F18" s="229" t="s">
        <v>118</v>
      </c>
      <c r="G18" s="229" t="s">
        <v>102</v>
      </c>
      <c r="H18" s="248">
        <v>1050</v>
      </c>
      <c r="I18" s="248">
        <v>334</v>
      </c>
      <c r="J18" s="229" t="s">
        <v>103</v>
      </c>
      <c r="K18" s="254" t="s">
        <v>21</v>
      </c>
      <c r="L18" s="10"/>
    </row>
    <row r="19" spans="1:12" s="11" customFormat="1" ht="20.25" customHeight="1">
      <c r="A19" s="265"/>
      <c r="B19" s="40" t="s">
        <v>41</v>
      </c>
      <c r="C19" s="40" t="s">
        <v>42</v>
      </c>
      <c r="D19" s="247"/>
      <c r="E19" s="247"/>
      <c r="F19" s="247"/>
      <c r="G19" s="247"/>
      <c r="H19" s="249"/>
      <c r="I19" s="249"/>
      <c r="J19" s="247"/>
      <c r="K19" s="255"/>
      <c r="L19" s="10"/>
    </row>
    <row r="20" spans="1:12" s="11" customFormat="1" ht="27.75" customHeight="1">
      <c r="A20" s="266"/>
      <c r="B20" s="7" t="s">
        <v>110</v>
      </c>
      <c r="C20" s="12" t="s">
        <v>42</v>
      </c>
      <c r="D20" s="230"/>
      <c r="E20" s="230"/>
      <c r="F20" s="230"/>
      <c r="G20" s="230"/>
      <c r="H20" s="250"/>
      <c r="I20" s="250"/>
      <c r="J20" s="230"/>
      <c r="K20" s="256"/>
      <c r="L20" s="10"/>
    </row>
    <row r="21" spans="1:12" s="11" customFormat="1" ht="24.75" customHeight="1">
      <c r="A21" s="264" t="s">
        <v>38</v>
      </c>
      <c r="B21" s="41" t="s">
        <v>41</v>
      </c>
      <c r="C21" s="41" t="s">
        <v>42</v>
      </c>
      <c r="D21" s="251" t="s">
        <v>20</v>
      </c>
      <c r="E21" s="251" t="s">
        <v>117</v>
      </c>
      <c r="F21" s="251" t="s">
        <v>119</v>
      </c>
      <c r="G21" s="251" t="s">
        <v>102</v>
      </c>
      <c r="H21" s="8">
        <v>350</v>
      </c>
      <c r="I21" s="8">
        <v>151</v>
      </c>
      <c r="J21" s="251" t="s">
        <v>103</v>
      </c>
      <c r="K21" s="259" t="s">
        <v>21</v>
      </c>
      <c r="L21" s="10"/>
    </row>
    <row r="22" spans="1:12" s="11" customFormat="1" ht="24" customHeight="1">
      <c r="A22" s="266"/>
      <c r="B22" s="7" t="s">
        <v>110</v>
      </c>
      <c r="C22" s="12" t="s">
        <v>42</v>
      </c>
      <c r="D22" s="253"/>
      <c r="E22" s="253"/>
      <c r="F22" s="253"/>
      <c r="G22" s="253"/>
      <c r="H22" s="14">
        <v>350</v>
      </c>
      <c r="I22" s="14"/>
      <c r="J22" s="253"/>
      <c r="K22" s="260"/>
      <c r="L22" s="10"/>
    </row>
    <row r="23" spans="1:12" s="11" customFormat="1" ht="33" customHeight="1">
      <c r="A23" s="267" t="s">
        <v>77</v>
      </c>
      <c r="B23" s="42" t="s">
        <v>120</v>
      </c>
      <c r="C23" s="42" t="s">
        <v>121</v>
      </c>
      <c r="D23" s="271" t="s">
        <v>122</v>
      </c>
      <c r="E23" s="229" t="s">
        <v>126</v>
      </c>
      <c r="F23" s="229" t="s">
        <v>127</v>
      </c>
      <c r="G23" s="229" t="s">
        <v>128</v>
      </c>
      <c r="H23" s="8">
        <v>274</v>
      </c>
      <c r="I23" s="257">
        <v>109</v>
      </c>
      <c r="J23" s="251" t="s">
        <v>123</v>
      </c>
      <c r="K23" s="251" t="s">
        <v>124</v>
      </c>
      <c r="L23" s="10"/>
    </row>
    <row r="24" spans="1:12" s="11" customFormat="1" ht="31.5" customHeight="1">
      <c r="A24" s="268"/>
      <c r="B24" s="42" t="s">
        <v>125</v>
      </c>
      <c r="C24" s="42" t="s">
        <v>79</v>
      </c>
      <c r="D24" s="272"/>
      <c r="E24" s="230"/>
      <c r="F24" s="230"/>
      <c r="G24" s="230"/>
      <c r="H24" s="8">
        <v>274</v>
      </c>
      <c r="I24" s="258"/>
      <c r="J24" s="253"/>
      <c r="K24" s="253"/>
      <c r="L24" s="10"/>
    </row>
    <row r="25" spans="1:12" s="11" customFormat="1" ht="34.5" customHeight="1">
      <c r="A25" s="267" t="s">
        <v>77</v>
      </c>
      <c r="B25" s="44" t="s">
        <v>120</v>
      </c>
      <c r="C25" s="44" t="s">
        <v>121</v>
      </c>
      <c r="D25" s="271" t="s">
        <v>122</v>
      </c>
      <c r="E25" s="229" t="s">
        <v>129</v>
      </c>
      <c r="F25" s="229" t="s">
        <v>130</v>
      </c>
      <c r="G25" s="229" t="s">
        <v>131</v>
      </c>
      <c r="H25" s="43">
        <v>350</v>
      </c>
      <c r="I25" s="248">
        <v>334</v>
      </c>
      <c r="J25" s="229" t="s">
        <v>123</v>
      </c>
      <c r="K25" s="251" t="s">
        <v>124</v>
      </c>
      <c r="L25" s="10"/>
    </row>
    <row r="26" spans="1:12" s="11" customFormat="1" ht="27.75" customHeight="1">
      <c r="A26" s="268"/>
      <c r="B26" s="44" t="s">
        <v>125</v>
      </c>
      <c r="C26" s="44" t="s">
        <v>79</v>
      </c>
      <c r="D26" s="272"/>
      <c r="E26" s="230"/>
      <c r="F26" s="230"/>
      <c r="G26" s="230"/>
      <c r="H26" s="43">
        <v>350</v>
      </c>
      <c r="I26" s="250"/>
      <c r="J26" s="230"/>
      <c r="K26" s="253"/>
      <c r="L26" s="10"/>
    </row>
    <row r="27" spans="1:12" s="11" customFormat="1" ht="52.5" customHeight="1">
      <c r="A27" s="59" t="s">
        <v>28</v>
      </c>
      <c r="B27" s="263" t="s">
        <v>31</v>
      </c>
      <c r="C27" s="263"/>
      <c r="D27" s="60" t="s">
        <v>20</v>
      </c>
      <c r="E27" s="60" t="s">
        <v>111</v>
      </c>
      <c r="F27" s="60" t="s">
        <v>132</v>
      </c>
      <c r="G27" s="60" t="s">
        <v>30</v>
      </c>
      <c r="H27" s="61">
        <v>822</v>
      </c>
      <c r="I27" s="61"/>
      <c r="J27" s="61" t="s">
        <v>133</v>
      </c>
      <c r="K27" s="60" t="s">
        <v>21</v>
      </c>
      <c r="L27" s="10"/>
    </row>
    <row r="28" spans="1:12" s="11" customFormat="1" ht="49.5" customHeight="1">
      <c r="A28" s="59" t="s">
        <v>28</v>
      </c>
      <c r="B28" s="263" t="s">
        <v>31</v>
      </c>
      <c r="C28" s="263"/>
      <c r="D28" s="60" t="s">
        <v>20</v>
      </c>
      <c r="E28" s="60" t="s">
        <v>112</v>
      </c>
      <c r="F28" s="60" t="s">
        <v>134</v>
      </c>
      <c r="G28" s="60" t="s">
        <v>30</v>
      </c>
      <c r="H28" s="61">
        <v>822</v>
      </c>
      <c r="I28" s="61"/>
      <c r="J28" s="61" t="s">
        <v>135</v>
      </c>
      <c r="K28" s="60" t="s">
        <v>21</v>
      </c>
      <c r="L28" s="10"/>
    </row>
    <row r="29" spans="1:12" s="11" customFormat="1" ht="52.5" customHeight="1">
      <c r="A29" s="59" t="s">
        <v>28</v>
      </c>
      <c r="B29" s="263" t="s">
        <v>31</v>
      </c>
      <c r="C29" s="263"/>
      <c r="D29" s="60" t="s">
        <v>20</v>
      </c>
      <c r="E29" s="60" t="s">
        <v>100</v>
      </c>
      <c r="F29" s="60" t="s">
        <v>136</v>
      </c>
      <c r="G29" s="60" t="s">
        <v>30</v>
      </c>
      <c r="H29" s="61">
        <v>1050</v>
      </c>
      <c r="I29" s="61"/>
      <c r="J29" s="61" t="s">
        <v>137</v>
      </c>
      <c r="K29" s="60" t="s">
        <v>21</v>
      </c>
      <c r="L29" s="10"/>
    </row>
    <row r="30" spans="1:12" s="11" customFormat="1" ht="25.5" customHeight="1">
      <c r="A30" s="264" t="s">
        <v>38</v>
      </c>
      <c r="B30" s="46" t="s">
        <v>39</v>
      </c>
      <c r="C30" s="46" t="s">
        <v>40</v>
      </c>
      <c r="D30" s="229" t="s">
        <v>20</v>
      </c>
      <c r="E30" s="229" t="s">
        <v>43</v>
      </c>
      <c r="F30" s="229" t="s">
        <v>138</v>
      </c>
      <c r="G30" s="229" t="s">
        <v>102</v>
      </c>
      <c r="H30" s="248">
        <v>276</v>
      </c>
      <c r="I30" s="248"/>
      <c r="J30" s="229" t="s">
        <v>103</v>
      </c>
      <c r="K30" s="229" t="s">
        <v>21</v>
      </c>
      <c r="L30" s="50"/>
    </row>
    <row r="31" spans="1:12" s="11" customFormat="1" ht="20.25" customHeight="1">
      <c r="A31" s="265"/>
      <c r="B31" s="46" t="s">
        <v>41</v>
      </c>
      <c r="C31" s="46" t="s">
        <v>42</v>
      </c>
      <c r="D31" s="247"/>
      <c r="E31" s="247"/>
      <c r="F31" s="247"/>
      <c r="G31" s="247"/>
      <c r="H31" s="249"/>
      <c r="I31" s="249"/>
      <c r="J31" s="247"/>
      <c r="K31" s="247"/>
      <c r="L31" s="50"/>
    </row>
    <row r="32" spans="1:12" s="11" customFormat="1" ht="18" customHeight="1">
      <c r="A32" s="266"/>
      <c r="B32" s="7" t="s">
        <v>110</v>
      </c>
      <c r="C32" s="12" t="s">
        <v>42</v>
      </c>
      <c r="D32" s="230"/>
      <c r="E32" s="230"/>
      <c r="F32" s="230"/>
      <c r="G32" s="230"/>
      <c r="H32" s="250"/>
      <c r="I32" s="250"/>
      <c r="J32" s="230"/>
      <c r="K32" s="230"/>
      <c r="L32" s="50"/>
    </row>
    <row r="33" spans="1:12" s="11" customFormat="1" ht="28.5" customHeight="1">
      <c r="A33" s="264" t="s">
        <v>38</v>
      </c>
      <c r="B33" s="46" t="s">
        <v>41</v>
      </c>
      <c r="C33" s="46" t="s">
        <v>42</v>
      </c>
      <c r="D33" s="251" t="s">
        <v>20</v>
      </c>
      <c r="E33" s="251" t="s">
        <v>139</v>
      </c>
      <c r="F33" s="251" t="s">
        <v>140</v>
      </c>
      <c r="G33" s="251" t="s">
        <v>102</v>
      </c>
      <c r="H33" s="8">
        <v>350</v>
      </c>
      <c r="I33" s="8"/>
      <c r="J33" s="251" t="s">
        <v>103</v>
      </c>
      <c r="K33" s="259" t="s">
        <v>21</v>
      </c>
      <c r="L33" s="10"/>
    </row>
    <row r="34" spans="1:12" s="11" customFormat="1" ht="28.5" customHeight="1">
      <c r="A34" s="266"/>
      <c r="B34" s="7" t="s">
        <v>110</v>
      </c>
      <c r="C34" s="12" t="s">
        <v>42</v>
      </c>
      <c r="D34" s="253"/>
      <c r="E34" s="253"/>
      <c r="F34" s="253"/>
      <c r="G34" s="253"/>
      <c r="H34" s="45">
        <v>350</v>
      </c>
      <c r="I34" s="45"/>
      <c r="J34" s="253"/>
      <c r="K34" s="260"/>
      <c r="L34" s="10"/>
    </row>
    <row r="35" spans="1:12" s="11" customFormat="1" ht="51" customHeight="1">
      <c r="A35" s="49" t="s">
        <v>141</v>
      </c>
      <c r="B35" s="53" t="s">
        <v>142</v>
      </c>
      <c r="C35" s="53" t="s">
        <v>143</v>
      </c>
      <c r="D35" s="47" t="s">
        <v>20</v>
      </c>
      <c r="E35" s="47" t="s">
        <v>144</v>
      </c>
      <c r="F35" s="54" t="s">
        <v>145</v>
      </c>
      <c r="G35" s="47" t="s">
        <v>146</v>
      </c>
      <c r="H35" s="55">
        <f>238+166+1211+166+238+166</f>
        <v>2185</v>
      </c>
      <c r="I35" s="55">
        <v>5552</v>
      </c>
      <c r="J35" s="47" t="s">
        <v>147</v>
      </c>
      <c r="K35" s="48" t="s">
        <v>21</v>
      </c>
      <c r="L35" s="10"/>
    </row>
    <row r="36" spans="1:12" s="11" customFormat="1" ht="43.5" customHeight="1">
      <c r="A36" s="59" t="s">
        <v>28</v>
      </c>
      <c r="B36" s="263" t="s">
        <v>31</v>
      </c>
      <c r="C36" s="263"/>
      <c r="D36" s="60" t="s">
        <v>20</v>
      </c>
      <c r="E36" s="60" t="s">
        <v>117</v>
      </c>
      <c r="F36" s="60" t="s">
        <v>149</v>
      </c>
      <c r="G36" s="60" t="s">
        <v>30</v>
      </c>
      <c r="H36" s="61">
        <v>2100</v>
      </c>
      <c r="I36" s="61">
        <v>668</v>
      </c>
      <c r="J36" s="61" t="s">
        <v>159</v>
      </c>
      <c r="K36" s="60" t="s">
        <v>21</v>
      </c>
      <c r="L36" s="50"/>
    </row>
    <row r="37" spans="1:12" s="11" customFormat="1" ht="22.5" customHeight="1">
      <c r="A37" s="264" t="s">
        <v>38</v>
      </c>
      <c r="B37" s="51" t="s">
        <v>39</v>
      </c>
      <c r="C37" s="51" t="s">
        <v>40</v>
      </c>
      <c r="D37" s="229" t="s">
        <v>20</v>
      </c>
      <c r="E37" s="229" t="s">
        <v>150</v>
      </c>
      <c r="F37" s="229" t="s">
        <v>151</v>
      </c>
      <c r="G37" s="229" t="s">
        <v>102</v>
      </c>
      <c r="H37" s="248">
        <v>1050</v>
      </c>
      <c r="I37" s="248">
        <v>296</v>
      </c>
      <c r="J37" s="229" t="s">
        <v>103</v>
      </c>
      <c r="K37" s="229" t="s">
        <v>21</v>
      </c>
      <c r="L37" s="10"/>
    </row>
    <row r="38" spans="1:12" s="11" customFormat="1" ht="17.25" customHeight="1">
      <c r="A38" s="265"/>
      <c r="B38" s="51" t="s">
        <v>41</v>
      </c>
      <c r="C38" s="51" t="s">
        <v>42</v>
      </c>
      <c r="D38" s="247"/>
      <c r="E38" s="247"/>
      <c r="F38" s="247"/>
      <c r="G38" s="247"/>
      <c r="H38" s="249"/>
      <c r="I38" s="249"/>
      <c r="J38" s="247"/>
      <c r="K38" s="247"/>
      <c r="L38" s="10"/>
    </row>
    <row r="39" spans="1:12" s="11" customFormat="1" ht="21" customHeight="1">
      <c r="A39" s="266"/>
      <c r="B39" s="7" t="s">
        <v>110</v>
      </c>
      <c r="C39" s="12" t="s">
        <v>42</v>
      </c>
      <c r="D39" s="230"/>
      <c r="E39" s="230"/>
      <c r="F39" s="230"/>
      <c r="G39" s="230"/>
      <c r="H39" s="250"/>
      <c r="I39" s="250"/>
      <c r="J39" s="230"/>
      <c r="K39" s="230"/>
      <c r="L39" s="10"/>
    </row>
    <row r="40" spans="1:12" s="11" customFormat="1" ht="39.75" customHeight="1">
      <c r="A40" s="59" t="s">
        <v>28</v>
      </c>
      <c r="B40" s="263" t="s">
        <v>31</v>
      </c>
      <c r="C40" s="263"/>
      <c r="D40" s="60" t="s">
        <v>20</v>
      </c>
      <c r="E40" s="60" t="s">
        <v>152</v>
      </c>
      <c r="F40" s="60" t="s">
        <v>153</v>
      </c>
      <c r="G40" s="60" t="s">
        <v>30</v>
      </c>
      <c r="H40" s="61">
        <v>2100</v>
      </c>
      <c r="I40" s="61">
        <v>482</v>
      </c>
      <c r="J40" s="61" t="s">
        <v>160</v>
      </c>
      <c r="K40" s="60" t="s">
        <v>21</v>
      </c>
      <c r="L40" s="10"/>
    </row>
    <row r="41" spans="1:12" s="11" customFormat="1" ht="24" customHeight="1">
      <c r="A41" s="264" t="s">
        <v>38</v>
      </c>
      <c r="B41" s="51" t="s">
        <v>39</v>
      </c>
      <c r="C41" s="51" t="s">
        <v>40</v>
      </c>
      <c r="D41" s="229" t="s">
        <v>20</v>
      </c>
      <c r="E41" s="229" t="s">
        <v>117</v>
      </c>
      <c r="F41" s="229" t="s">
        <v>154</v>
      </c>
      <c r="G41" s="229" t="s">
        <v>102</v>
      </c>
      <c r="H41" s="248">
        <f>350*3</f>
        <v>1050</v>
      </c>
      <c r="I41" s="248">
        <v>668</v>
      </c>
      <c r="J41" s="229" t="s">
        <v>103</v>
      </c>
      <c r="K41" s="229" t="s">
        <v>21</v>
      </c>
      <c r="L41" s="10"/>
    </row>
    <row r="42" spans="1:12" s="11" customFormat="1" ht="21.75" customHeight="1">
      <c r="A42" s="265"/>
      <c r="B42" s="51" t="s">
        <v>41</v>
      </c>
      <c r="C42" s="51" t="s">
        <v>42</v>
      </c>
      <c r="D42" s="247"/>
      <c r="E42" s="247"/>
      <c r="F42" s="247"/>
      <c r="G42" s="247"/>
      <c r="H42" s="249"/>
      <c r="I42" s="249"/>
      <c r="J42" s="247"/>
      <c r="K42" s="247"/>
      <c r="L42" s="10"/>
    </row>
    <row r="43" spans="1:12" s="11" customFormat="1" ht="20.25" customHeight="1">
      <c r="A43" s="266"/>
      <c r="B43" s="7" t="s">
        <v>110</v>
      </c>
      <c r="C43" s="12" t="s">
        <v>42</v>
      </c>
      <c r="D43" s="230"/>
      <c r="E43" s="230"/>
      <c r="F43" s="230"/>
      <c r="G43" s="230"/>
      <c r="H43" s="250"/>
      <c r="I43" s="250"/>
      <c r="J43" s="230"/>
      <c r="K43" s="230"/>
      <c r="L43" s="10"/>
    </row>
    <row r="44" spans="1:12" s="11" customFormat="1" ht="24.75" customHeight="1">
      <c r="A44" s="227" t="s">
        <v>38</v>
      </c>
      <c r="B44" s="51" t="s">
        <v>41</v>
      </c>
      <c r="C44" s="51" t="s">
        <v>42</v>
      </c>
      <c r="D44" s="228" t="s">
        <v>20</v>
      </c>
      <c r="E44" s="228" t="s">
        <v>150</v>
      </c>
      <c r="F44" s="228" t="s">
        <v>155</v>
      </c>
      <c r="G44" s="228" t="s">
        <v>102</v>
      </c>
      <c r="H44" s="231">
        <f>258*2</f>
        <v>516</v>
      </c>
      <c r="I44" s="231">
        <v>148</v>
      </c>
      <c r="J44" s="228" t="s">
        <v>103</v>
      </c>
      <c r="K44" s="228" t="s">
        <v>21</v>
      </c>
      <c r="L44" s="10"/>
    </row>
    <row r="45" spans="1:12" s="11" customFormat="1" ht="19.5" customHeight="1">
      <c r="A45" s="227"/>
      <c r="B45" s="7" t="s">
        <v>110</v>
      </c>
      <c r="C45" s="12" t="s">
        <v>42</v>
      </c>
      <c r="D45" s="228"/>
      <c r="E45" s="228"/>
      <c r="F45" s="228"/>
      <c r="G45" s="228"/>
      <c r="H45" s="231"/>
      <c r="I45" s="231"/>
      <c r="J45" s="228"/>
      <c r="K45" s="228"/>
      <c r="L45" s="10"/>
    </row>
    <row r="46" spans="1:12" s="11" customFormat="1" ht="43.5" customHeight="1">
      <c r="A46" s="59" t="s">
        <v>28</v>
      </c>
      <c r="B46" s="263" t="s">
        <v>31</v>
      </c>
      <c r="C46" s="263"/>
      <c r="D46" s="60" t="s">
        <v>20</v>
      </c>
      <c r="E46" s="60" t="s">
        <v>150</v>
      </c>
      <c r="F46" s="60" t="s">
        <v>156</v>
      </c>
      <c r="G46" s="60" t="s">
        <v>30</v>
      </c>
      <c r="H46" s="61">
        <f>350*3</f>
        <v>1050</v>
      </c>
      <c r="I46" s="61">
        <v>296</v>
      </c>
      <c r="J46" s="61" t="s">
        <v>157</v>
      </c>
      <c r="K46" s="60" t="s">
        <v>21</v>
      </c>
      <c r="L46" s="10"/>
    </row>
    <row r="47" spans="1:12" s="11" customFormat="1" ht="42" customHeight="1">
      <c r="A47" s="261" t="s">
        <v>57</v>
      </c>
      <c r="B47" s="51" t="s">
        <v>93</v>
      </c>
      <c r="C47" s="7" t="s">
        <v>95</v>
      </c>
      <c r="D47" s="251" t="s">
        <v>20</v>
      </c>
      <c r="E47" s="251" t="s">
        <v>162</v>
      </c>
      <c r="F47" s="251" t="s">
        <v>163</v>
      </c>
      <c r="G47" s="251" t="s">
        <v>164</v>
      </c>
      <c r="H47" s="257">
        <v>700</v>
      </c>
      <c r="I47" s="257">
        <v>264</v>
      </c>
      <c r="J47" s="251" t="s">
        <v>45</v>
      </c>
      <c r="K47" s="259" t="s">
        <v>21</v>
      </c>
      <c r="L47" s="10"/>
    </row>
    <row r="48" spans="1:12" s="11" customFormat="1" ht="26.25" customHeight="1">
      <c r="A48" s="262"/>
      <c r="B48" s="7" t="s">
        <v>161</v>
      </c>
      <c r="C48" s="51" t="s">
        <v>96</v>
      </c>
      <c r="D48" s="253"/>
      <c r="E48" s="253"/>
      <c r="F48" s="253"/>
      <c r="G48" s="253"/>
      <c r="H48" s="258"/>
      <c r="I48" s="258"/>
      <c r="J48" s="253"/>
      <c r="K48" s="260"/>
      <c r="L48" s="10"/>
    </row>
    <row r="49" spans="1:12" s="11" customFormat="1" ht="26.25" customHeight="1">
      <c r="A49" s="261" t="s">
        <v>28</v>
      </c>
      <c r="B49" s="51" t="s">
        <v>165</v>
      </c>
      <c r="C49" s="7" t="s">
        <v>168</v>
      </c>
      <c r="D49" s="251" t="s">
        <v>20</v>
      </c>
      <c r="E49" s="251" t="s">
        <v>169</v>
      </c>
      <c r="F49" s="251" t="s">
        <v>170</v>
      </c>
      <c r="G49" s="251" t="s">
        <v>171</v>
      </c>
      <c r="H49" s="257">
        <v>402</v>
      </c>
      <c r="I49" s="257"/>
      <c r="J49" s="251" t="s">
        <v>172</v>
      </c>
      <c r="K49" s="259" t="s">
        <v>21</v>
      </c>
      <c r="L49" s="10"/>
    </row>
    <row r="50" spans="1:12" s="11" customFormat="1" ht="28.5" customHeight="1">
      <c r="A50" s="262"/>
      <c r="B50" s="7" t="s">
        <v>166</v>
      </c>
      <c r="C50" s="51" t="s">
        <v>167</v>
      </c>
      <c r="D50" s="253"/>
      <c r="E50" s="253"/>
      <c r="F50" s="253"/>
      <c r="G50" s="253"/>
      <c r="H50" s="258"/>
      <c r="I50" s="258"/>
      <c r="J50" s="253"/>
      <c r="K50" s="260"/>
      <c r="L50" s="10"/>
    </row>
    <row r="51" spans="1:12" s="11" customFormat="1" ht="35.25" customHeight="1">
      <c r="A51" s="261" t="s">
        <v>57</v>
      </c>
      <c r="B51" s="51" t="s">
        <v>173</v>
      </c>
      <c r="C51" s="7" t="s">
        <v>175</v>
      </c>
      <c r="D51" s="251" t="s">
        <v>20</v>
      </c>
      <c r="E51" s="251" t="s">
        <v>176</v>
      </c>
      <c r="F51" s="251" t="s">
        <v>177</v>
      </c>
      <c r="G51" s="251" t="s">
        <v>178</v>
      </c>
      <c r="H51" s="257">
        <f>274*2</f>
        <v>548</v>
      </c>
      <c r="I51" s="257"/>
      <c r="J51" s="251" t="s">
        <v>179</v>
      </c>
      <c r="K51" s="259" t="s">
        <v>21</v>
      </c>
      <c r="L51" s="10"/>
    </row>
    <row r="52" spans="1:12" s="11" customFormat="1" ht="26.25" customHeight="1">
      <c r="A52" s="262"/>
      <c r="B52" s="7" t="s">
        <v>174</v>
      </c>
      <c r="C52" s="51" t="s">
        <v>167</v>
      </c>
      <c r="D52" s="253"/>
      <c r="E52" s="253"/>
      <c r="F52" s="253"/>
      <c r="G52" s="253"/>
      <c r="H52" s="258"/>
      <c r="I52" s="258"/>
      <c r="J52" s="253"/>
      <c r="K52" s="260"/>
      <c r="L52" s="10"/>
    </row>
    <row r="53" spans="1:12" s="11" customFormat="1" ht="44.25" customHeight="1">
      <c r="A53" s="59" t="s">
        <v>28</v>
      </c>
      <c r="B53" s="263" t="s">
        <v>31</v>
      </c>
      <c r="C53" s="263"/>
      <c r="D53" s="60" t="s">
        <v>20</v>
      </c>
      <c r="E53" s="60" t="s">
        <v>139</v>
      </c>
      <c r="F53" s="60" t="s">
        <v>180</v>
      </c>
      <c r="G53" s="60" t="s">
        <v>30</v>
      </c>
      <c r="H53" s="61">
        <f>350*3</f>
        <v>1050</v>
      </c>
      <c r="I53" s="61"/>
      <c r="J53" s="61" t="s">
        <v>181</v>
      </c>
      <c r="K53" s="60" t="s">
        <v>21</v>
      </c>
      <c r="L53" s="10"/>
    </row>
    <row r="54" spans="1:12" s="11" customFormat="1" ht="34.5" customHeight="1">
      <c r="A54" s="261" t="s">
        <v>57</v>
      </c>
      <c r="B54" s="51" t="s">
        <v>182</v>
      </c>
      <c r="C54" s="7" t="s">
        <v>96</v>
      </c>
      <c r="D54" s="251" t="s">
        <v>20</v>
      </c>
      <c r="E54" s="251" t="s">
        <v>176</v>
      </c>
      <c r="F54" s="251" t="s">
        <v>183</v>
      </c>
      <c r="G54" s="251" t="s">
        <v>201</v>
      </c>
      <c r="H54" s="257">
        <f>274*2</f>
        <v>548</v>
      </c>
      <c r="I54" s="257"/>
      <c r="J54" s="251" t="s">
        <v>184</v>
      </c>
      <c r="K54" s="259" t="s">
        <v>21</v>
      </c>
      <c r="L54" s="10"/>
    </row>
    <row r="55" spans="1:12" s="11" customFormat="1" ht="21" customHeight="1">
      <c r="A55" s="262"/>
      <c r="B55" s="7" t="s">
        <v>174</v>
      </c>
      <c r="C55" s="51" t="s">
        <v>167</v>
      </c>
      <c r="D55" s="253"/>
      <c r="E55" s="253"/>
      <c r="F55" s="253"/>
      <c r="G55" s="253"/>
      <c r="H55" s="258"/>
      <c r="I55" s="258"/>
      <c r="J55" s="253"/>
      <c r="K55" s="260"/>
      <c r="L55" s="10"/>
    </row>
    <row r="56" spans="1:12" s="11" customFormat="1" ht="42" customHeight="1">
      <c r="A56" s="59" t="s">
        <v>28</v>
      </c>
      <c r="B56" s="263" t="s">
        <v>31</v>
      </c>
      <c r="C56" s="263"/>
      <c r="D56" s="60" t="s">
        <v>20</v>
      </c>
      <c r="E56" s="60" t="s">
        <v>117</v>
      </c>
      <c r="F56" s="60" t="s">
        <v>185</v>
      </c>
      <c r="G56" s="60" t="s">
        <v>30</v>
      </c>
      <c r="H56" s="61">
        <f>350*3</f>
        <v>1050</v>
      </c>
      <c r="I56" s="61">
        <v>668</v>
      </c>
      <c r="J56" s="61" t="s">
        <v>135</v>
      </c>
      <c r="K56" s="60" t="s">
        <v>21</v>
      </c>
      <c r="L56" s="10"/>
    </row>
    <row r="57" spans="1:12" s="11" customFormat="1" ht="30.75" customHeight="1">
      <c r="A57" s="227" t="s">
        <v>38</v>
      </c>
      <c r="B57" s="51" t="s">
        <v>41</v>
      </c>
      <c r="C57" s="51" t="s">
        <v>42</v>
      </c>
      <c r="D57" s="228" t="s">
        <v>20</v>
      </c>
      <c r="E57" s="228" t="s">
        <v>117</v>
      </c>
      <c r="F57" s="228" t="s">
        <v>186</v>
      </c>
      <c r="G57" s="228" t="s">
        <v>102</v>
      </c>
      <c r="H57" s="231">
        <f>350*2</f>
        <v>700</v>
      </c>
      <c r="I57" s="231">
        <v>668</v>
      </c>
      <c r="J57" s="228" t="s">
        <v>103</v>
      </c>
      <c r="K57" s="228" t="s">
        <v>21</v>
      </c>
      <c r="L57" s="10"/>
    </row>
    <row r="58" spans="1:12" s="11" customFormat="1" ht="30.75" customHeight="1">
      <c r="A58" s="227"/>
      <c r="B58" s="7" t="s">
        <v>110</v>
      </c>
      <c r="C58" s="12" t="s">
        <v>42</v>
      </c>
      <c r="D58" s="228"/>
      <c r="E58" s="228"/>
      <c r="F58" s="228"/>
      <c r="G58" s="228"/>
      <c r="H58" s="231"/>
      <c r="I58" s="231"/>
      <c r="J58" s="228"/>
      <c r="K58" s="228"/>
      <c r="L58" s="10"/>
    </row>
    <row r="59" spans="1:12" s="11" customFormat="1" ht="37.5" customHeight="1">
      <c r="A59" s="62" t="s">
        <v>57</v>
      </c>
      <c r="B59" s="51" t="s">
        <v>173</v>
      </c>
      <c r="C59" s="7" t="s">
        <v>175</v>
      </c>
      <c r="D59" s="51" t="s">
        <v>20</v>
      </c>
      <c r="E59" s="51" t="s">
        <v>150</v>
      </c>
      <c r="F59" s="51" t="s">
        <v>187</v>
      </c>
      <c r="G59" s="51" t="s">
        <v>188</v>
      </c>
      <c r="H59" s="52">
        <v>700</v>
      </c>
      <c r="I59" s="52"/>
      <c r="J59" s="51" t="s">
        <v>189</v>
      </c>
      <c r="K59" s="15" t="s">
        <v>21</v>
      </c>
      <c r="L59" s="10"/>
    </row>
    <row r="60" spans="1:12" s="11" customFormat="1" ht="28.5" customHeight="1">
      <c r="A60" s="261" t="s">
        <v>28</v>
      </c>
      <c r="B60" s="51" t="s">
        <v>165</v>
      </c>
      <c r="C60" s="7" t="s">
        <v>168</v>
      </c>
      <c r="D60" s="251" t="s">
        <v>20</v>
      </c>
      <c r="E60" s="251" t="s">
        <v>169</v>
      </c>
      <c r="F60" s="251" t="s">
        <v>190</v>
      </c>
      <c r="G60" s="251" t="s">
        <v>171</v>
      </c>
      <c r="H60" s="257">
        <f>201*2</f>
        <v>402</v>
      </c>
      <c r="I60" s="257"/>
      <c r="J60" s="251" t="s">
        <v>172</v>
      </c>
      <c r="K60" s="259" t="s">
        <v>21</v>
      </c>
      <c r="L60" s="10"/>
    </row>
    <row r="61" spans="1:12" s="11" customFormat="1" ht="24" customHeight="1">
      <c r="A61" s="262"/>
      <c r="B61" s="7" t="s">
        <v>166</v>
      </c>
      <c r="C61" s="51" t="s">
        <v>167</v>
      </c>
      <c r="D61" s="253"/>
      <c r="E61" s="253"/>
      <c r="F61" s="253"/>
      <c r="G61" s="253"/>
      <c r="H61" s="258"/>
      <c r="I61" s="258"/>
      <c r="J61" s="253"/>
      <c r="K61" s="260"/>
      <c r="L61" s="10"/>
    </row>
    <row r="62" spans="1:12" s="11" customFormat="1" ht="42" customHeight="1">
      <c r="A62" s="63" t="s">
        <v>38</v>
      </c>
      <c r="B62" s="51" t="s">
        <v>39</v>
      </c>
      <c r="C62" s="51" t="s">
        <v>191</v>
      </c>
      <c r="D62" s="51" t="s">
        <v>20</v>
      </c>
      <c r="E62" s="51" t="s">
        <v>192</v>
      </c>
      <c r="F62" s="51" t="s">
        <v>193</v>
      </c>
      <c r="G62" s="51" t="s">
        <v>194</v>
      </c>
      <c r="H62" s="52">
        <v>350</v>
      </c>
      <c r="I62" s="52"/>
      <c r="J62" s="51" t="s">
        <v>103</v>
      </c>
      <c r="K62" s="15" t="s">
        <v>21</v>
      </c>
      <c r="L62" s="10"/>
    </row>
    <row r="63" spans="1:12" s="11" customFormat="1" ht="33" customHeight="1">
      <c r="A63" s="227" t="s">
        <v>38</v>
      </c>
      <c r="B63" s="51" t="s">
        <v>41</v>
      </c>
      <c r="C63" s="51" t="s">
        <v>42</v>
      </c>
      <c r="D63" s="228" t="s">
        <v>20</v>
      </c>
      <c r="E63" s="228" t="s">
        <v>192</v>
      </c>
      <c r="F63" s="228" t="s">
        <v>195</v>
      </c>
      <c r="G63" s="228" t="s">
        <v>102</v>
      </c>
      <c r="H63" s="231">
        <f>350*2</f>
        <v>700</v>
      </c>
      <c r="I63" s="231">
        <v>152</v>
      </c>
      <c r="J63" s="228" t="s">
        <v>103</v>
      </c>
      <c r="K63" s="228" t="s">
        <v>21</v>
      </c>
      <c r="L63" s="10"/>
    </row>
    <row r="64" spans="1:12" s="11" customFormat="1" ht="21" customHeight="1">
      <c r="A64" s="227"/>
      <c r="B64" s="7" t="s">
        <v>110</v>
      </c>
      <c r="C64" s="12" t="s">
        <v>42</v>
      </c>
      <c r="D64" s="228"/>
      <c r="E64" s="228"/>
      <c r="F64" s="228"/>
      <c r="G64" s="228"/>
      <c r="H64" s="231"/>
      <c r="I64" s="231"/>
      <c r="J64" s="228"/>
      <c r="K64" s="228"/>
      <c r="L64" s="10"/>
    </row>
    <row r="65" spans="1:12" s="11" customFormat="1" ht="30" customHeight="1">
      <c r="A65" s="264" t="s">
        <v>38</v>
      </c>
      <c r="B65" s="51" t="s">
        <v>39</v>
      </c>
      <c r="C65" s="51" t="s">
        <v>40</v>
      </c>
      <c r="D65" s="229" t="s">
        <v>20</v>
      </c>
      <c r="E65" s="229" t="s">
        <v>196</v>
      </c>
      <c r="F65" s="229" t="s">
        <v>197</v>
      </c>
      <c r="G65" s="229" t="s">
        <v>102</v>
      </c>
      <c r="H65" s="248">
        <v>822</v>
      </c>
      <c r="I65" s="248"/>
      <c r="J65" s="229" t="s">
        <v>103</v>
      </c>
      <c r="K65" s="229" t="s">
        <v>21</v>
      </c>
      <c r="L65" s="10"/>
    </row>
    <row r="66" spans="1:12" s="11" customFormat="1" ht="18" customHeight="1">
      <c r="A66" s="265"/>
      <c r="B66" s="51" t="s">
        <v>41</v>
      </c>
      <c r="C66" s="51" t="s">
        <v>42</v>
      </c>
      <c r="D66" s="247"/>
      <c r="E66" s="247"/>
      <c r="F66" s="247"/>
      <c r="G66" s="247"/>
      <c r="H66" s="249"/>
      <c r="I66" s="249"/>
      <c r="J66" s="247"/>
      <c r="K66" s="247"/>
      <c r="L66" s="10"/>
    </row>
    <row r="67" spans="1:12" s="11" customFormat="1" ht="24" customHeight="1">
      <c r="A67" s="266"/>
      <c r="B67" s="7" t="s">
        <v>110</v>
      </c>
      <c r="C67" s="12" t="s">
        <v>42</v>
      </c>
      <c r="D67" s="230"/>
      <c r="E67" s="230"/>
      <c r="F67" s="230"/>
      <c r="G67" s="230"/>
      <c r="H67" s="250"/>
      <c r="I67" s="250"/>
      <c r="J67" s="230"/>
      <c r="K67" s="230"/>
      <c r="L67" s="10"/>
    </row>
    <row r="68" spans="1:12" s="11" customFormat="1" ht="30.75" customHeight="1">
      <c r="A68" s="267" t="s">
        <v>77</v>
      </c>
      <c r="B68" s="53" t="s">
        <v>120</v>
      </c>
      <c r="C68" s="53" t="s">
        <v>121</v>
      </c>
      <c r="D68" s="271" t="s">
        <v>122</v>
      </c>
      <c r="E68" s="229" t="s">
        <v>198</v>
      </c>
      <c r="F68" s="229" t="s">
        <v>199</v>
      </c>
      <c r="G68" s="229" t="s">
        <v>200</v>
      </c>
      <c r="H68" s="8">
        <v>350</v>
      </c>
      <c r="I68" s="257"/>
      <c r="J68" s="251" t="s">
        <v>123</v>
      </c>
      <c r="K68" s="251" t="s">
        <v>124</v>
      </c>
      <c r="L68" s="10"/>
    </row>
    <row r="69" spans="1:12" s="11" customFormat="1" ht="28.5" customHeight="1">
      <c r="A69" s="268"/>
      <c r="B69" s="53" t="s">
        <v>125</v>
      </c>
      <c r="C69" s="53" t="s">
        <v>79</v>
      </c>
      <c r="D69" s="272"/>
      <c r="E69" s="230"/>
      <c r="F69" s="230"/>
      <c r="G69" s="230"/>
      <c r="H69" s="8">
        <v>350</v>
      </c>
      <c r="I69" s="258"/>
      <c r="J69" s="253"/>
      <c r="K69" s="253"/>
      <c r="L69" s="10"/>
    </row>
    <row r="70" spans="1:12" s="11" customFormat="1" ht="60" customHeight="1">
      <c r="A70" s="33" t="s">
        <v>202</v>
      </c>
      <c r="B70" s="228" t="s">
        <v>213</v>
      </c>
      <c r="C70" s="228"/>
      <c r="D70" s="57" t="s">
        <v>20</v>
      </c>
      <c r="E70" s="7" t="s">
        <v>214</v>
      </c>
      <c r="F70" s="7" t="s">
        <v>215</v>
      </c>
      <c r="G70" s="7" t="s">
        <v>208</v>
      </c>
      <c r="H70" s="8">
        <v>12334</v>
      </c>
      <c r="I70" s="8"/>
      <c r="J70" s="8" t="s">
        <v>211</v>
      </c>
      <c r="K70" s="57" t="s">
        <v>21</v>
      </c>
      <c r="L70" s="10"/>
    </row>
    <row r="71" spans="1:12" s="11" customFormat="1" ht="55.5" customHeight="1">
      <c r="A71" s="33" t="s">
        <v>17</v>
      </c>
      <c r="B71" s="228" t="s">
        <v>217</v>
      </c>
      <c r="C71" s="228"/>
      <c r="D71" s="57" t="s">
        <v>20</v>
      </c>
      <c r="E71" s="7" t="s">
        <v>216</v>
      </c>
      <c r="F71" s="7" t="s">
        <v>219</v>
      </c>
      <c r="G71" s="7" t="s">
        <v>218</v>
      </c>
      <c r="H71" s="8">
        <v>5140</v>
      </c>
      <c r="I71" s="8"/>
      <c r="J71" s="8" t="s">
        <v>220</v>
      </c>
      <c r="K71" s="57" t="s">
        <v>21</v>
      </c>
      <c r="L71" s="10"/>
    </row>
    <row r="72" spans="1:12" s="11" customFormat="1" ht="54" customHeight="1">
      <c r="A72" s="33" t="s">
        <v>221</v>
      </c>
      <c r="B72" s="228" t="s">
        <v>222</v>
      </c>
      <c r="C72" s="228"/>
      <c r="D72" s="57" t="s">
        <v>20</v>
      </c>
      <c r="E72" s="7" t="s">
        <v>216</v>
      </c>
      <c r="F72" s="7" t="s">
        <v>219</v>
      </c>
      <c r="G72" s="7" t="s">
        <v>218</v>
      </c>
      <c r="H72" s="8">
        <v>2748</v>
      </c>
      <c r="I72" s="8"/>
      <c r="J72" s="8" t="s">
        <v>223</v>
      </c>
      <c r="K72" s="57" t="s">
        <v>21</v>
      </c>
      <c r="L72" s="10"/>
    </row>
    <row r="73" spans="1:12" s="11" customFormat="1" ht="52.5" customHeight="1">
      <c r="A73" s="33" t="s">
        <v>17</v>
      </c>
      <c r="B73" s="228" t="s">
        <v>224</v>
      </c>
      <c r="C73" s="228"/>
      <c r="D73" s="57" t="s">
        <v>20</v>
      </c>
      <c r="E73" s="7" t="s">
        <v>225</v>
      </c>
      <c r="F73" s="7" t="s">
        <v>226</v>
      </c>
      <c r="G73" s="7" t="s">
        <v>218</v>
      </c>
      <c r="H73" s="8">
        <v>3588</v>
      </c>
      <c r="I73" s="8"/>
      <c r="J73" s="8" t="s">
        <v>220</v>
      </c>
      <c r="K73" s="57" t="s">
        <v>21</v>
      </c>
      <c r="L73" s="10"/>
    </row>
    <row r="74" spans="1:12" s="11" customFormat="1" ht="72" customHeight="1">
      <c r="A74" s="62" t="s">
        <v>77</v>
      </c>
      <c r="B74" s="57" t="s">
        <v>227</v>
      </c>
      <c r="C74" s="57" t="s">
        <v>228</v>
      </c>
      <c r="D74" s="57" t="s">
        <v>20</v>
      </c>
      <c r="E74" s="57" t="s">
        <v>229</v>
      </c>
      <c r="F74" s="7" t="s">
        <v>230</v>
      </c>
      <c r="G74" s="57" t="s">
        <v>231</v>
      </c>
      <c r="H74" s="56">
        <v>569</v>
      </c>
      <c r="I74" s="56"/>
      <c r="J74" s="57" t="s">
        <v>232</v>
      </c>
      <c r="K74" s="15" t="s">
        <v>233</v>
      </c>
      <c r="L74" s="10"/>
    </row>
    <row r="75" spans="1:12" s="11" customFormat="1" ht="45.75" customHeight="1">
      <c r="A75" s="59" t="s">
        <v>28</v>
      </c>
      <c r="B75" s="263" t="s">
        <v>31</v>
      </c>
      <c r="C75" s="263"/>
      <c r="D75" s="60" t="s">
        <v>20</v>
      </c>
      <c r="E75" s="60" t="s">
        <v>192</v>
      </c>
      <c r="F75" s="60" t="s">
        <v>234</v>
      </c>
      <c r="G75" s="60" t="s">
        <v>30</v>
      </c>
      <c r="H75" s="61">
        <f>350*3</f>
        <v>1050</v>
      </c>
      <c r="I75" s="61"/>
      <c r="J75" s="61" t="s">
        <v>235</v>
      </c>
      <c r="K75" s="60" t="s">
        <v>21</v>
      </c>
      <c r="L75" s="10"/>
    </row>
    <row r="76" spans="1:12" s="11" customFormat="1" ht="48.75" customHeight="1">
      <c r="A76" s="59" t="s">
        <v>28</v>
      </c>
      <c r="B76" s="263" t="s">
        <v>31</v>
      </c>
      <c r="C76" s="263"/>
      <c r="D76" s="60" t="s">
        <v>20</v>
      </c>
      <c r="E76" s="60" t="s">
        <v>196</v>
      </c>
      <c r="F76" s="60" t="s">
        <v>236</v>
      </c>
      <c r="G76" s="60" t="s">
        <v>30</v>
      </c>
      <c r="H76" s="61">
        <f>274*3</f>
        <v>822</v>
      </c>
      <c r="I76" s="61"/>
      <c r="J76" s="61" t="s">
        <v>237</v>
      </c>
      <c r="K76" s="60" t="s">
        <v>21</v>
      </c>
      <c r="L76" s="10"/>
    </row>
    <row r="77" spans="1:12" s="11" customFormat="1" ht="29.25" customHeight="1">
      <c r="A77" s="261" t="s">
        <v>57</v>
      </c>
      <c r="B77" s="57" t="s">
        <v>173</v>
      </c>
      <c r="C77" s="7" t="s">
        <v>175</v>
      </c>
      <c r="D77" s="251" t="s">
        <v>20</v>
      </c>
      <c r="E77" s="251" t="s">
        <v>176</v>
      </c>
      <c r="F77" s="251" t="s">
        <v>238</v>
      </c>
      <c r="G77" s="251" t="s">
        <v>239</v>
      </c>
      <c r="H77" s="257">
        <f>274*2</f>
        <v>548</v>
      </c>
      <c r="I77" s="257"/>
      <c r="J77" s="251" t="s">
        <v>240</v>
      </c>
      <c r="K77" s="259" t="s">
        <v>21</v>
      </c>
      <c r="L77" s="10"/>
    </row>
    <row r="78" spans="1:12" s="11" customFormat="1" ht="27" customHeight="1">
      <c r="A78" s="262"/>
      <c r="B78" s="7" t="s">
        <v>174</v>
      </c>
      <c r="C78" s="57" t="s">
        <v>167</v>
      </c>
      <c r="D78" s="253"/>
      <c r="E78" s="253"/>
      <c r="F78" s="253"/>
      <c r="G78" s="253"/>
      <c r="H78" s="258"/>
      <c r="I78" s="258"/>
      <c r="J78" s="253"/>
      <c r="K78" s="260"/>
      <c r="L78" s="10"/>
    </row>
    <row r="79" spans="1:12" s="11" customFormat="1" ht="33.75" customHeight="1">
      <c r="A79" s="267" t="s">
        <v>77</v>
      </c>
      <c r="B79" s="58" t="s">
        <v>241</v>
      </c>
      <c r="C79" s="58" t="s">
        <v>175</v>
      </c>
      <c r="D79" s="271" t="s">
        <v>122</v>
      </c>
      <c r="E79" s="229" t="s">
        <v>243</v>
      </c>
      <c r="F79" s="229" t="s">
        <v>244</v>
      </c>
      <c r="G79" s="229" t="s">
        <v>245</v>
      </c>
      <c r="H79" s="56">
        <v>350</v>
      </c>
      <c r="I79" s="248"/>
      <c r="J79" s="229" t="s">
        <v>246</v>
      </c>
      <c r="K79" s="251" t="s">
        <v>124</v>
      </c>
      <c r="L79" s="10"/>
    </row>
    <row r="80" spans="1:12" s="11" customFormat="1" ht="25.5" customHeight="1">
      <c r="A80" s="268"/>
      <c r="B80" s="58" t="s">
        <v>242</v>
      </c>
      <c r="C80" s="58" t="s">
        <v>79</v>
      </c>
      <c r="D80" s="272"/>
      <c r="E80" s="230"/>
      <c r="F80" s="230"/>
      <c r="G80" s="230"/>
      <c r="H80" s="56">
        <v>350</v>
      </c>
      <c r="I80" s="250"/>
      <c r="J80" s="230"/>
      <c r="K80" s="253"/>
      <c r="L80" s="10"/>
    </row>
    <row r="81" spans="1:12" s="11" customFormat="1" ht="52.5" customHeight="1">
      <c r="A81" s="62" t="s">
        <v>57</v>
      </c>
      <c r="B81" s="57" t="s">
        <v>247</v>
      </c>
      <c r="C81" s="57" t="s">
        <v>96</v>
      </c>
      <c r="D81" s="57" t="s">
        <v>20</v>
      </c>
      <c r="E81" s="57" t="s">
        <v>61</v>
      </c>
      <c r="F81" s="7" t="s">
        <v>250</v>
      </c>
      <c r="G81" s="57" t="s">
        <v>248</v>
      </c>
      <c r="H81" s="14">
        <v>350</v>
      </c>
      <c r="I81" s="14">
        <v>296</v>
      </c>
      <c r="J81" s="57" t="s">
        <v>249</v>
      </c>
      <c r="K81" s="15" t="s">
        <v>21</v>
      </c>
      <c r="L81" s="10"/>
    </row>
    <row r="82" spans="1:12" s="11" customFormat="1" ht="45.75" customHeight="1">
      <c r="A82" s="59" t="s">
        <v>28</v>
      </c>
      <c r="B82" s="263" t="s">
        <v>31</v>
      </c>
      <c r="C82" s="263"/>
      <c r="D82" s="66" t="s">
        <v>20</v>
      </c>
      <c r="E82" s="66" t="s">
        <v>100</v>
      </c>
      <c r="F82" s="66" t="s">
        <v>251</v>
      </c>
      <c r="G82" s="66" t="s">
        <v>30</v>
      </c>
      <c r="H82" s="61">
        <f>350*3</f>
        <v>1050</v>
      </c>
      <c r="I82" s="61"/>
      <c r="J82" s="61" t="s">
        <v>252</v>
      </c>
      <c r="K82" s="66" t="s">
        <v>21</v>
      </c>
      <c r="L82" s="10"/>
    </row>
    <row r="83" spans="1:12" s="11" customFormat="1" ht="22.5" customHeight="1">
      <c r="A83" s="264" t="s">
        <v>38</v>
      </c>
      <c r="B83" s="64" t="s">
        <v>39</v>
      </c>
      <c r="C83" s="64" t="s">
        <v>40</v>
      </c>
      <c r="D83" s="229" t="s">
        <v>20</v>
      </c>
      <c r="E83" s="229" t="s">
        <v>100</v>
      </c>
      <c r="F83" s="229" t="s">
        <v>253</v>
      </c>
      <c r="G83" s="229" t="s">
        <v>102</v>
      </c>
      <c r="H83" s="248">
        <v>1050</v>
      </c>
      <c r="I83" s="248"/>
      <c r="J83" s="229" t="s">
        <v>103</v>
      </c>
      <c r="K83" s="229" t="s">
        <v>21</v>
      </c>
      <c r="L83" s="10"/>
    </row>
    <row r="84" spans="1:12" s="11" customFormat="1" ht="19.5" customHeight="1">
      <c r="A84" s="265"/>
      <c r="B84" s="64" t="s">
        <v>41</v>
      </c>
      <c r="C84" s="64" t="s">
        <v>42</v>
      </c>
      <c r="D84" s="247"/>
      <c r="E84" s="247"/>
      <c r="F84" s="247"/>
      <c r="G84" s="247"/>
      <c r="H84" s="249"/>
      <c r="I84" s="249"/>
      <c r="J84" s="247"/>
      <c r="K84" s="247"/>
      <c r="L84" s="10"/>
    </row>
    <row r="85" spans="1:12" s="11" customFormat="1" ht="18" customHeight="1">
      <c r="A85" s="266"/>
      <c r="B85" s="7" t="s">
        <v>110</v>
      </c>
      <c r="C85" s="12" t="s">
        <v>42</v>
      </c>
      <c r="D85" s="230"/>
      <c r="E85" s="230"/>
      <c r="F85" s="230"/>
      <c r="G85" s="230"/>
      <c r="H85" s="250"/>
      <c r="I85" s="250"/>
      <c r="J85" s="230"/>
      <c r="K85" s="230"/>
      <c r="L85" s="10"/>
    </row>
    <row r="86" spans="1:12" s="11" customFormat="1" ht="31.5" customHeight="1">
      <c r="A86" s="264" t="s">
        <v>38</v>
      </c>
      <c r="B86" s="67" t="s">
        <v>39</v>
      </c>
      <c r="C86" s="67" t="s">
        <v>40</v>
      </c>
      <c r="D86" s="229" t="s">
        <v>20</v>
      </c>
      <c r="E86" s="229" t="s">
        <v>257</v>
      </c>
      <c r="F86" s="229" t="s">
        <v>258</v>
      </c>
      <c r="G86" s="229" t="s">
        <v>102</v>
      </c>
      <c r="H86" s="248">
        <v>822</v>
      </c>
      <c r="I86" s="248"/>
      <c r="J86" s="229" t="s">
        <v>103</v>
      </c>
      <c r="K86" s="229" t="s">
        <v>21</v>
      </c>
      <c r="L86" s="10"/>
    </row>
    <row r="87" spans="1:12" s="11" customFormat="1" ht="18" customHeight="1">
      <c r="A87" s="265"/>
      <c r="B87" s="67" t="s">
        <v>41</v>
      </c>
      <c r="C87" s="67" t="s">
        <v>42</v>
      </c>
      <c r="D87" s="247"/>
      <c r="E87" s="247"/>
      <c r="F87" s="247"/>
      <c r="G87" s="247"/>
      <c r="H87" s="249"/>
      <c r="I87" s="249"/>
      <c r="J87" s="247"/>
      <c r="K87" s="247"/>
      <c r="L87" s="10"/>
    </row>
    <row r="88" spans="1:12" s="11" customFormat="1" ht="18" customHeight="1">
      <c r="A88" s="266"/>
      <c r="B88" s="7" t="s">
        <v>110</v>
      </c>
      <c r="C88" s="12" t="s">
        <v>42</v>
      </c>
      <c r="D88" s="230"/>
      <c r="E88" s="230"/>
      <c r="F88" s="230"/>
      <c r="G88" s="230"/>
      <c r="H88" s="250"/>
      <c r="I88" s="250"/>
      <c r="J88" s="230"/>
      <c r="K88" s="230"/>
      <c r="L88" s="10"/>
    </row>
    <row r="89" spans="1:12" s="11" customFormat="1" ht="40.5" customHeight="1">
      <c r="A89" s="73" t="s">
        <v>38</v>
      </c>
      <c r="B89" s="7" t="s">
        <v>39</v>
      </c>
      <c r="C89" s="7" t="s">
        <v>40</v>
      </c>
      <c r="D89" s="68" t="s">
        <v>20</v>
      </c>
      <c r="E89" s="68" t="s">
        <v>259</v>
      </c>
      <c r="F89" s="68" t="s">
        <v>260</v>
      </c>
      <c r="G89" s="68" t="s">
        <v>102</v>
      </c>
      <c r="H89" s="69">
        <v>350</v>
      </c>
      <c r="I89" s="69"/>
      <c r="J89" s="68" t="s">
        <v>103</v>
      </c>
      <c r="K89" s="74" t="s">
        <v>21</v>
      </c>
      <c r="L89" s="10"/>
    </row>
    <row r="90" spans="1:12" s="11" customFormat="1" ht="30.75" customHeight="1">
      <c r="A90" s="269" t="s">
        <v>267</v>
      </c>
      <c r="B90" s="7" t="s">
        <v>18</v>
      </c>
      <c r="C90" s="7" t="s">
        <v>268</v>
      </c>
      <c r="D90" s="229" t="s">
        <v>20</v>
      </c>
      <c r="E90" s="229" t="s">
        <v>225</v>
      </c>
      <c r="F90" s="229" t="s">
        <v>269</v>
      </c>
      <c r="G90" s="229" t="s">
        <v>270</v>
      </c>
      <c r="H90" s="248">
        <v>250</v>
      </c>
      <c r="I90" s="72"/>
      <c r="J90" s="229" t="s">
        <v>271</v>
      </c>
      <c r="K90" s="254" t="s">
        <v>21</v>
      </c>
      <c r="L90" s="10"/>
    </row>
    <row r="91" spans="1:12" s="11" customFormat="1" ht="28.5" customHeight="1">
      <c r="A91" s="270"/>
      <c r="B91" s="71" t="s">
        <v>25</v>
      </c>
      <c r="C91" s="71" t="s">
        <v>24</v>
      </c>
      <c r="D91" s="230"/>
      <c r="E91" s="230"/>
      <c r="F91" s="230"/>
      <c r="G91" s="230"/>
      <c r="H91" s="250"/>
      <c r="I91" s="65"/>
      <c r="J91" s="230"/>
      <c r="K91" s="256"/>
      <c r="L91" s="10"/>
    </row>
    <row r="92" spans="1:12" s="11" customFormat="1" ht="48.75" customHeight="1">
      <c r="A92" s="33" t="s">
        <v>17</v>
      </c>
      <c r="B92" s="228" t="s">
        <v>272</v>
      </c>
      <c r="C92" s="228"/>
      <c r="D92" s="87" t="s">
        <v>20</v>
      </c>
      <c r="E92" s="87" t="s">
        <v>97</v>
      </c>
      <c r="F92" s="87" t="s">
        <v>274</v>
      </c>
      <c r="G92" s="87" t="s">
        <v>273</v>
      </c>
      <c r="H92" s="8">
        <f>29900+14425.56</f>
        <v>44325.56</v>
      </c>
      <c r="I92" s="8">
        <f>1356+7985</f>
        <v>9341</v>
      </c>
      <c r="J92" s="8" t="s">
        <v>324</v>
      </c>
      <c r="K92" s="87" t="s">
        <v>21</v>
      </c>
      <c r="L92" s="10"/>
    </row>
    <row r="93" spans="1:12" s="11" customFormat="1" ht="43.5" customHeight="1">
      <c r="A93" s="59" t="s">
        <v>28</v>
      </c>
      <c r="B93" s="263" t="s">
        <v>31</v>
      </c>
      <c r="C93" s="263"/>
      <c r="D93" s="76" t="s">
        <v>20</v>
      </c>
      <c r="E93" s="76" t="s">
        <v>257</v>
      </c>
      <c r="F93" s="76" t="s">
        <v>275</v>
      </c>
      <c r="G93" s="76" t="s">
        <v>30</v>
      </c>
      <c r="H93" s="61">
        <v>822</v>
      </c>
      <c r="I93" s="61"/>
      <c r="J93" s="61" t="s">
        <v>276</v>
      </c>
      <c r="K93" s="76" t="s">
        <v>21</v>
      </c>
      <c r="L93" s="10"/>
    </row>
    <row r="94" spans="1:12" s="11" customFormat="1" ht="29.25" customHeight="1">
      <c r="A94" s="227" t="s">
        <v>38</v>
      </c>
      <c r="B94" s="84" t="s">
        <v>41</v>
      </c>
      <c r="C94" s="84" t="s">
        <v>42</v>
      </c>
      <c r="D94" s="228" t="s">
        <v>20</v>
      </c>
      <c r="E94" s="228" t="s">
        <v>259</v>
      </c>
      <c r="F94" s="228" t="s">
        <v>299</v>
      </c>
      <c r="G94" s="228" t="s">
        <v>102</v>
      </c>
      <c r="H94" s="231">
        <f>350*2</f>
        <v>700</v>
      </c>
      <c r="I94" s="231"/>
      <c r="J94" s="228" t="s">
        <v>103</v>
      </c>
      <c r="K94" s="228" t="s">
        <v>21</v>
      </c>
      <c r="L94" s="10"/>
    </row>
    <row r="95" spans="1:12" s="11" customFormat="1" ht="24" customHeight="1">
      <c r="A95" s="227"/>
      <c r="B95" s="7" t="s">
        <v>110</v>
      </c>
      <c r="C95" s="12" t="s">
        <v>42</v>
      </c>
      <c r="D95" s="228"/>
      <c r="E95" s="228"/>
      <c r="F95" s="228"/>
      <c r="G95" s="228"/>
      <c r="H95" s="231"/>
      <c r="I95" s="231"/>
      <c r="J95" s="228"/>
      <c r="K95" s="228"/>
      <c r="L95" s="10"/>
    </row>
    <row r="96" spans="1:12" s="11" customFormat="1" ht="53.25" customHeight="1">
      <c r="A96" s="33" t="s">
        <v>202</v>
      </c>
      <c r="B96" s="273" t="s">
        <v>325</v>
      </c>
      <c r="C96" s="274"/>
      <c r="D96" s="88" t="s">
        <v>20</v>
      </c>
      <c r="E96" s="88" t="s">
        <v>259</v>
      </c>
      <c r="F96" s="88" t="s">
        <v>327</v>
      </c>
      <c r="G96" s="88" t="s">
        <v>326</v>
      </c>
      <c r="H96" s="14">
        <v>14000</v>
      </c>
      <c r="I96" s="14"/>
      <c r="J96" s="88" t="s">
        <v>211</v>
      </c>
      <c r="K96" s="93" t="s">
        <v>21</v>
      </c>
      <c r="L96" s="10"/>
    </row>
    <row r="97" spans="1:12" s="11" customFormat="1" ht="51.75" customHeight="1">
      <c r="A97" s="59" t="s">
        <v>28</v>
      </c>
      <c r="B97" s="263" t="s">
        <v>31</v>
      </c>
      <c r="C97" s="263"/>
      <c r="D97" s="100" t="s">
        <v>20</v>
      </c>
      <c r="E97" s="100" t="s">
        <v>259</v>
      </c>
      <c r="F97" s="100" t="s">
        <v>381</v>
      </c>
      <c r="G97" s="100" t="s">
        <v>30</v>
      </c>
      <c r="H97" s="61">
        <v>1050</v>
      </c>
      <c r="I97" s="61"/>
      <c r="J97" s="61" t="s">
        <v>382</v>
      </c>
      <c r="K97" s="100" t="s">
        <v>21</v>
      </c>
      <c r="L97" s="10"/>
    </row>
    <row r="98" spans="1:12" s="11" customFormat="1" ht="12.4" customHeight="1">
      <c r="A98" s="19"/>
      <c r="B98" s="13"/>
      <c r="C98" s="13"/>
      <c r="D98" s="13"/>
      <c r="E98" s="13"/>
      <c r="F98" s="13"/>
      <c r="G98" s="13"/>
      <c r="H98" s="14"/>
      <c r="I98" s="14"/>
      <c r="J98" s="13"/>
      <c r="K98" s="15"/>
      <c r="L98" s="10"/>
    </row>
    <row r="99" spans="1:12" s="11" customFormat="1" ht="12.4" customHeight="1">
      <c r="A99" s="19"/>
      <c r="B99" s="13"/>
      <c r="C99" s="13"/>
      <c r="D99" s="13"/>
      <c r="E99" s="13"/>
      <c r="F99" s="13"/>
      <c r="G99" s="13"/>
      <c r="H99" s="14"/>
      <c r="I99" s="14"/>
      <c r="J99" s="13"/>
      <c r="K99" s="15"/>
      <c r="L99" s="10"/>
    </row>
    <row r="100" spans="1:12" s="11" customFormat="1" ht="12.4" customHeight="1">
      <c r="A100" s="19"/>
      <c r="B100" s="13"/>
      <c r="C100" s="13"/>
      <c r="D100" s="13"/>
      <c r="E100" s="13"/>
      <c r="F100" s="13"/>
      <c r="G100" s="13"/>
      <c r="H100" s="14"/>
      <c r="I100" s="14"/>
      <c r="J100" s="13"/>
      <c r="K100" s="15"/>
      <c r="L100" s="10"/>
    </row>
    <row r="101" spans="1:12" s="11" customFormat="1" ht="12.4" customHeight="1">
      <c r="A101" s="19"/>
      <c r="B101" s="13"/>
      <c r="C101" s="13"/>
      <c r="D101" s="13"/>
      <c r="E101" s="13"/>
      <c r="F101" s="13"/>
      <c r="G101" s="13"/>
      <c r="H101" s="14"/>
      <c r="I101" s="14"/>
      <c r="J101" s="13"/>
      <c r="K101" s="15"/>
      <c r="L101" s="10"/>
    </row>
    <row r="102" spans="1:12" s="11" customFormat="1" ht="12.4" customHeight="1">
      <c r="A102" s="19"/>
      <c r="B102" s="13"/>
      <c r="C102" s="13"/>
      <c r="D102" s="13"/>
      <c r="E102" s="13"/>
      <c r="F102" s="13"/>
      <c r="G102" s="13"/>
      <c r="H102" s="14"/>
      <c r="I102" s="14"/>
      <c r="J102" s="13"/>
      <c r="K102" s="15"/>
      <c r="L102" s="10"/>
    </row>
    <row r="103" spans="1:12" s="11" customFormat="1" ht="12.4" customHeight="1">
      <c r="A103" s="19"/>
      <c r="B103" s="13"/>
      <c r="C103" s="13"/>
      <c r="D103" s="13"/>
      <c r="E103" s="13"/>
      <c r="F103" s="13"/>
      <c r="G103" s="13"/>
      <c r="H103" s="14"/>
      <c r="I103" s="14"/>
      <c r="J103" s="13"/>
      <c r="K103" s="15"/>
      <c r="L103" s="10"/>
    </row>
    <row r="104" spans="1:12" s="11" customFormat="1" ht="12.4" customHeight="1">
      <c r="A104" s="19"/>
      <c r="B104" s="13"/>
      <c r="C104" s="13"/>
      <c r="D104" s="13"/>
      <c r="E104" s="13"/>
      <c r="F104" s="13"/>
      <c r="G104" s="13"/>
      <c r="H104" s="14"/>
      <c r="I104" s="14"/>
      <c r="J104" s="13"/>
      <c r="K104" s="15"/>
      <c r="L104" s="10"/>
    </row>
    <row r="105" spans="1:12" s="11" customFormat="1" ht="12.4" customHeight="1">
      <c r="A105" s="19"/>
      <c r="B105" s="13"/>
      <c r="C105" s="13"/>
      <c r="D105" s="13"/>
      <c r="E105" s="13"/>
      <c r="F105" s="13"/>
      <c r="G105" s="13"/>
      <c r="H105" s="14"/>
      <c r="I105" s="14"/>
      <c r="J105" s="13"/>
      <c r="K105" s="15"/>
      <c r="L105" s="10"/>
    </row>
    <row r="106" spans="1:12" s="11" customFormat="1" ht="12.4" customHeight="1">
      <c r="A106" s="19"/>
      <c r="B106" s="13"/>
      <c r="C106" s="13"/>
      <c r="D106" s="13"/>
      <c r="E106" s="13"/>
      <c r="F106" s="13"/>
      <c r="G106" s="13"/>
      <c r="H106" s="14"/>
      <c r="I106" s="14"/>
      <c r="J106" s="13"/>
      <c r="K106" s="15"/>
      <c r="L106" s="10"/>
    </row>
    <row r="107" spans="1:12" s="11" customFormat="1" ht="12" customHeight="1" thickBot="1">
      <c r="A107" s="20"/>
      <c r="B107" s="21"/>
      <c r="C107" s="21"/>
      <c r="D107" s="21"/>
      <c r="E107" s="21"/>
      <c r="F107" s="21"/>
      <c r="G107" s="21"/>
      <c r="H107" s="22"/>
      <c r="I107" s="22"/>
      <c r="J107" s="21"/>
      <c r="K107" s="23"/>
      <c r="L107" s="24"/>
    </row>
    <row r="108" spans="1:12">
      <c r="H108" s="25">
        <f>SUM(H10:H107)</f>
        <v>119819.56</v>
      </c>
      <c r="I108" s="25">
        <f>SUM(I10:I107)</f>
        <v>20427</v>
      </c>
    </row>
    <row r="110" spans="1:12" ht="15">
      <c r="A110" s="26"/>
      <c r="B110" s="26"/>
      <c r="C110" s="26"/>
      <c r="D110" s="26"/>
      <c r="E110" s="26"/>
      <c r="F110" s="26"/>
      <c r="G110" s="26"/>
      <c r="H110" s="27"/>
      <c r="I110" s="27"/>
      <c r="J110" s="26"/>
    </row>
    <row r="111" spans="1:12" ht="12.75" customHeight="1">
      <c r="A111" s="26"/>
      <c r="B111" s="26"/>
      <c r="C111" s="26"/>
      <c r="D111" s="26"/>
      <c r="E111" s="26"/>
      <c r="F111" s="26"/>
      <c r="G111" s="26"/>
      <c r="H111" s="27"/>
      <c r="I111" s="27"/>
      <c r="J111" s="26"/>
    </row>
    <row r="112" spans="1:12" ht="12.75" customHeight="1">
      <c r="A112" s="26"/>
      <c r="B112" s="26"/>
      <c r="C112" s="26"/>
      <c r="D112" s="26"/>
      <c r="E112" s="26"/>
      <c r="F112" s="26"/>
      <c r="G112" s="26"/>
      <c r="H112" s="27"/>
      <c r="I112" s="27"/>
      <c r="J112" s="26"/>
    </row>
    <row r="113" spans="1:10" ht="12.75" customHeight="1">
      <c r="A113" s="26"/>
      <c r="B113" s="26"/>
      <c r="C113" s="26"/>
      <c r="D113" s="26"/>
      <c r="E113" s="26"/>
      <c r="F113" s="26"/>
      <c r="G113" s="26"/>
      <c r="H113" s="27"/>
      <c r="I113" s="27"/>
      <c r="J113" s="26"/>
    </row>
    <row r="114" spans="1:10" ht="12.75" customHeight="1"/>
    <row r="115" spans="1:10" ht="18">
      <c r="A115" s="26"/>
      <c r="B115" s="26"/>
      <c r="C115" s="26"/>
      <c r="D115" s="26"/>
      <c r="E115" s="26"/>
      <c r="F115" s="29"/>
    </row>
  </sheetData>
  <mergeCells count="268">
    <mergeCell ref="B97:C97"/>
    <mergeCell ref="B96:C96"/>
    <mergeCell ref="J83:J85"/>
    <mergeCell ref="K86:K88"/>
    <mergeCell ref="E86:E88"/>
    <mergeCell ref="F86:F88"/>
    <mergeCell ref="G86:G88"/>
    <mergeCell ref="A94:A95"/>
    <mergeCell ref="D94:D95"/>
    <mergeCell ref="E94:E95"/>
    <mergeCell ref="F94:F95"/>
    <mergeCell ref="G94:G95"/>
    <mergeCell ref="H94:H95"/>
    <mergeCell ref="I94:I95"/>
    <mergeCell ref="J94:J95"/>
    <mergeCell ref="K94:K95"/>
    <mergeCell ref="H86:H88"/>
    <mergeCell ref="I86:I88"/>
    <mergeCell ref="J86:J88"/>
    <mergeCell ref="F90:F91"/>
    <mergeCell ref="G90:G91"/>
    <mergeCell ref="J90:J91"/>
    <mergeCell ref="E90:E91"/>
    <mergeCell ref="H90:H91"/>
    <mergeCell ref="E77:E78"/>
    <mergeCell ref="F77:F78"/>
    <mergeCell ref="G77:G78"/>
    <mergeCell ref="H77:H78"/>
    <mergeCell ref="I77:I78"/>
    <mergeCell ref="J77:J78"/>
    <mergeCell ref="K77:K78"/>
    <mergeCell ref="K90:K91"/>
    <mergeCell ref="B92:C92"/>
    <mergeCell ref="D79:D80"/>
    <mergeCell ref="E79:E80"/>
    <mergeCell ref="F79:F80"/>
    <mergeCell ref="G79:G80"/>
    <mergeCell ref="I79:I80"/>
    <mergeCell ref="J79:J80"/>
    <mergeCell ref="K79:K80"/>
    <mergeCell ref="K83:K85"/>
    <mergeCell ref="B82:C82"/>
    <mergeCell ref="D83:D85"/>
    <mergeCell ref="E83:E85"/>
    <mergeCell ref="F83:F85"/>
    <mergeCell ref="G83:G85"/>
    <mergeCell ref="H83:H85"/>
    <mergeCell ref="I83:I85"/>
    <mergeCell ref="J30:J32"/>
    <mergeCell ref="K30:K32"/>
    <mergeCell ref="J33:J34"/>
    <mergeCell ref="K33:K34"/>
    <mergeCell ref="A33:A34"/>
    <mergeCell ref="D33:D34"/>
    <mergeCell ref="E33:E34"/>
    <mergeCell ref="F33:F34"/>
    <mergeCell ref="G33:G34"/>
    <mergeCell ref="B28:C28"/>
    <mergeCell ref="B29:C29"/>
    <mergeCell ref="A30:A32"/>
    <mergeCell ref="D30:D32"/>
    <mergeCell ref="E30:E32"/>
    <mergeCell ref="F30:F32"/>
    <mergeCell ref="G30:G32"/>
    <mergeCell ref="H30:H32"/>
    <mergeCell ref="I30:I32"/>
    <mergeCell ref="A25:A26"/>
    <mergeCell ref="D25:D26"/>
    <mergeCell ref="E25:E26"/>
    <mergeCell ref="F25:F26"/>
    <mergeCell ref="G25:G26"/>
    <mergeCell ref="I25:I26"/>
    <mergeCell ref="J25:J26"/>
    <mergeCell ref="K25:K26"/>
    <mergeCell ref="B27:C27"/>
    <mergeCell ref="J21:J22"/>
    <mergeCell ref="K21:K22"/>
    <mergeCell ref="A23:A24"/>
    <mergeCell ref="D23:D24"/>
    <mergeCell ref="E23:E24"/>
    <mergeCell ref="F23:F24"/>
    <mergeCell ref="G23:G24"/>
    <mergeCell ref="I23:I24"/>
    <mergeCell ref="J23:J24"/>
    <mergeCell ref="K23:K24"/>
    <mergeCell ref="A21:A22"/>
    <mergeCell ref="D21:D22"/>
    <mergeCell ref="E21:E22"/>
    <mergeCell ref="F21:F22"/>
    <mergeCell ref="G21:G22"/>
    <mergeCell ref="K15:K17"/>
    <mergeCell ref="A15:A17"/>
    <mergeCell ref="D15:D17"/>
    <mergeCell ref="E15:E17"/>
    <mergeCell ref="F15:F17"/>
    <mergeCell ref="G15:G17"/>
    <mergeCell ref="H15:H17"/>
    <mergeCell ref="I15:I17"/>
    <mergeCell ref="J15:J17"/>
    <mergeCell ref="A1:K1"/>
    <mergeCell ref="A3:K3"/>
    <mergeCell ref="A5:K5"/>
    <mergeCell ref="A6:K6"/>
    <mergeCell ref="A8:A9"/>
    <mergeCell ref="B8:B9"/>
    <mergeCell ref="C8:C9"/>
    <mergeCell ref="D8:D9"/>
    <mergeCell ref="E8:E9"/>
    <mergeCell ref="F8:F9"/>
    <mergeCell ref="G8:G9"/>
    <mergeCell ref="H8:I8"/>
    <mergeCell ref="J8:J9"/>
    <mergeCell ref="K8:K9"/>
    <mergeCell ref="A10:A11"/>
    <mergeCell ref="D10:D11"/>
    <mergeCell ref="E10:E11"/>
    <mergeCell ref="F10:F11"/>
    <mergeCell ref="G10:G11"/>
    <mergeCell ref="A12:A14"/>
    <mergeCell ref="D12:D14"/>
    <mergeCell ref="L8:L9"/>
    <mergeCell ref="H12:H14"/>
    <mergeCell ref="I12:I14"/>
    <mergeCell ref="J12:J14"/>
    <mergeCell ref="K12:K14"/>
    <mergeCell ref="H10:H11"/>
    <mergeCell ref="I10:I11"/>
    <mergeCell ref="J10:J11"/>
    <mergeCell ref="K10:K11"/>
    <mergeCell ref="E12:E14"/>
    <mergeCell ref="F12:F14"/>
    <mergeCell ref="G12:G14"/>
    <mergeCell ref="A18:A20"/>
    <mergeCell ref="D18:D20"/>
    <mergeCell ref="E18:E20"/>
    <mergeCell ref="F18:F20"/>
    <mergeCell ref="G18:G20"/>
    <mergeCell ref="H18:H20"/>
    <mergeCell ref="I18:I20"/>
    <mergeCell ref="J18:J20"/>
    <mergeCell ref="K18:K20"/>
    <mergeCell ref="G37:G39"/>
    <mergeCell ref="H37:H39"/>
    <mergeCell ref="I37:I39"/>
    <mergeCell ref="J37:J39"/>
    <mergeCell ref="K37:K39"/>
    <mergeCell ref="B36:C36"/>
    <mergeCell ref="A37:A39"/>
    <mergeCell ref="D37:D39"/>
    <mergeCell ref="E37:E39"/>
    <mergeCell ref="F37:F39"/>
    <mergeCell ref="G41:G43"/>
    <mergeCell ref="H41:H43"/>
    <mergeCell ref="I41:I43"/>
    <mergeCell ref="J41:J43"/>
    <mergeCell ref="K41:K43"/>
    <mergeCell ref="B40:C40"/>
    <mergeCell ref="A41:A43"/>
    <mergeCell ref="D41:D43"/>
    <mergeCell ref="E41:E43"/>
    <mergeCell ref="F41:F43"/>
    <mergeCell ref="H44:H45"/>
    <mergeCell ref="I44:I45"/>
    <mergeCell ref="J44:J45"/>
    <mergeCell ref="K44:K45"/>
    <mergeCell ref="B46:C46"/>
    <mergeCell ref="A44:A45"/>
    <mergeCell ref="D44:D45"/>
    <mergeCell ref="E44:E45"/>
    <mergeCell ref="F44:F45"/>
    <mergeCell ref="G44:G45"/>
    <mergeCell ref="H47:H48"/>
    <mergeCell ref="I47:I48"/>
    <mergeCell ref="J47:J48"/>
    <mergeCell ref="K47:K48"/>
    <mergeCell ref="A49:A50"/>
    <mergeCell ref="D49:D50"/>
    <mergeCell ref="E49:E50"/>
    <mergeCell ref="F49:F50"/>
    <mergeCell ref="G49:G50"/>
    <mergeCell ref="H49:H50"/>
    <mergeCell ref="I49:I50"/>
    <mergeCell ref="J49:J50"/>
    <mergeCell ref="K49:K50"/>
    <mergeCell ref="A47:A48"/>
    <mergeCell ref="D47:D48"/>
    <mergeCell ref="E47:E48"/>
    <mergeCell ref="F47:F48"/>
    <mergeCell ref="G47:G48"/>
    <mergeCell ref="H51:H52"/>
    <mergeCell ref="I51:I52"/>
    <mergeCell ref="J51:J52"/>
    <mergeCell ref="K51:K52"/>
    <mergeCell ref="B53:C53"/>
    <mergeCell ref="A51:A52"/>
    <mergeCell ref="D51:D52"/>
    <mergeCell ref="E51:E52"/>
    <mergeCell ref="F51:F52"/>
    <mergeCell ref="G51:G52"/>
    <mergeCell ref="H54:H55"/>
    <mergeCell ref="I54:I55"/>
    <mergeCell ref="J54:J55"/>
    <mergeCell ref="K54:K55"/>
    <mergeCell ref="B56:C56"/>
    <mergeCell ref="A54:A55"/>
    <mergeCell ref="D54:D55"/>
    <mergeCell ref="E54:E55"/>
    <mergeCell ref="F54:F55"/>
    <mergeCell ref="G54:G55"/>
    <mergeCell ref="H57:H58"/>
    <mergeCell ref="I57:I58"/>
    <mergeCell ref="J57:J58"/>
    <mergeCell ref="K57:K58"/>
    <mergeCell ref="A60:A61"/>
    <mergeCell ref="D60:D61"/>
    <mergeCell ref="E60:E61"/>
    <mergeCell ref="F60:F61"/>
    <mergeCell ref="G60:G61"/>
    <mergeCell ref="H60:H61"/>
    <mergeCell ref="I60:I61"/>
    <mergeCell ref="J60:J61"/>
    <mergeCell ref="K60:K61"/>
    <mergeCell ref="A57:A58"/>
    <mergeCell ref="D57:D58"/>
    <mergeCell ref="E57:E58"/>
    <mergeCell ref="F57:F58"/>
    <mergeCell ref="G57:G58"/>
    <mergeCell ref="G63:G64"/>
    <mergeCell ref="H63:H64"/>
    <mergeCell ref="I63:I64"/>
    <mergeCell ref="J63:J64"/>
    <mergeCell ref="K63:K64"/>
    <mergeCell ref="A63:A64"/>
    <mergeCell ref="D63:D64"/>
    <mergeCell ref="E63:E64"/>
    <mergeCell ref="F63:F64"/>
    <mergeCell ref="H65:H67"/>
    <mergeCell ref="I65:I67"/>
    <mergeCell ref="J65:J67"/>
    <mergeCell ref="K65:K67"/>
    <mergeCell ref="A68:A69"/>
    <mergeCell ref="D68:D69"/>
    <mergeCell ref="E68:E69"/>
    <mergeCell ref="F68:F69"/>
    <mergeCell ref="G68:G69"/>
    <mergeCell ref="I68:I69"/>
    <mergeCell ref="J68:J69"/>
    <mergeCell ref="K68:K69"/>
    <mergeCell ref="A65:A67"/>
    <mergeCell ref="D65:D67"/>
    <mergeCell ref="E65:E67"/>
    <mergeCell ref="F65:F67"/>
    <mergeCell ref="G65:G67"/>
    <mergeCell ref="B70:C70"/>
    <mergeCell ref="B71:C71"/>
    <mergeCell ref="B72:C72"/>
    <mergeCell ref="B73:C73"/>
    <mergeCell ref="B75:C75"/>
    <mergeCell ref="B76:C76"/>
    <mergeCell ref="B93:C93"/>
    <mergeCell ref="A86:A88"/>
    <mergeCell ref="D86:D88"/>
    <mergeCell ref="A77:A78"/>
    <mergeCell ref="D77:D78"/>
    <mergeCell ref="A79:A80"/>
    <mergeCell ref="A83:A85"/>
    <mergeCell ref="A90:A91"/>
    <mergeCell ref="D90:D91"/>
  </mergeCells>
  <pageMargins left="0.39370078740157483" right="0.39370078740157483" top="0.59055118110236227" bottom="0.59055118110236227" header="0" footer="0"/>
  <pageSetup scale="6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5"/>
  </sheetPr>
  <dimension ref="A1:M105"/>
  <sheetViews>
    <sheetView topLeftCell="D1" workbookViewId="0">
      <pane ySplit="9" topLeftCell="A71" activePane="bottomLeft" state="frozen"/>
      <selection pane="bottomLeft" activeCell="A77" sqref="A77:K77"/>
    </sheetView>
  </sheetViews>
  <sheetFormatPr baseColWidth="10" defaultRowHeight="12.75"/>
  <cols>
    <col min="1" max="1" width="13.7109375" style="31" customWidth="1"/>
    <col min="2" max="2" width="27.42578125" style="31" customWidth="1"/>
    <col min="3" max="4" width="16.5703125" style="31" customWidth="1"/>
    <col min="5" max="5" width="12.85546875" style="31" customWidth="1"/>
    <col min="6" max="6" width="24.42578125" style="31" customWidth="1"/>
    <col min="7" max="7" width="27.7109375" style="31" customWidth="1"/>
    <col min="8" max="8" width="12.28515625" style="28" bestFit="1" customWidth="1"/>
    <col min="9" max="9" width="12.7109375" style="28" bestFit="1" customWidth="1"/>
    <col min="10" max="10" width="46.5703125" style="31" customWidth="1"/>
    <col min="11" max="11" width="19.7109375" style="31" customWidth="1"/>
    <col min="12" max="12" width="0" style="31" hidden="1" customWidth="1"/>
    <col min="13" max="16" width="11.42578125" style="31"/>
    <col min="17" max="17" width="11.7109375" style="31" bestFit="1" customWidth="1"/>
    <col min="18" max="18" width="11.42578125" style="31"/>
    <col min="19" max="20" width="11.5703125" style="31" bestFit="1" customWidth="1"/>
    <col min="21" max="16384" width="11.42578125" style="31"/>
  </cols>
  <sheetData>
    <row r="1" spans="1:12" ht="18" customHeight="1">
      <c r="A1" s="232" t="s">
        <v>0</v>
      </c>
      <c r="B1" s="232"/>
      <c r="C1" s="232"/>
      <c r="D1" s="232"/>
      <c r="E1" s="232"/>
      <c r="F1" s="232"/>
      <c r="G1" s="232"/>
      <c r="H1" s="232"/>
      <c r="I1" s="232"/>
      <c r="J1" s="232"/>
      <c r="K1" s="232"/>
    </row>
    <row r="3" spans="1:12" ht="18" customHeight="1">
      <c r="A3" s="232" t="s">
        <v>1</v>
      </c>
      <c r="B3" s="232"/>
      <c r="C3" s="232"/>
      <c r="D3" s="232"/>
      <c r="E3" s="232"/>
      <c r="F3" s="232"/>
      <c r="G3" s="232"/>
      <c r="H3" s="232"/>
      <c r="I3" s="232"/>
      <c r="J3" s="232"/>
      <c r="K3" s="232"/>
    </row>
    <row r="5" spans="1:12" ht="15.75" customHeight="1">
      <c r="A5" s="233" t="s">
        <v>2</v>
      </c>
      <c r="B5" s="233"/>
      <c r="C5" s="233"/>
      <c r="D5" s="233"/>
      <c r="E5" s="233"/>
      <c r="F5" s="233"/>
      <c r="G5" s="233"/>
      <c r="H5" s="233"/>
      <c r="I5" s="233"/>
      <c r="J5" s="233"/>
      <c r="K5" s="233"/>
    </row>
    <row r="6" spans="1:12" ht="15.75" customHeight="1">
      <c r="A6" s="233" t="s">
        <v>296</v>
      </c>
      <c r="B6" s="233"/>
      <c r="C6" s="233"/>
      <c r="D6" s="233"/>
      <c r="E6" s="233"/>
      <c r="F6" s="233"/>
      <c r="G6" s="233"/>
      <c r="H6" s="233"/>
      <c r="I6" s="233"/>
      <c r="J6" s="233"/>
      <c r="K6" s="233"/>
    </row>
    <row r="7" spans="1:12" ht="15.75" customHeight="1" thickBot="1">
      <c r="B7" s="30"/>
      <c r="C7" s="30"/>
      <c r="D7" s="30"/>
      <c r="E7" s="30"/>
      <c r="F7" s="30"/>
      <c r="G7" s="30"/>
      <c r="H7" s="4"/>
      <c r="I7" s="4"/>
      <c r="J7" s="30"/>
    </row>
    <row r="8" spans="1:12" ht="13.5" thickBot="1">
      <c r="A8" s="235" t="s">
        <v>3</v>
      </c>
      <c r="B8" s="235" t="s">
        <v>4</v>
      </c>
      <c r="C8" s="235" t="s">
        <v>5</v>
      </c>
      <c r="D8" s="235" t="s">
        <v>6</v>
      </c>
      <c r="E8" s="235" t="s">
        <v>7</v>
      </c>
      <c r="F8" s="235" t="s">
        <v>8</v>
      </c>
      <c r="G8" s="235" t="s">
        <v>9</v>
      </c>
      <c r="H8" s="238" t="s">
        <v>10</v>
      </c>
      <c r="I8" s="239"/>
      <c r="J8" s="235" t="s">
        <v>11</v>
      </c>
      <c r="K8" s="240" t="s">
        <v>12</v>
      </c>
      <c r="L8" s="242" t="s">
        <v>13</v>
      </c>
    </row>
    <row r="9" spans="1:12" ht="30" customHeight="1" thickBot="1">
      <c r="A9" s="236"/>
      <c r="B9" s="236"/>
      <c r="C9" s="236"/>
      <c r="D9" s="237"/>
      <c r="E9" s="236"/>
      <c r="F9" s="236"/>
      <c r="G9" s="236"/>
      <c r="H9" s="5" t="s">
        <v>14</v>
      </c>
      <c r="I9" s="5" t="s">
        <v>15</v>
      </c>
      <c r="J9" s="236"/>
      <c r="K9" s="241"/>
      <c r="L9" s="243"/>
    </row>
    <row r="10" spans="1:12" s="11" customFormat="1" ht="47.25" customHeight="1">
      <c r="A10" s="59" t="s">
        <v>28</v>
      </c>
      <c r="B10" s="263" t="s">
        <v>31</v>
      </c>
      <c r="C10" s="263"/>
      <c r="D10" s="66" t="s">
        <v>20</v>
      </c>
      <c r="E10" s="66" t="s">
        <v>254</v>
      </c>
      <c r="F10" s="66" t="s">
        <v>255</v>
      </c>
      <c r="G10" s="66" t="s">
        <v>30</v>
      </c>
      <c r="H10" s="61">
        <f>350*3</f>
        <v>1050</v>
      </c>
      <c r="I10" s="61">
        <v>220</v>
      </c>
      <c r="J10" s="61" t="s">
        <v>256</v>
      </c>
      <c r="K10" s="66" t="s">
        <v>21</v>
      </c>
      <c r="L10" s="10"/>
    </row>
    <row r="11" spans="1:12" s="11" customFormat="1" ht="47.25" customHeight="1">
      <c r="A11" s="59" t="s">
        <v>28</v>
      </c>
      <c r="B11" s="263" t="s">
        <v>31</v>
      </c>
      <c r="C11" s="263"/>
      <c r="D11" s="70" t="s">
        <v>20</v>
      </c>
      <c r="E11" s="70" t="s">
        <v>254</v>
      </c>
      <c r="F11" s="70" t="s">
        <v>261</v>
      </c>
      <c r="G11" s="70" t="s">
        <v>30</v>
      </c>
      <c r="H11" s="61">
        <f>350*3</f>
        <v>1050</v>
      </c>
      <c r="I11" s="61">
        <v>220</v>
      </c>
      <c r="J11" s="61" t="s">
        <v>262</v>
      </c>
      <c r="K11" s="70" t="s">
        <v>21</v>
      </c>
      <c r="L11" s="10"/>
    </row>
    <row r="12" spans="1:12" s="11" customFormat="1" ht="44.25" customHeight="1">
      <c r="A12" s="73" t="s">
        <v>38</v>
      </c>
      <c r="B12" s="7" t="s">
        <v>39</v>
      </c>
      <c r="C12" s="7" t="s">
        <v>40</v>
      </c>
      <c r="D12" s="68" t="s">
        <v>20</v>
      </c>
      <c r="E12" s="68" t="s">
        <v>263</v>
      </c>
      <c r="F12" s="68" t="s">
        <v>264</v>
      </c>
      <c r="G12" s="68" t="s">
        <v>102</v>
      </c>
      <c r="H12" s="69">
        <v>274</v>
      </c>
      <c r="I12" s="69"/>
      <c r="J12" s="68" t="s">
        <v>103</v>
      </c>
      <c r="K12" s="74" t="s">
        <v>21</v>
      </c>
      <c r="L12" s="10"/>
    </row>
    <row r="13" spans="1:12" s="11" customFormat="1" ht="28.5" customHeight="1">
      <c r="A13" s="261" t="s">
        <v>57</v>
      </c>
      <c r="B13" s="67" t="s">
        <v>173</v>
      </c>
      <c r="C13" s="7" t="s">
        <v>175</v>
      </c>
      <c r="D13" s="251" t="s">
        <v>20</v>
      </c>
      <c r="E13" s="251" t="s">
        <v>169</v>
      </c>
      <c r="F13" s="251" t="s">
        <v>266</v>
      </c>
      <c r="G13" s="251" t="s">
        <v>265</v>
      </c>
      <c r="H13" s="257">
        <f>274*2</f>
        <v>548</v>
      </c>
      <c r="I13" s="257"/>
      <c r="J13" s="251" t="s">
        <v>179</v>
      </c>
      <c r="K13" s="259" t="s">
        <v>21</v>
      </c>
      <c r="L13" s="10"/>
    </row>
    <row r="14" spans="1:12" s="11" customFormat="1" ht="23.25" customHeight="1">
      <c r="A14" s="262"/>
      <c r="B14" s="7" t="s">
        <v>174</v>
      </c>
      <c r="C14" s="67" t="s">
        <v>167</v>
      </c>
      <c r="D14" s="253"/>
      <c r="E14" s="253"/>
      <c r="F14" s="253"/>
      <c r="G14" s="253"/>
      <c r="H14" s="258"/>
      <c r="I14" s="258"/>
      <c r="J14" s="253"/>
      <c r="K14" s="260"/>
      <c r="L14" s="10"/>
    </row>
    <row r="15" spans="1:12" s="11" customFormat="1" ht="26.25" customHeight="1">
      <c r="A15" s="264" t="s">
        <v>38</v>
      </c>
      <c r="B15" s="75" t="s">
        <v>39</v>
      </c>
      <c r="C15" s="75" t="s">
        <v>40</v>
      </c>
      <c r="D15" s="229" t="s">
        <v>20</v>
      </c>
      <c r="E15" s="229" t="s">
        <v>107</v>
      </c>
      <c r="F15" s="229" t="s">
        <v>277</v>
      </c>
      <c r="G15" s="229" t="s">
        <v>102</v>
      </c>
      <c r="H15" s="248">
        <v>1050</v>
      </c>
      <c r="I15" s="248">
        <v>203</v>
      </c>
      <c r="J15" s="229" t="s">
        <v>103</v>
      </c>
      <c r="K15" s="229" t="s">
        <v>21</v>
      </c>
      <c r="L15" s="10"/>
    </row>
    <row r="16" spans="1:12" s="11" customFormat="1" ht="22.5" customHeight="1">
      <c r="A16" s="265"/>
      <c r="B16" s="75" t="s">
        <v>41</v>
      </c>
      <c r="C16" s="75" t="s">
        <v>42</v>
      </c>
      <c r="D16" s="247"/>
      <c r="E16" s="247"/>
      <c r="F16" s="247"/>
      <c r="G16" s="247"/>
      <c r="H16" s="249"/>
      <c r="I16" s="249"/>
      <c r="J16" s="247"/>
      <c r="K16" s="247"/>
      <c r="L16" s="10"/>
    </row>
    <row r="17" spans="1:12" s="11" customFormat="1" ht="20.25" customHeight="1">
      <c r="A17" s="266"/>
      <c r="B17" s="7" t="s">
        <v>110</v>
      </c>
      <c r="C17" s="12" t="s">
        <v>42</v>
      </c>
      <c r="D17" s="230"/>
      <c r="E17" s="230"/>
      <c r="F17" s="230"/>
      <c r="G17" s="230"/>
      <c r="H17" s="250"/>
      <c r="I17" s="250"/>
      <c r="J17" s="230"/>
      <c r="K17" s="230"/>
      <c r="L17" s="10"/>
    </row>
    <row r="18" spans="1:12" s="11" customFormat="1" ht="27.75" customHeight="1">
      <c r="A18" s="264" t="s">
        <v>38</v>
      </c>
      <c r="B18" s="75" t="s">
        <v>39</v>
      </c>
      <c r="C18" s="75" t="s">
        <v>40</v>
      </c>
      <c r="D18" s="229" t="s">
        <v>20</v>
      </c>
      <c r="E18" s="229" t="s">
        <v>26</v>
      </c>
      <c r="F18" s="229" t="s">
        <v>278</v>
      </c>
      <c r="G18" s="229" t="s">
        <v>102</v>
      </c>
      <c r="H18" s="248">
        <f>274*3</f>
        <v>822</v>
      </c>
      <c r="I18" s="248">
        <v>220</v>
      </c>
      <c r="J18" s="229" t="s">
        <v>103</v>
      </c>
      <c r="K18" s="254" t="s">
        <v>21</v>
      </c>
      <c r="L18" s="10"/>
    </row>
    <row r="19" spans="1:12" s="11" customFormat="1" ht="24" customHeight="1">
      <c r="A19" s="265"/>
      <c r="B19" s="75" t="s">
        <v>41</v>
      </c>
      <c r="C19" s="75" t="s">
        <v>42</v>
      </c>
      <c r="D19" s="247"/>
      <c r="E19" s="247"/>
      <c r="F19" s="247"/>
      <c r="G19" s="247"/>
      <c r="H19" s="249"/>
      <c r="I19" s="249"/>
      <c r="J19" s="247"/>
      <c r="K19" s="255"/>
      <c r="L19" s="10"/>
    </row>
    <row r="20" spans="1:12" s="11" customFormat="1" ht="21" customHeight="1">
      <c r="A20" s="266"/>
      <c r="B20" s="7" t="s">
        <v>110</v>
      </c>
      <c r="C20" s="12" t="s">
        <v>42</v>
      </c>
      <c r="D20" s="230"/>
      <c r="E20" s="230"/>
      <c r="F20" s="230"/>
      <c r="G20" s="230"/>
      <c r="H20" s="250"/>
      <c r="I20" s="250"/>
      <c r="J20" s="230"/>
      <c r="K20" s="256"/>
      <c r="L20" s="10"/>
    </row>
    <row r="21" spans="1:12" s="11" customFormat="1" ht="27.75" customHeight="1">
      <c r="A21" s="264" t="s">
        <v>38</v>
      </c>
      <c r="B21" s="75" t="s">
        <v>39</v>
      </c>
      <c r="C21" s="75" t="s">
        <v>40</v>
      </c>
      <c r="D21" s="229" t="s">
        <v>20</v>
      </c>
      <c r="E21" s="229" t="s">
        <v>279</v>
      </c>
      <c r="F21" s="229" t="s">
        <v>280</v>
      </c>
      <c r="G21" s="229" t="s">
        <v>102</v>
      </c>
      <c r="H21" s="248">
        <f>274*3</f>
        <v>822</v>
      </c>
      <c r="I21" s="248">
        <v>220</v>
      </c>
      <c r="J21" s="229" t="s">
        <v>103</v>
      </c>
      <c r="K21" s="254" t="s">
        <v>21</v>
      </c>
      <c r="L21" s="10"/>
    </row>
    <row r="22" spans="1:12" s="11" customFormat="1" ht="18" customHeight="1">
      <c r="A22" s="265"/>
      <c r="B22" s="75" t="s">
        <v>41</v>
      </c>
      <c r="C22" s="75" t="s">
        <v>42</v>
      </c>
      <c r="D22" s="247"/>
      <c r="E22" s="247"/>
      <c r="F22" s="247"/>
      <c r="G22" s="247"/>
      <c r="H22" s="249"/>
      <c r="I22" s="249"/>
      <c r="J22" s="247"/>
      <c r="K22" s="255"/>
      <c r="L22" s="10"/>
    </row>
    <row r="23" spans="1:12" s="11" customFormat="1" ht="19.5" customHeight="1">
      <c r="A23" s="266"/>
      <c r="B23" s="7" t="s">
        <v>110</v>
      </c>
      <c r="C23" s="12" t="s">
        <v>42</v>
      </c>
      <c r="D23" s="230"/>
      <c r="E23" s="230"/>
      <c r="F23" s="230"/>
      <c r="G23" s="230"/>
      <c r="H23" s="250"/>
      <c r="I23" s="250"/>
      <c r="J23" s="230"/>
      <c r="K23" s="256"/>
      <c r="L23" s="10"/>
    </row>
    <row r="24" spans="1:12" s="11" customFormat="1" ht="42" customHeight="1">
      <c r="A24" s="81" t="s">
        <v>38</v>
      </c>
      <c r="B24" s="7" t="s">
        <v>39</v>
      </c>
      <c r="C24" s="7" t="s">
        <v>40</v>
      </c>
      <c r="D24" s="79" t="s">
        <v>20</v>
      </c>
      <c r="E24" s="79" t="s">
        <v>254</v>
      </c>
      <c r="F24" s="79" t="s">
        <v>281</v>
      </c>
      <c r="G24" s="79" t="s">
        <v>102</v>
      </c>
      <c r="H24" s="80">
        <v>350</v>
      </c>
      <c r="I24" s="80">
        <v>220</v>
      </c>
      <c r="J24" s="79" t="s">
        <v>103</v>
      </c>
      <c r="K24" s="74" t="s">
        <v>21</v>
      </c>
      <c r="L24" s="10"/>
    </row>
    <row r="25" spans="1:12" s="11" customFormat="1" ht="23.25" customHeight="1">
      <c r="A25" s="264" t="s">
        <v>282</v>
      </c>
      <c r="B25" s="77" t="s">
        <v>41</v>
      </c>
      <c r="C25" s="77" t="s">
        <v>42</v>
      </c>
      <c r="D25" s="229" t="s">
        <v>20</v>
      </c>
      <c r="E25" s="229" t="s">
        <v>254</v>
      </c>
      <c r="F25" s="229" t="s">
        <v>281</v>
      </c>
      <c r="G25" s="229" t="s">
        <v>102</v>
      </c>
      <c r="H25" s="248">
        <f>350*2</f>
        <v>700</v>
      </c>
      <c r="I25" s="248"/>
      <c r="J25" s="229" t="s">
        <v>103</v>
      </c>
      <c r="K25" s="254" t="s">
        <v>21</v>
      </c>
      <c r="L25" s="10"/>
    </row>
    <row r="26" spans="1:12" s="11" customFormat="1" ht="22.5" customHeight="1">
      <c r="A26" s="266"/>
      <c r="B26" s="7" t="s">
        <v>110</v>
      </c>
      <c r="C26" s="12" t="s">
        <v>42</v>
      </c>
      <c r="D26" s="230"/>
      <c r="E26" s="230"/>
      <c r="F26" s="230"/>
      <c r="G26" s="230"/>
      <c r="H26" s="250"/>
      <c r="I26" s="250"/>
      <c r="J26" s="230"/>
      <c r="K26" s="256"/>
      <c r="L26" s="10"/>
    </row>
    <row r="27" spans="1:12" s="11" customFormat="1" ht="24.75" customHeight="1">
      <c r="A27" s="264" t="s">
        <v>282</v>
      </c>
      <c r="B27" s="77" t="s">
        <v>41</v>
      </c>
      <c r="C27" s="77" t="s">
        <v>42</v>
      </c>
      <c r="D27" s="229" t="s">
        <v>20</v>
      </c>
      <c r="E27" s="229" t="s">
        <v>254</v>
      </c>
      <c r="F27" s="229" t="s">
        <v>283</v>
      </c>
      <c r="G27" s="229" t="s">
        <v>102</v>
      </c>
      <c r="H27" s="248">
        <f>350*2</f>
        <v>700</v>
      </c>
      <c r="I27" s="248"/>
      <c r="J27" s="229" t="s">
        <v>103</v>
      </c>
      <c r="K27" s="254" t="s">
        <v>21</v>
      </c>
      <c r="L27" s="10"/>
    </row>
    <row r="28" spans="1:12" s="11" customFormat="1" ht="27" customHeight="1">
      <c r="A28" s="266"/>
      <c r="B28" s="7" t="s">
        <v>110</v>
      </c>
      <c r="C28" s="12" t="s">
        <v>42</v>
      </c>
      <c r="D28" s="230"/>
      <c r="E28" s="230"/>
      <c r="F28" s="230"/>
      <c r="G28" s="230"/>
      <c r="H28" s="250"/>
      <c r="I28" s="250"/>
      <c r="J28" s="230"/>
      <c r="K28" s="256"/>
      <c r="L28" s="10"/>
    </row>
    <row r="29" spans="1:12" s="11" customFormat="1" ht="45.75" customHeight="1">
      <c r="A29" s="81" t="s">
        <v>38</v>
      </c>
      <c r="B29" s="7" t="s">
        <v>39</v>
      </c>
      <c r="C29" s="7" t="s">
        <v>40</v>
      </c>
      <c r="D29" s="79" t="s">
        <v>20</v>
      </c>
      <c r="E29" s="79" t="s">
        <v>254</v>
      </c>
      <c r="F29" s="79" t="s">
        <v>283</v>
      </c>
      <c r="G29" s="79" t="s">
        <v>102</v>
      </c>
      <c r="H29" s="80">
        <v>350</v>
      </c>
      <c r="I29" s="80">
        <v>220</v>
      </c>
      <c r="J29" s="79" t="s">
        <v>103</v>
      </c>
      <c r="K29" s="74" t="s">
        <v>21</v>
      </c>
      <c r="L29" s="10"/>
    </row>
    <row r="30" spans="1:12" s="11" customFormat="1" ht="45" customHeight="1">
      <c r="A30" s="59" t="s">
        <v>28</v>
      </c>
      <c r="B30" s="263" t="s">
        <v>31</v>
      </c>
      <c r="C30" s="263"/>
      <c r="D30" s="82" t="s">
        <v>20</v>
      </c>
      <c r="E30" s="82" t="s">
        <v>254</v>
      </c>
      <c r="F30" s="82" t="s">
        <v>284</v>
      </c>
      <c r="G30" s="82" t="s">
        <v>30</v>
      </c>
      <c r="H30" s="61">
        <f>274*3</f>
        <v>822</v>
      </c>
      <c r="I30" s="61"/>
      <c r="J30" s="61" t="s">
        <v>285</v>
      </c>
      <c r="K30" s="82" t="s">
        <v>21</v>
      </c>
      <c r="L30" s="10"/>
    </row>
    <row r="31" spans="1:12" s="11" customFormat="1" ht="26.25" customHeight="1">
      <c r="A31" s="264" t="s">
        <v>282</v>
      </c>
      <c r="B31" s="77" t="s">
        <v>41</v>
      </c>
      <c r="C31" s="77" t="s">
        <v>42</v>
      </c>
      <c r="D31" s="229" t="s">
        <v>20</v>
      </c>
      <c r="E31" s="229" t="s">
        <v>263</v>
      </c>
      <c r="F31" s="229" t="s">
        <v>264</v>
      </c>
      <c r="G31" s="229" t="s">
        <v>102</v>
      </c>
      <c r="H31" s="248">
        <f>274*2</f>
        <v>548</v>
      </c>
      <c r="I31" s="248"/>
      <c r="J31" s="229" t="s">
        <v>103</v>
      </c>
      <c r="K31" s="254" t="s">
        <v>21</v>
      </c>
      <c r="L31" s="10"/>
    </row>
    <row r="32" spans="1:12" s="11" customFormat="1" ht="27" customHeight="1">
      <c r="A32" s="266"/>
      <c r="B32" s="7" t="s">
        <v>110</v>
      </c>
      <c r="C32" s="12" t="s">
        <v>42</v>
      </c>
      <c r="D32" s="230"/>
      <c r="E32" s="230"/>
      <c r="F32" s="230"/>
      <c r="G32" s="230"/>
      <c r="H32" s="250"/>
      <c r="I32" s="250"/>
      <c r="J32" s="230"/>
      <c r="K32" s="256"/>
      <c r="L32" s="10"/>
    </row>
    <row r="33" spans="1:12" s="11" customFormat="1" ht="45" customHeight="1">
      <c r="A33" s="59" t="s">
        <v>28</v>
      </c>
      <c r="B33" s="263" t="s">
        <v>31</v>
      </c>
      <c r="C33" s="263"/>
      <c r="D33" s="82" t="s">
        <v>20</v>
      </c>
      <c r="E33" s="82" t="s">
        <v>279</v>
      </c>
      <c r="F33" s="82" t="s">
        <v>286</v>
      </c>
      <c r="G33" s="82" t="s">
        <v>30</v>
      </c>
      <c r="H33" s="61">
        <f>274*3</f>
        <v>822</v>
      </c>
      <c r="I33" s="61">
        <v>220</v>
      </c>
      <c r="J33" s="61" t="s">
        <v>287</v>
      </c>
      <c r="K33" s="82" t="s">
        <v>21</v>
      </c>
      <c r="L33" s="10"/>
    </row>
    <row r="34" spans="1:12" s="11" customFormat="1" ht="30" customHeight="1">
      <c r="A34" s="269" t="s">
        <v>267</v>
      </c>
      <c r="B34" s="7" t="s">
        <v>18</v>
      </c>
      <c r="C34" s="7" t="s">
        <v>268</v>
      </c>
      <c r="D34" s="229" t="s">
        <v>20</v>
      </c>
      <c r="E34" s="229" t="s">
        <v>26</v>
      </c>
      <c r="F34" s="229" t="s">
        <v>289</v>
      </c>
      <c r="G34" s="229" t="s">
        <v>290</v>
      </c>
      <c r="H34" s="248">
        <f>239*2</f>
        <v>478</v>
      </c>
      <c r="I34" s="80"/>
      <c r="J34" s="229" t="s">
        <v>271</v>
      </c>
      <c r="K34" s="254" t="s">
        <v>21</v>
      </c>
      <c r="L34" s="10"/>
    </row>
    <row r="35" spans="1:12" s="11" customFormat="1" ht="24.75" customHeight="1">
      <c r="A35" s="270"/>
      <c r="B35" s="77" t="s">
        <v>288</v>
      </c>
      <c r="C35" s="77" t="s">
        <v>24</v>
      </c>
      <c r="D35" s="230"/>
      <c r="E35" s="230"/>
      <c r="F35" s="230"/>
      <c r="G35" s="230"/>
      <c r="H35" s="250"/>
      <c r="I35" s="78"/>
      <c r="J35" s="230"/>
      <c r="K35" s="256"/>
      <c r="L35" s="10"/>
    </row>
    <row r="36" spans="1:12" s="11" customFormat="1" ht="24.75" customHeight="1">
      <c r="A36" s="264" t="s">
        <v>38</v>
      </c>
      <c r="B36" s="83" t="s">
        <v>39</v>
      </c>
      <c r="C36" s="83" t="s">
        <v>40</v>
      </c>
      <c r="D36" s="229" t="s">
        <v>20</v>
      </c>
      <c r="E36" s="229" t="s">
        <v>291</v>
      </c>
      <c r="F36" s="229" t="s">
        <v>292</v>
      </c>
      <c r="G36" s="229" t="s">
        <v>102</v>
      </c>
      <c r="H36" s="248">
        <f>274*3</f>
        <v>822</v>
      </c>
      <c r="I36" s="248">
        <v>470</v>
      </c>
      <c r="J36" s="229" t="s">
        <v>103</v>
      </c>
      <c r="K36" s="254" t="s">
        <v>21</v>
      </c>
      <c r="L36" s="10"/>
    </row>
    <row r="37" spans="1:12" s="11" customFormat="1" ht="18" customHeight="1">
      <c r="A37" s="265"/>
      <c r="B37" s="83" t="s">
        <v>41</v>
      </c>
      <c r="C37" s="83" t="s">
        <v>42</v>
      </c>
      <c r="D37" s="247"/>
      <c r="E37" s="247"/>
      <c r="F37" s="247"/>
      <c r="G37" s="247"/>
      <c r="H37" s="249"/>
      <c r="I37" s="249"/>
      <c r="J37" s="247"/>
      <c r="K37" s="255"/>
      <c r="L37" s="10"/>
    </row>
    <row r="38" spans="1:12" s="11" customFormat="1" ht="17.25" customHeight="1">
      <c r="A38" s="266"/>
      <c r="B38" s="7" t="s">
        <v>110</v>
      </c>
      <c r="C38" s="12" t="s">
        <v>42</v>
      </c>
      <c r="D38" s="230"/>
      <c r="E38" s="230"/>
      <c r="F38" s="230"/>
      <c r="G38" s="230"/>
      <c r="H38" s="250"/>
      <c r="I38" s="250"/>
      <c r="J38" s="230"/>
      <c r="K38" s="256"/>
      <c r="L38" s="10"/>
    </row>
    <row r="39" spans="1:12" s="11" customFormat="1" ht="31.5" customHeight="1">
      <c r="A39" s="261" t="s">
        <v>57</v>
      </c>
      <c r="B39" s="83" t="s">
        <v>173</v>
      </c>
      <c r="C39" s="7" t="s">
        <v>175</v>
      </c>
      <c r="D39" s="251" t="s">
        <v>20</v>
      </c>
      <c r="E39" s="251" t="s">
        <v>169</v>
      </c>
      <c r="F39" s="251" t="s">
        <v>293</v>
      </c>
      <c r="G39" s="251" t="s">
        <v>294</v>
      </c>
      <c r="H39" s="257">
        <f>274*2</f>
        <v>548</v>
      </c>
      <c r="I39" s="257"/>
      <c r="J39" s="251" t="s">
        <v>179</v>
      </c>
      <c r="K39" s="259" t="s">
        <v>21</v>
      </c>
      <c r="L39" s="10"/>
    </row>
    <row r="40" spans="1:12" s="11" customFormat="1" ht="27.75" customHeight="1">
      <c r="A40" s="262"/>
      <c r="B40" s="7" t="s">
        <v>174</v>
      </c>
      <c r="C40" s="83" t="s">
        <v>167</v>
      </c>
      <c r="D40" s="253"/>
      <c r="E40" s="253"/>
      <c r="F40" s="253"/>
      <c r="G40" s="253"/>
      <c r="H40" s="258"/>
      <c r="I40" s="258"/>
      <c r="J40" s="253"/>
      <c r="K40" s="260"/>
      <c r="L40" s="10"/>
    </row>
    <row r="41" spans="1:12" s="11" customFormat="1" ht="24" customHeight="1">
      <c r="A41" s="264" t="s">
        <v>38</v>
      </c>
      <c r="B41" s="83" t="s">
        <v>39</v>
      </c>
      <c r="C41" s="83" t="s">
        <v>40</v>
      </c>
      <c r="D41" s="229" t="s">
        <v>20</v>
      </c>
      <c r="E41" s="229" t="s">
        <v>196</v>
      </c>
      <c r="F41" s="229" t="s">
        <v>295</v>
      </c>
      <c r="G41" s="229" t="s">
        <v>102</v>
      </c>
      <c r="H41" s="248">
        <f>274*3</f>
        <v>822</v>
      </c>
      <c r="I41" s="248"/>
      <c r="J41" s="229" t="s">
        <v>103</v>
      </c>
      <c r="K41" s="254" t="s">
        <v>21</v>
      </c>
      <c r="L41" s="10"/>
    </row>
    <row r="42" spans="1:12" s="11" customFormat="1" ht="21.75" customHeight="1">
      <c r="A42" s="265"/>
      <c r="B42" s="83" t="s">
        <v>41</v>
      </c>
      <c r="C42" s="83" t="s">
        <v>42</v>
      </c>
      <c r="D42" s="247"/>
      <c r="E42" s="247"/>
      <c r="F42" s="247"/>
      <c r="G42" s="247"/>
      <c r="H42" s="249"/>
      <c r="I42" s="249"/>
      <c r="J42" s="247"/>
      <c r="K42" s="255"/>
      <c r="L42" s="10"/>
    </row>
    <row r="43" spans="1:12" s="11" customFormat="1" ht="18" customHeight="1">
      <c r="A43" s="266"/>
      <c r="B43" s="7" t="s">
        <v>110</v>
      </c>
      <c r="C43" s="12" t="s">
        <v>42</v>
      </c>
      <c r="D43" s="230"/>
      <c r="E43" s="230"/>
      <c r="F43" s="230"/>
      <c r="G43" s="230"/>
      <c r="H43" s="250"/>
      <c r="I43" s="250"/>
      <c r="J43" s="230"/>
      <c r="K43" s="256"/>
      <c r="L43" s="10"/>
    </row>
    <row r="44" spans="1:12" s="11" customFormat="1" ht="30.75" customHeight="1">
      <c r="A44" s="261" t="s">
        <v>57</v>
      </c>
      <c r="B44" s="84" t="s">
        <v>173</v>
      </c>
      <c r="C44" s="7" t="s">
        <v>175</v>
      </c>
      <c r="D44" s="251" t="s">
        <v>20</v>
      </c>
      <c r="E44" s="251" t="s">
        <v>176</v>
      </c>
      <c r="F44" s="251" t="s">
        <v>300</v>
      </c>
      <c r="G44" s="251" t="s">
        <v>301</v>
      </c>
      <c r="H44" s="257">
        <f>274*2</f>
        <v>548</v>
      </c>
      <c r="I44" s="257"/>
      <c r="J44" s="251" t="s">
        <v>179</v>
      </c>
      <c r="K44" s="259" t="s">
        <v>21</v>
      </c>
      <c r="L44" s="10"/>
    </row>
    <row r="45" spans="1:12" s="11" customFormat="1" ht="25.5" customHeight="1">
      <c r="A45" s="262"/>
      <c r="B45" s="7" t="s">
        <v>174</v>
      </c>
      <c r="C45" s="84" t="s">
        <v>167</v>
      </c>
      <c r="D45" s="253"/>
      <c r="E45" s="253"/>
      <c r="F45" s="253"/>
      <c r="G45" s="253"/>
      <c r="H45" s="258"/>
      <c r="I45" s="258"/>
      <c r="J45" s="253"/>
      <c r="K45" s="260"/>
      <c r="L45" s="10"/>
    </row>
    <row r="46" spans="1:12" s="11" customFormat="1" ht="29.25" customHeight="1">
      <c r="A46" s="261" t="s">
        <v>57</v>
      </c>
      <c r="B46" s="84" t="s">
        <v>173</v>
      </c>
      <c r="C46" s="7" t="s">
        <v>175</v>
      </c>
      <c r="D46" s="251" t="s">
        <v>20</v>
      </c>
      <c r="E46" s="251" t="s">
        <v>176</v>
      </c>
      <c r="F46" s="251" t="s">
        <v>302</v>
      </c>
      <c r="G46" s="251" t="s">
        <v>303</v>
      </c>
      <c r="H46" s="257">
        <f>274*2</f>
        <v>548</v>
      </c>
      <c r="I46" s="257"/>
      <c r="J46" s="251" t="s">
        <v>179</v>
      </c>
      <c r="K46" s="259" t="s">
        <v>21</v>
      </c>
      <c r="L46" s="10"/>
    </row>
    <row r="47" spans="1:12" s="11" customFormat="1" ht="28.5" customHeight="1">
      <c r="A47" s="262"/>
      <c r="B47" s="7" t="s">
        <v>174</v>
      </c>
      <c r="C47" s="84" t="s">
        <v>167</v>
      </c>
      <c r="D47" s="253"/>
      <c r="E47" s="253"/>
      <c r="F47" s="253"/>
      <c r="G47" s="253"/>
      <c r="H47" s="258"/>
      <c r="I47" s="258"/>
      <c r="J47" s="253"/>
      <c r="K47" s="260"/>
      <c r="L47" s="10"/>
    </row>
    <row r="48" spans="1:12" s="11" customFormat="1" ht="42.75" customHeight="1">
      <c r="A48" s="59" t="s">
        <v>28</v>
      </c>
      <c r="B48" s="263" t="s">
        <v>31</v>
      </c>
      <c r="C48" s="263"/>
      <c r="D48" s="86" t="s">
        <v>20</v>
      </c>
      <c r="E48" s="86" t="s">
        <v>26</v>
      </c>
      <c r="F48" s="86" t="s">
        <v>304</v>
      </c>
      <c r="G48" s="86" t="s">
        <v>30</v>
      </c>
      <c r="H48" s="61">
        <f>274*3</f>
        <v>822</v>
      </c>
      <c r="I48" s="61">
        <v>220</v>
      </c>
      <c r="J48" s="61" t="s">
        <v>305</v>
      </c>
      <c r="K48" s="86" t="s">
        <v>21</v>
      </c>
      <c r="L48" s="10"/>
    </row>
    <row r="49" spans="1:13" s="11" customFormat="1" ht="27" customHeight="1">
      <c r="A49" s="261" t="s">
        <v>57</v>
      </c>
      <c r="B49" s="84" t="s">
        <v>173</v>
      </c>
      <c r="C49" s="7" t="s">
        <v>175</v>
      </c>
      <c r="D49" s="251" t="s">
        <v>20</v>
      </c>
      <c r="E49" s="251" t="s">
        <v>306</v>
      </c>
      <c r="F49" s="251" t="s">
        <v>307</v>
      </c>
      <c r="G49" s="251" t="s">
        <v>308</v>
      </c>
      <c r="H49" s="257">
        <f>274*2</f>
        <v>548</v>
      </c>
      <c r="I49" s="257"/>
      <c r="J49" s="251" t="s">
        <v>179</v>
      </c>
      <c r="K49" s="259" t="s">
        <v>21</v>
      </c>
      <c r="L49" s="10"/>
    </row>
    <row r="50" spans="1:13" s="11" customFormat="1" ht="30" customHeight="1">
      <c r="A50" s="262"/>
      <c r="B50" s="7" t="s">
        <v>174</v>
      </c>
      <c r="C50" s="84" t="s">
        <v>167</v>
      </c>
      <c r="D50" s="253"/>
      <c r="E50" s="253"/>
      <c r="F50" s="253"/>
      <c r="G50" s="253"/>
      <c r="H50" s="258"/>
      <c r="I50" s="258"/>
      <c r="J50" s="253"/>
      <c r="K50" s="260"/>
      <c r="L50" s="10"/>
    </row>
    <row r="51" spans="1:13" s="11" customFormat="1" ht="42" customHeight="1">
      <c r="A51" s="59" t="s">
        <v>28</v>
      </c>
      <c r="B51" s="263" t="s">
        <v>31</v>
      </c>
      <c r="C51" s="263"/>
      <c r="D51" s="86" t="s">
        <v>20</v>
      </c>
      <c r="E51" s="86" t="s">
        <v>176</v>
      </c>
      <c r="F51" s="86" t="s">
        <v>309</v>
      </c>
      <c r="G51" s="86" t="s">
        <v>30</v>
      </c>
      <c r="H51" s="61">
        <f>274*3</f>
        <v>822</v>
      </c>
      <c r="I51" s="61"/>
      <c r="J51" s="61" t="s">
        <v>310</v>
      </c>
      <c r="K51" s="86" t="s">
        <v>21</v>
      </c>
      <c r="L51" s="10"/>
    </row>
    <row r="52" spans="1:13" s="11" customFormat="1" ht="39" customHeight="1">
      <c r="A52" s="59" t="s">
        <v>28</v>
      </c>
      <c r="B52" s="263" t="s">
        <v>31</v>
      </c>
      <c r="C52" s="263"/>
      <c r="D52" s="86" t="s">
        <v>20</v>
      </c>
      <c r="E52" s="86" t="s">
        <v>107</v>
      </c>
      <c r="F52" s="86" t="s">
        <v>311</v>
      </c>
      <c r="G52" s="86" t="s">
        <v>30</v>
      </c>
      <c r="H52" s="61">
        <f>350*3</f>
        <v>1050</v>
      </c>
      <c r="I52" s="61">
        <v>110</v>
      </c>
      <c r="J52" s="61" t="s">
        <v>312</v>
      </c>
      <c r="K52" s="86" t="s">
        <v>21</v>
      </c>
      <c r="L52" s="10"/>
    </row>
    <row r="53" spans="1:13" s="11" customFormat="1" ht="42" customHeight="1">
      <c r="A53" s="59" t="s">
        <v>28</v>
      </c>
      <c r="B53" s="263" t="s">
        <v>31</v>
      </c>
      <c r="C53" s="263"/>
      <c r="D53" s="86" t="s">
        <v>20</v>
      </c>
      <c r="E53" s="86" t="s">
        <v>313</v>
      </c>
      <c r="F53" s="86" t="s">
        <v>314</v>
      </c>
      <c r="G53" s="86" t="s">
        <v>30</v>
      </c>
      <c r="H53" s="61">
        <f>274*3</f>
        <v>822</v>
      </c>
      <c r="I53" s="61"/>
      <c r="J53" s="61" t="s">
        <v>315</v>
      </c>
      <c r="K53" s="86" t="s">
        <v>21</v>
      </c>
      <c r="L53" s="10"/>
    </row>
    <row r="54" spans="1:13" s="11" customFormat="1" ht="129.75" customHeight="1">
      <c r="A54" s="62" t="s">
        <v>316</v>
      </c>
      <c r="B54" s="273" t="s">
        <v>317</v>
      </c>
      <c r="C54" s="274"/>
      <c r="D54" s="87" t="s">
        <v>20</v>
      </c>
      <c r="E54" s="87" t="s">
        <v>97</v>
      </c>
      <c r="F54" s="87" t="s">
        <v>318</v>
      </c>
      <c r="G54" s="87" t="s">
        <v>319</v>
      </c>
      <c r="H54" s="85">
        <v>34482</v>
      </c>
      <c r="I54" s="85">
        <v>2451</v>
      </c>
      <c r="J54" s="87" t="s">
        <v>320</v>
      </c>
      <c r="K54" s="16" t="s">
        <v>323</v>
      </c>
      <c r="L54" s="94"/>
      <c r="M54" s="94"/>
    </row>
    <row r="55" spans="1:13" s="11" customFormat="1" ht="145.5" customHeight="1">
      <c r="A55" s="62" t="s">
        <v>321</v>
      </c>
      <c r="B55" s="273" t="s">
        <v>322</v>
      </c>
      <c r="C55" s="274"/>
      <c r="D55" s="87" t="s">
        <v>20</v>
      </c>
      <c r="E55" s="87" t="s">
        <v>97</v>
      </c>
      <c r="F55" s="87" t="s">
        <v>318</v>
      </c>
      <c r="G55" s="87" t="s">
        <v>319</v>
      </c>
      <c r="H55" s="85">
        <f>83496+118629</f>
        <v>202125</v>
      </c>
      <c r="I55" s="85">
        <v>20880</v>
      </c>
      <c r="J55" s="87" t="s">
        <v>320</v>
      </c>
      <c r="K55" s="16" t="s">
        <v>323</v>
      </c>
      <c r="L55" s="50"/>
    </row>
    <row r="56" spans="1:13" s="11" customFormat="1" ht="24" customHeight="1">
      <c r="A56" s="264" t="s">
        <v>282</v>
      </c>
      <c r="B56" s="88" t="s">
        <v>41</v>
      </c>
      <c r="C56" s="88" t="s">
        <v>42</v>
      </c>
      <c r="D56" s="229" t="s">
        <v>20</v>
      </c>
      <c r="E56" s="229" t="s">
        <v>313</v>
      </c>
      <c r="F56" s="229" t="s">
        <v>328</v>
      </c>
      <c r="G56" s="229" t="s">
        <v>102</v>
      </c>
      <c r="H56" s="248">
        <f>274*2</f>
        <v>548</v>
      </c>
      <c r="I56" s="248"/>
      <c r="J56" s="229" t="s">
        <v>103</v>
      </c>
      <c r="K56" s="254" t="s">
        <v>21</v>
      </c>
      <c r="L56" s="10"/>
    </row>
    <row r="57" spans="1:13" s="11" customFormat="1" ht="24.75" customHeight="1">
      <c r="A57" s="266"/>
      <c r="B57" s="7" t="s">
        <v>110</v>
      </c>
      <c r="C57" s="12" t="s">
        <v>42</v>
      </c>
      <c r="D57" s="230"/>
      <c r="E57" s="230"/>
      <c r="F57" s="230"/>
      <c r="G57" s="230"/>
      <c r="H57" s="250"/>
      <c r="I57" s="250"/>
      <c r="J57" s="230"/>
      <c r="K57" s="256"/>
      <c r="L57" s="10"/>
    </row>
    <row r="58" spans="1:13" s="11" customFormat="1" ht="26.25" customHeight="1">
      <c r="A58" s="264" t="s">
        <v>38</v>
      </c>
      <c r="B58" s="88" t="s">
        <v>39</v>
      </c>
      <c r="C58" s="88" t="s">
        <v>40</v>
      </c>
      <c r="D58" s="229" t="s">
        <v>20</v>
      </c>
      <c r="E58" s="229" t="s">
        <v>176</v>
      </c>
      <c r="F58" s="229" t="s">
        <v>329</v>
      </c>
      <c r="G58" s="229" t="s">
        <v>102</v>
      </c>
      <c r="H58" s="248">
        <f>274*3</f>
        <v>822</v>
      </c>
      <c r="I58" s="248"/>
      <c r="J58" s="229" t="s">
        <v>103</v>
      </c>
      <c r="K58" s="229" t="s">
        <v>21</v>
      </c>
      <c r="L58" s="10"/>
    </row>
    <row r="59" spans="1:13" s="11" customFormat="1" ht="17.25" customHeight="1">
      <c r="A59" s="265"/>
      <c r="B59" s="88" t="s">
        <v>41</v>
      </c>
      <c r="C59" s="88" t="s">
        <v>42</v>
      </c>
      <c r="D59" s="247"/>
      <c r="E59" s="247"/>
      <c r="F59" s="247"/>
      <c r="G59" s="247"/>
      <c r="H59" s="249"/>
      <c r="I59" s="249"/>
      <c r="J59" s="247"/>
      <c r="K59" s="247"/>
      <c r="L59" s="10"/>
    </row>
    <row r="60" spans="1:13" s="11" customFormat="1" ht="20.25" customHeight="1">
      <c r="A60" s="266"/>
      <c r="B60" s="7" t="s">
        <v>110</v>
      </c>
      <c r="C60" s="12" t="s">
        <v>42</v>
      </c>
      <c r="D60" s="230"/>
      <c r="E60" s="230"/>
      <c r="F60" s="230"/>
      <c r="G60" s="230"/>
      <c r="H60" s="250"/>
      <c r="I60" s="250"/>
      <c r="J60" s="230"/>
      <c r="K60" s="230"/>
      <c r="L60" s="10"/>
    </row>
    <row r="61" spans="1:13" s="11" customFormat="1" ht="66.75" customHeight="1">
      <c r="A61" s="62" t="s">
        <v>17</v>
      </c>
      <c r="B61" s="273" t="s">
        <v>330</v>
      </c>
      <c r="C61" s="274"/>
      <c r="D61" s="88" t="s">
        <v>20</v>
      </c>
      <c r="E61" s="88" t="s">
        <v>97</v>
      </c>
      <c r="F61" s="88" t="s">
        <v>331</v>
      </c>
      <c r="G61" s="88" t="s">
        <v>332</v>
      </c>
      <c r="H61" s="89">
        <f>20934.68+27230</f>
        <v>48164.68</v>
      </c>
      <c r="I61" s="89">
        <f>14724.13+1356</f>
        <v>16080.13</v>
      </c>
      <c r="J61" s="88" t="s">
        <v>341</v>
      </c>
      <c r="K61" s="16" t="s">
        <v>333</v>
      </c>
      <c r="L61" s="94"/>
      <c r="M61" s="94"/>
    </row>
    <row r="62" spans="1:13" s="11" customFormat="1" ht="63.75" customHeight="1">
      <c r="A62" s="33" t="s">
        <v>202</v>
      </c>
      <c r="B62" s="228" t="s">
        <v>213</v>
      </c>
      <c r="C62" s="228"/>
      <c r="D62" s="88" t="s">
        <v>20</v>
      </c>
      <c r="E62" s="7" t="s">
        <v>43</v>
      </c>
      <c r="F62" s="7" t="s">
        <v>340</v>
      </c>
      <c r="G62" s="7" t="s">
        <v>326</v>
      </c>
      <c r="H62" s="8">
        <f>792*7</f>
        <v>5544</v>
      </c>
      <c r="I62" s="8"/>
      <c r="J62" s="8" t="s">
        <v>211</v>
      </c>
      <c r="K62" s="88" t="s">
        <v>21</v>
      </c>
      <c r="L62" s="10"/>
    </row>
    <row r="63" spans="1:13" s="11" customFormat="1" ht="27" customHeight="1">
      <c r="A63" s="261" t="s">
        <v>57</v>
      </c>
      <c r="B63" s="88" t="s">
        <v>173</v>
      </c>
      <c r="C63" s="7" t="s">
        <v>175</v>
      </c>
      <c r="D63" s="251" t="s">
        <v>20</v>
      </c>
      <c r="E63" s="251" t="s">
        <v>169</v>
      </c>
      <c r="F63" s="251" t="s">
        <v>334</v>
      </c>
      <c r="G63" s="251" t="s">
        <v>335</v>
      </c>
      <c r="H63" s="257">
        <f>274*2</f>
        <v>548</v>
      </c>
      <c r="I63" s="257"/>
      <c r="J63" s="251" t="s">
        <v>179</v>
      </c>
      <c r="K63" s="259" t="s">
        <v>21</v>
      </c>
      <c r="L63" s="10"/>
    </row>
    <row r="64" spans="1:13" s="11" customFormat="1" ht="30" customHeight="1">
      <c r="A64" s="262"/>
      <c r="B64" s="7" t="s">
        <v>174</v>
      </c>
      <c r="C64" s="88" t="s">
        <v>167</v>
      </c>
      <c r="D64" s="253"/>
      <c r="E64" s="253"/>
      <c r="F64" s="253"/>
      <c r="G64" s="253"/>
      <c r="H64" s="258"/>
      <c r="I64" s="258"/>
      <c r="J64" s="253"/>
      <c r="K64" s="260"/>
      <c r="L64" s="10"/>
    </row>
    <row r="65" spans="1:12" s="11" customFormat="1" ht="48" customHeight="1">
      <c r="A65" s="59" t="s">
        <v>28</v>
      </c>
      <c r="B65" s="263" t="s">
        <v>31</v>
      </c>
      <c r="C65" s="263"/>
      <c r="D65" s="92" t="s">
        <v>20</v>
      </c>
      <c r="E65" s="92" t="s">
        <v>291</v>
      </c>
      <c r="F65" s="92" t="s">
        <v>336</v>
      </c>
      <c r="G65" s="92" t="s">
        <v>30</v>
      </c>
      <c r="H65" s="61">
        <f>274*3</f>
        <v>822</v>
      </c>
      <c r="I65" s="61">
        <f>235+235</f>
        <v>470</v>
      </c>
      <c r="J65" s="61" t="s">
        <v>337</v>
      </c>
      <c r="K65" s="92" t="s">
        <v>21</v>
      </c>
      <c r="L65" s="10"/>
    </row>
    <row r="66" spans="1:12" s="11" customFormat="1" ht="44.25" customHeight="1" thickBot="1">
      <c r="A66" s="101" t="s">
        <v>28</v>
      </c>
      <c r="B66" s="287" t="s">
        <v>31</v>
      </c>
      <c r="C66" s="287"/>
      <c r="D66" s="102" t="s">
        <v>20</v>
      </c>
      <c r="E66" s="102" t="s">
        <v>313</v>
      </c>
      <c r="F66" s="102" t="s">
        <v>342</v>
      </c>
      <c r="G66" s="102" t="s">
        <v>30</v>
      </c>
      <c r="H66" s="103">
        <f>274*3</f>
        <v>822</v>
      </c>
      <c r="I66" s="103"/>
      <c r="J66" s="103" t="s">
        <v>343</v>
      </c>
      <c r="K66" s="102" t="s">
        <v>21</v>
      </c>
      <c r="L66" s="10"/>
    </row>
    <row r="67" spans="1:12" s="11" customFormat="1" ht="26.25" customHeight="1">
      <c r="A67" s="277" t="s">
        <v>38</v>
      </c>
      <c r="B67" s="104" t="s">
        <v>39</v>
      </c>
      <c r="C67" s="104" t="s">
        <v>40</v>
      </c>
      <c r="D67" s="280" t="s">
        <v>20</v>
      </c>
      <c r="E67" s="280" t="s">
        <v>344</v>
      </c>
      <c r="F67" s="280" t="s">
        <v>292</v>
      </c>
      <c r="G67" s="280" t="s">
        <v>102</v>
      </c>
      <c r="H67" s="282">
        <f>274*3</f>
        <v>822</v>
      </c>
      <c r="I67" s="282">
        <v>470</v>
      </c>
      <c r="J67" s="280" t="s">
        <v>103</v>
      </c>
      <c r="K67" s="275" t="s">
        <v>21</v>
      </c>
      <c r="L67" s="10"/>
    </row>
    <row r="68" spans="1:12" s="11" customFormat="1" ht="23.25" customHeight="1">
      <c r="A68" s="278"/>
      <c r="B68" s="95" t="s">
        <v>41</v>
      </c>
      <c r="C68" s="95" t="s">
        <v>42</v>
      </c>
      <c r="D68" s="247"/>
      <c r="E68" s="247"/>
      <c r="F68" s="247"/>
      <c r="G68" s="247"/>
      <c r="H68" s="249"/>
      <c r="I68" s="249"/>
      <c r="J68" s="247"/>
      <c r="K68" s="255"/>
      <c r="L68" s="10"/>
    </row>
    <row r="69" spans="1:12" s="11" customFormat="1" ht="22.5" customHeight="1" thickBot="1">
      <c r="A69" s="279"/>
      <c r="B69" s="105" t="s">
        <v>110</v>
      </c>
      <c r="C69" s="106" t="s">
        <v>42</v>
      </c>
      <c r="D69" s="281"/>
      <c r="E69" s="281"/>
      <c r="F69" s="281"/>
      <c r="G69" s="281"/>
      <c r="H69" s="283"/>
      <c r="I69" s="283"/>
      <c r="J69" s="281"/>
      <c r="K69" s="276"/>
      <c r="L69" s="10"/>
    </row>
    <row r="70" spans="1:12" s="11" customFormat="1" ht="25.5" customHeight="1">
      <c r="A70" s="277" t="s">
        <v>38</v>
      </c>
      <c r="B70" s="104" t="s">
        <v>39</v>
      </c>
      <c r="C70" s="104" t="s">
        <v>40</v>
      </c>
      <c r="D70" s="280" t="s">
        <v>20</v>
      </c>
      <c r="E70" s="280" t="s">
        <v>313</v>
      </c>
      <c r="F70" s="280" t="s">
        <v>345</v>
      </c>
      <c r="G70" s="280" t="s">
        <v>102</v>
      </c>
      <c r="H70" s="282">
        <f>274*3</f>
        <v>822</v>
      </c>
      <c r="I70" s="282"/>
      <c r="J70" s="280" t="s">
        <v>103</v>
      </c>
      <c r="K70" s="275" t="s">
        <v>21</v>
      </c>
      <c r="L70" s="10"/>
    </row>
    <row r="71" spans="1:12" s="11" customFormat="1" ht="22.5" customHeight="1">
      <c r="A71" s="278"/>
      <c r="B71" s="95" t="s">
        <v>41</v>
      </c>
      <c r="C71" s="95" t="s">
        <v>42</v>
      </c>
      <c r="D71" s="247"/>
      <c r="E71" s="247"/>
      <c r="F71" s="247"/>
      <c r="G71" s="247"/>
      <c r="H71" s="249"/>
      <c r="I71" s="249"/>
      <c r="J71" s="247"/>
      <c r="K71" s="255"/>
      <c r="L71" s="10"/>
    </row>
    <row r="72" spans="1:12" s="11" customFormat="1" ht="25.5" customHeight="1" thickBot="1">
      <c r="A72" s="279"/>
      <c r="B72" s="105" t="s">
        <v>110</v>
      </c>
      <c r="C72" s="106" t="s">
        <v>42</v>
      </c>
      <c r="D72" s="281"/>
      <c r="E72" s="281"/>
      <c r="F72" s="281"/>
      <c r="G72" s="281"/>
      <c r="H72" s="283"/>
      <c r="I72" s="283"/>
      <c r="J72" s="281"/>
      <c r="K72" s="276"/>
      <c r="L72" s="10"/>
    </row>
    <row r="73" spans="1:12" s="11" customFormat="1" ht="36" customHeight="1">
      <c r="A73" s="261" t="s">
        <v>373</v>
      </c>
      <c r="B73" s="97" t="s">
        <v>374</v>
      </c>
      <c r="C73" s="7" t="s">
        <v>376</v>
      </c>
      <c r="D73" s="251" t="s">
        <v>20</v>
      </c>
      <c r="E73" s="251" t="s">
        <v>378</v>
      </c>
      <c r="F73" s="251" t="s">
        <v>379</v>
      </c>
      <c r="G73" s="251" t="s">
        <v>380</v>
      </c>
      <c r="H73" s="257">
        <v>548</v>
      </c>
      <c r="I73" s="257"/>
      <c r="J73" s="284" t="s">
        <v>232</v>
      </c>
      <c r="K73" s="286" t="s">
        <v>233</v>
      </c>
      <c r="L73" s="10"/>
    </row>
    <row r="74" spans="1:12" s="11" customFormat="1" ht="26.25" customHeight="1">
      <c r="A74" s="262"/>
      <c r="B74" s="7" t="s">
        <v>375</v>
      </c>
      <c r="C74" s="97" t="s">
        <v>377</v>
      </c>
      <c r="D74" s="253"/>
      <c r="E74" s="253"/>
      <c r="F74" s="253"/>
      <c r="G74" s="253"/>
      <c r="H74" s="258"/>
      <c r="I74" s="258"/>
      <c r="J74" s="285"/>
      <c r="K74" s="260"/>
      <c r="L74" s="10"/>
    </row>
    <row r="75" spans="1:12" s="11" customFormat="1" ht="44.25" customHeight="1">
      <c r="A75" s="101" t="s">
        <v>28</v>
      </c>
      <c r="B75" s="287" t="s">
        <v>31</v>
      </c>
      <c r="C75" s="287"/>
      <c r="D75" s="102" t="s">
        <v>20</v>
      </c>
      <c r="E75" s="102" t="s">
        <v>196</v>
      </c>
      <c r="F75" s="102" t="s">
        <v>385</v>
      </c>
      <c r="G75" s="102" t="s">
        <v>30</v>
      </c>
      <c r="H75" s="103">
        <f>274*3</f>
        <v>822</v>
      </c>
      <c r="I75" s="103"/>
      <c r="J75" s="103" t="s">
        <v>386</v>
      </c>
      <c r="K75" s="102" t="s">
        <v>21</v>
      </c>
      <c r="L75" s="10"/>
    </row>
    <row r="76" spans="1:12" s="11" customFormat="1" ht="45" customHeight="1">
      <c r="A76" s="62" t="s">
        <v>221</v>
      </c>
      <c r="B76" s="273" t="s">
        <v>407</v>
      </c>
      <c r="C76" s="274"/>
      <c r="D76" s="111" t="s">
        <v>20</v>
      </c>
      <c r="E76" s="111" t="s">
        <v>408</v>
      </c>
      <c r="F76" s="111" t="s">
        <v>409</v>
      </c>
      <c r="G76" s="111" t="s">
        <v>410</v>
      </c>
      <c r="H76" s="89">
        <v>27480</v>
      </c>
      <c r="I76" s="89"/>
      <c r="J76" s="111" t="s">
        <v>411</v>
      </c>
      <c r="K76" s="113" t="s">
        <v>21</v>
      </c>
      <c r="L76" s="10"/>
    </row>
    <row r="77" spans="1:12" s="11" customFormat="1" ht="84" customHeight="1">
      <c r="A77" s="149" t="s">
        <v>17</v>
      </c>
      <c r="B77" s="288" t="s">
        <v>499</v>
      </c>
      <c r="C77" s="289"/>
      <c r="D77" s="139" t="s">
        <v>20</v>
      </c>
      <c r="E77" s="139" t="s">
        <v>97</v>
      </c>
      <c r="F77" s="139" t="s">
        <v>500</v>
      </c>
      <c r="G77" s="137" t="s">
        <v>332</v>
      </c>
      <c r="H77" s="138">
        <v>37020</v>
      </c>
      <c r="I77" s="138">
        <f>7140+14679+678+678</f>
        <v>23175</v>
      </c>
      <c r="J77" s="137" t="s">
        <v>341</v>
      </c>
      <c r="K77" s="16" t="s">
        <v>333</v>
      </c>
      <c r="L77" s="10"/>
    </row>
    <row r="78" spans="1:12" s="11" customFormat="1" ht="12" customHeight="1">
      <c r="A78" s="19"/>
      <c r="B78" s="97"/>
      <c r="C78" s="97"/>
      <c r="D78" s="137"/>
      <c r="E78" s="137"/>
      <c r="F78" s="97"/>
      <c r="G78" s="97"/>
      <c r="H78" s="98"/>
      <c r="I78" s="98"/>
      <c r="J78" s="97"/>
      <c r="K78" s="99"/>
      <c r="L78" s="10"/>
    </row>
    <row r="79" spans="1:12" s="11" customFormat="1" ht="12" customHeight="1">
      <c r="A79" s="19"/>
      <c r="B79" s="97"/>
      <c r="C79" s="97"/>
      <c r="D79" s="97"/>
      <c r="E79" s="97"/>
      <c r="F79" s="97"/>
      <c r="G79" s="97"/>
      <c r="H79" s="98"/>
      <c r="I79" s="98"/>
      <c r="J79" s="97"/>
      <c r="K79" s="99"/>
      <c r="L79" s="10"/>
    </row>
    <row r="80" spans="1:12" s="11" customFormat="1" ht="12" customHeight="1">
      <c r="A80" s="19"/>
      <c r="B80" s="97"/>
      <c r="C80" s="97"/>
      <c r="D80" s="97"/>
      <c r="E80" s="97"/>
      <c r="F80" s="97"/>
      <c r="G80" s="97"/>
      <c r="H80" s="98"/>
      <c r="I80" s="98"/>
      <c r="J80" s="97"/>
      <c r="K80" s="99"/>
      <c r="L80" s="10"/>
    </row>
    <row r="81" spans="1:12" s="11" customFormat="1" ht="12" customHeight="1">
      <c r="A81" s="19"/>
      <c r="B81" s="97"/>
      <c r="C81" s="97"/>
      <c r="D81" s="97"/>
      <c r="E81" s="97"/>
      <c r="F81" s="97"/>
      <c r="G81" s="97"/>
      <c r="H81" s="98"/>
      <c r="I81" s="98"/>
      <c r="J81" s="97"/>
      <c r="K81" s="99"/>
      <c r="L81" s="10"/>
    </row>
    <row r="82" spans="1:12" s="11" customFormat="1" ht="12" customHeight="1">
      <c r="A82" s="19"/>
      <c r="B82" s="97"/>
      <c r="C82" s="97"/>
      <c r="D82" s="97"/>
      <c r="E82" s="97"/>
      <c r="F82" s="97"/>
      <c r="G82" s="97"/>
      <c r="H82" s="98"/>
      <c r="I82" s="98"/>
      <c r="J82" s="97"/>
      <c r="K82" s="99"/>
      <c r="L82" s="10"/>
    </row>
    <row r="83" spans="1:12" s="11" customFormat="1" ht="12" customHeight="1">
      <c r="A83" s="19"/>
      <c r="B83" s="97"/>
      <c r="C83" s="97"/>
      <c r="D83" s="97"/>
      <c r="E83" s="97"/>
      <c r="F83" s="97"/>
      <c r="G83" s="97"/>
      <c r="H83" s="98"/>
      <c r="I83" s="98"/>
      <c r="J83" s="97"/>
      <c r="K83" s="99"/>
      <c r="L83" s="10"/>
    </row>
    <row r="84" spans="1:12" s="11" customFormat="1" ht="12.4" customHeight="1">
      <c r="A84" s="19"/>
      <c r="B84" s="88"/>
      <c r="C84" s="88"/>
      <c r="D84" s="88"/>
      <c r="E84" s="88"/>
      <c r="F84" s="88"/>
      <c r="G84" s="88"/>
      <c r="H84" s="89"/>
      <c r="I84" s="89"/>
      <c r="J84" s="88"/>
      <c r="K84" s="93"/>
      <c r="L84" s="10"/>
    </row>
    <row r="85" spans="1:12" s="11" customFormat="1" ht="12.4" customHeight="1">
      <c r="A85" s="19"/>
      <c r="B85" s="13"/>
      <c r="C85" s="13"/>
      <c r="D85" s="13"/>
      <c r="E85" s="13"/>
      <c r="F85" s="13"/>
      <c r="G85" s="13"/>
      <c r="H85" s="14"/>
      <c r="I85" s="14"/>
      <c r="J85" s="13"/>
      <c r="K85" s="15"/>
      <c r="L85" s="10"/>
    </row>
    <row r="86" spans="1:12" s="11" customFormat="1" ht="12.4" customHeight="1">
      <c r="A86" s="19"/>
      <c r="B86" s="13"/>
      <c r="C86" s="13"/>
      <c r="D86" s="13"/>
      <c r="E86" s="13"/>
      <c r="F86" s="13"/>
      <c r="G86" s="13"/>
      <c r="H86" s="14"/>
      <c r="I86" s="14"/>
      <c r="J86" s="13"/>
      <c r="K86" s="15"/>
      <c r="L86" s="10"/>
    </row>
    <row r="87" spans="1:12" s="11" customFormat="1" ht="12.4" customHeight="1">
      <c r="A87" s="19"/>
      <c r="B87" s="13"/>
      <c r="C87" s="13"/>
      <c r="D87" s="13"/>
      <c r="E87" s="13"/>
      <c r="F87" s="13"/>
      <c r="G87" s="13"/>
      <c r="H87" s="14"/>
      <c r="I87" s="14"/>
      <c r="J87" s="13"/>
      <c r="K87" s="15"/>
      <c r="L87" s="10"/>
    </row>
    <row r="88" spans="1:12" s="11" customFormat="1" ht="12.4" customHeight="1">
      <c r="A88" s="19"/>
      <c r="B88" s="13"/>
      <c r="C88" s="13"/>
      <c r="D88" s="13"/>
      <c r="E88" s="13"/>
      <c r="F88" s="13"/>
      <c r="G88" s="13"/>
      <c r="H88" s="14"/>
      <c r="I88" s="14"/>
      <c r="J88" s="13"/>
      <c r="K88" s="15"/>
      <c r="L88" s="10"/>
    </row>
    <row r="89" spans="1:12" s="11" customFormat="1" ht="12.4" customHeight="1">
      <c r="A89" s="19"/>
      <c r="B89" s="13"/>
      <c r="C89" s="13"/>
      <c r="D89" s="13"/>
      <c r="E89" s="13"/>
      <c r="F89" s="13"/>
      <c r="G89" s="13"/>
      <c r="H89" s="14"/>
      <c r="I89" s="14"/>
      <c r="J89" s="13"/>
      <c r="K89" s="15"/>
      <c r="L89" s="10"/>
    </row>
    <row r="90" spans="1:12" s="11" customFormat="1" ht="12.4" customHeight="1">
      <c r="A90" s="19"/>
      <c r="B90" s="13"/>
      <c r="C90" s="13"/>
      <c r="D90" s="13"/>
      <c r="E90" s="13"/>
      <c r="F90" s="13"/>
      <c r="G90" s="13"/>
      <c r="H90" s="14"/>
      <c r="I90" s="14"/>
      <c r="J90" s="13"/>
      <c r="K90" s="15"/>
      <c r="L90" s="10"/>
    </row>
    <row r="91" spans="1:12" s="11" customFormat="1" ht="12.4" customHeight="1">
      <c r="A91" s="19"/>
      <c r="B91" s="13"/>
      <c r="C91" s="13"/>
      <c r="D91" s="13"/>
      <c r="E91" s="13"/>
      <c r="F91" s="13"/>
      <c r="G91" s="13"/>
      <c r="H91" s="14"/>
      <c r="I91" s="14"/>
      <c r="J91" s="13"/>
      <c r="K91" s="15"/>
      <c r="L91" s="10"/>
    </row>
    <row r="92" spans="1:12" s="11" customFormat="1" ht="12.4" customHeight="1">
      <c r="A92" s="19"/>
      <c r="B92" s="13"/>
      <c r="C92" s="13"/>
      <c r="D92" s="13"/>
      <c r="E92" s="13"/>
      <c r="F92" s="13"/>
      <c r="G92" s="13"/>
      <c r="H92" s="14"/>
      <c r="I92" s="14"/>
      <c r="J92" s="13"/>
      <c r="K92" s="15"/>
      <c r="L92" s="10"/>
    </row>
    <row r="93" spans="1:12" s="11" customFormat="1" ht="12.4" customHeight="1">
      <c r="A93" s="19"/>
      <c r="B93" s="13"/>
      <c r="C93" s="13"/>
      <c r="D93" s="13"/>
      <c r="E93" s="13"/>
      <c r="F93" s="13"/>
      <c r="G93" s="13"/>
      <c r="H93" s="14"/>
      <c r="I93" s="14"/>
      <c r="J93" s="13"/>
      <c r="K93" s="15"/>
      <c r="L93" s="10"/>
    </row>
    <row r="94" spans="1:12" s="11" customFormat="1" ht="12.4" customHeight="1">
      <c r="A94" s="19"/>
      <c r="B94" s="13"/>
      <c r="C94" s="13"/>
      <c r="D94" s="13"/>
      <c r="E94" s="13"/>
      <c r="F94" s="13"/>
      <c r="G94" s="13"/>
      <c r="H94" s="14"/>
      <c r="I94" s="14"/>
      <c r="J94" s="13"/>
      <c r="K94" s="15"/>
      <c r="L94" s="10"/>
    </row>
    <row r="95" spans="1:12" s="11" customFormat="1" ht="12.4" customHeight="1">
      <c r="A95" s="19"/>
      <c r="B95" s="13"/>
      <c r="C95" s="13"/>
      <c r="D95" s="13"/>
      <c r="E95" s="13"/>
      <c r="F95" s="13"/>
      <c r="G95" s="13"/>
      <c r="H95" s="14"/>
      <c r="I95" s="14"/>
      <c r="J95" s="13"/>
      <c r="K95" s="15"/>
      <c r="L95" s="10"/>
    </row>
    <row r="96" spans="1:12" s="11" customFormat="1" ht="12.4" customHeight="1">
      <c r="A96" s="19"/>
      <c r="B96" s="13"/>
      <c r="C96" s="13"/>
      <c r="D96" s="13"/>
      <c r="E96" s="13"/>
      <c r="F96" s="13"/>
      <c r="G96" s="13"/>
      <c r="H96" s="14"/>
      <c r="I96" s="14"/>
      <c r="J96" s="13"/>
      <c r="K96" s="15"/>
      <c r="L96" s="10"/>
    </row>
    <row r="97" spans="1:12" s="11" customFormat="1" ht="12" customHeight="1" thickBot="1">
      <c r="A97" s="20"/>
      <c r="B97" s="21"/>
      <c r="C97" s="21"/>
      <c r="D97" s="21"/>
      <c r="E97" s="21"/>
      <c r="F97" s="21"/>
      <c r="G97" s="21"/>
      <c r="H97" s="22"/>
      <c r="I97" s="22"/>
      <c r="J97" s="21"/>
      <c r="K97" s="23"/>
      <c r="L97" s="24"/>
    </row>
    <row r="98" spans="1:12">
      <c r="H98" s="25">
        <f>SUM(H10:H97)</f>
        <v>379129.68</v>
      </c>
      <c r="I98" s="25">
        <f>SUM(I10:I97)</f>
        <v>66069.13</v>
      </c>
    </row>
    <row r="100" spans="1:12" ht="15">
      <c r="A100" s="26"/>
      <c r="B100" s="26"/>
      <c r="C100" s="26"/>
      <c r="D100" s="26"/>
      <c r="E100" s="26"/>
      <c r="F100" s="26"/>
      <c r="G100" s="26"/>
      <c r="H100" s="27"/>
      <c r="I100" s="27"/>
      <c r="J100" s="26"/>
    </row>
    <row r="101" spans="1:12" ht="12.75" customHeight="1">
      <c r="A101" s="26"/>
      <c r="B101" s="26"/>
      <c r="C101" s="26"/>
      <c r="D101" s="26"/>
      <c r="E101" s="26"/>
      <c r="F101" s="26"/>
      <c r="G101" s="26"/>
      <c r="H101" s="27"/>
      <c r="I101" s="27"/>
      <c r="J101" s="26"/>
    </row>
    <row r="102" spans="1:12" ht="12.75" customHeight="1">
      <c r="A102" s="26"/>
      <c r="B102" s="26"/>
      <c r="C102" s="26"/>
      <c r="D102" s="26"/>
      <c r="E102" s="26"/>
      <c r="F102" s="26"/>
      <c r="G102" s="26"/>
      <c r="H102" s="27"/>
      <c r="I102" s="27"/>
      <c r="J102" s="26"/>
    </row>
    <row r="103" spans="1:12" ht="12.75" customHeight="1">
      <c r="A103" s="26"/>
      <c r="B103" s="26"/>
      <c r="C103" s="26"/>
      <c r="D103" s="26"/>
      <c r="E103" s="26"/>
      <c r="F103" s="26"/>
      <c r="G103" s="26"/>
      <c r="H103" s="27"/>
      <c r="I103" s="27"/>
      <c r="J103" s="26"/>
    </row>
    <row r="104" spans="1:12" ht="12.75" customHeight="1"/>
    <row r="105" spans="1:12" ht="18">
      <c r="A105" s="26"/>
      <c r="B105" s="26"/>
      <c r="C105" s="26"/>
      <c r="D105" s="26"/>
      <c r="E105" s="26"/>
      <c r="F105" s="29"/>
    </row>
  </sheetData>
  <mergeCells count="211">
    <mergeCell ref="B77:C77"/>
    <mergeCell ref="B76:C76"/>
    <mergeCell ref="B75:C75"/>
    <mergeCell ref="A73:A74"/>
    <mergeCell ref="D73:D74"/>
    <mergeCell ref="E73:E74"/>
    <mergeCell ref="F73:F74"/>
    <mergeCell ref="G73:G74"/>
    <mergeCell ref="H73:H74"/>
    <mergeCell ref="I73:I74"/>
    <mergeCell ref="J73:J74"/>
    <mergeCell ref="K73:K74"/>
    <mergeCell ref="J63:J64"/>
    <mergeCell ref="K63:K64"/>
    <mergeCell ref="B65:C65"/>
    <mergeCell ref="B61:C61"/>
    <mergeCell ref="B62:C62"/>
    <mergeCell ref="A63:A64"/>
    <mergeCell ref="D63:D64"/>
    <mergeCell ref="E63:E64"/>
    <mergeCell ref="F63:F64"/>
    <mergeCell ref="G63:G64"/>
    <mergeCell ref="H63:H64"/>
    <mergeCell ref="I63:I64"/>
    <mergeCell ref="B66:C66"/>
    <mergeCell ref="A67:A69"/>
    <mergeCell ref="D67:D69"/>
    <mergeCell ref="E67:E69"/>
    <mergeCell ref="F67:F69"/>
    <mergeCell ref="G67:G69"/>
    <mergeCell ref="H67:H69"/>
    <mergeCell ref="I67:I69"/>
    <mergeCell ref="J67:J69"/>
    <mergeCell ref="K56:K57"/>
    <mergeCell ref="K67:K69"/>
    <mergeCell ref="A70:A72"/>
    <mergeCell ref="A58:A60"/>
    <mergeCell ref="D58:D60"/>
    <mergeCell ref="E58:E60"/>
    <mergeCell ref="F58:F60"/>
    <mergeCell ref="G58:G60"/>
    <mergeCell ref="H58:H60"/>
    <mergeCell ref="I58:I60"/>
    <mergeCell ref="J58:J60"/>
    <mergeCell ref="D70:D72"/>
    <mergeCell ref="E70:E72"/>
    <mergeCell ref="F70:F72"/>
    <mergeCell ref="G70:G72"/>
    <mergeCell ref="H70:H72"/>
    <mergeCell ref="I70:I72"/>
    <mergeCell ref="J70:J72"/>
    <mergeCell ref="K58:K60"/>
    <mergeCell ref="K70:K72"/>
    <mergeCell ref="A49:A50"/>
    <mergeCell ref="D49:D50"/>
    <mergeCell ref="E49:E50"/>
    <mergeCell ref="F49:F50"/>
    <mergeCell ref="G49:G50"/>
    <mergeCell ref="H49:H50"/>
    <mergeCell ref="I49:I50"/>
    <mergeCell ref="J49:J50"/>
    <mergeCell ref="A56:A57"/>
    <mergeCell ref="D56:D57"/>
    <mergeCell ref="E56:E57"/>
    <mergeCell ref="F56:F57"/>
    <mergeCell ref="G56:G57"/>
    <mergeCell ref="H56:H57"/>
    <mergeCell ref="I56:I57"/>
    <mergeCell ref="J56:J57"/>
    <mergeCell ref="A39:A40"/>
    <mergeCell ref="D39:D40"/>
    <mergeCell ref="E39:E40"/>
    <mergeCell ref="F39:F40"/>
    <mergeCell ref="G39:G40"/>
    <mergeCell ref="H39:H40"/>
    <mergeCell ref="I39:I40"/>
    <mergeCell ref="J39:J40"/>
    <mergeCell ref="K39:K40"/>
    <mergeCell ref="A44:A45"/>
    <mergeCell ref="D44:D45"/>
    <mergeCell ref="E44:E45"/>
    <mergeCell ref="F44:F45"/>
    <mergeCell ref="G44:G45"/>
    <mergeCell ref="H44:H45"/>
    <mergeCell ref="I44:I45"/>
    <mergeCell ref="J44:J45"/>
    <mergeCell ref="K44:K45"/>
    <mergeCell ref="A34:A35"/>
    <mergeCell ref="D34:D35"/>
    <mergeCell ref="E34:E35"/>
    <mergeCell ref="F34:F35"/>
    <mergeCell ref="G31:G32"/>
    <mergeCell ref="A31:A32"/>
    <mergeCell ref="G34:G35"/>
    <mergeCell ref="H34:H35"/>
    <mergeCell ref="J34:J35"/>
    <mergeCell ref="B33:C33"/>
    <mergeCell ref="L8:L9"/>
    <mergeCell ref="A1:K1"/>
    <mergeCell ref="A3:K3"/>
    <mergeCell ref="A5:K5"/>
    <mergeCell ref="A6:K6"/>
    <mergeCell ref="A8:A9"/>
    <mergeCell ref="B8:B9"/>
    <mergeCell ref="C8:C9"/>
    <mergeCell ref="D8:D9"/>
    <mergeCell ref="E8:E9"/>
    <mergeCell ref="F8:F9"/>
    <mergeCell ref="G8:G9"/>
    <mergeCell ref="H8:I8"/>
    <mergeCell ref="J8:J9"/>
    <mergeCell ref="K8:K9"/>
    <mergeCell ref="A13:A14"/>
    <mergeCell ref="B11:C11"/>
    <mergeCell ref="D13:D14"/>
    <mergeCell ref="E13:E14"/>
    <mergeCell ref="F13:F14"/>
    <mergeCell ref="F25:F26"/>
    <mergeCell ref="G25:G26"/>
    <mergeCell ref="B10:C10"/>
    <mergeCell ref="H25:H26"/>
    <mergeCell ref="E18:E20"/>
    <mergeCell ref="F18:F20"/>
    <mergeCell ref="G18:G20"/>
    <mergeCell ref="F15:F17"/>
    <mergeCell ref="G15:G17"/>
    <mergeCell ref="H21:H23"/>
    <mergeCell ref="H18:H20"/>
    <mergeCell ref="A25:A26"/>
    <mergeCell ref="D25:D26"/>
    <mergeCell ref="E25:E26"/>
    <mergeCell ref="K13:K14"/>
    <mergeCell ref="G13:G14"/>
    <mergeCell ref="H13:H14"/>
    <mergeCell ref="I13:I14"/>
    <mergeCell ref="J13:J14"/>
    <mergeCell ref="H15:H17"/>
    <mergeCell ref="I15:I17"/>
    <mergeCell ref="J15:J17"/>
    <mergeCell ref="K15:K17"/>
    <mergeCell ref="I18:I20"/>
    <mergeCell ref="J18:J20"/>
    <mergeCell ref="K18:K20"/>
    <mergeCell ref="A15:A17"/>
    <mergeCell ref="D15:D17"/>
    <mergeCell ref="E15:E17"/>
    <mergeCell ref="A18:A20"/>
    <mergeCell ref="D18:D20"/>
    <mergeCell ref="D27:D28"/>
    <mergeCell ref="E27:E28"/>
    <mergeCell ref="F27:F28"/>
    <mergeCell ref="G27:G28"/>
    <mergeCell ref="H27:H28"/>
    <mergeCell ref="I27:I28"/>
    <mergeCell ref="J27:J28"/>
    <mergeCell ref="K27:K28"/>
    <mergeCell ref="I21:I23"/>
    <mergeCell ref="J21:J23"/>
    <mergeCell ref="K21:K23"/>
    <mergeCell ref="A21:A23"/>
    <mergeCell ref="D21:D23"/>
    <mergeCell ref="E21:E23"/>
    <mergeCell ref="F21:F23"/>
    <mergeCell ref="G21:G23"/>
    <mergeCell ref="A27:A28"/>
    <mergeCell ref="H31:H32"/>
    <mergeCell ref="I31:I32"/>
    <mergeCell ref="J31:J32"/>
    <mergeCell ref="B54:C54"/>
    <mergeCell ref="B55:C55"/>
    <mergeCell ref="H41:H43"/>
    <mergeCell ref="I41:I43"/>
    <mergeCell ref="J41:J43"/>
    <mergeCell ref="A41:A43"/>
    <mergeCell ref="D41:D43"/>
    <mergeCell ref="E41:E43"/>
    <mergeCell ref="F41:F43"/>
    <mergeCell ref="G41:G43"/>
    <mergeCell ref="A46:A47"/>
    <mergeCell ref="D46:D47"/>
    <mergeCell ref="E46:E47"/>
    <mergeCell ref="F46:F47"/>
    <mergeCell ref="G46:G47"/>
    <mergeCell ref="H46:H47"/>
    <mergeCell ref="H36:H38"/>
    <mergeCell ref="I36:I38"/>
    <mergeCell ref="J36:J38"/>
    <mergeCell ref="A36:A38"/>
    <mergeCell ref="I46:I47"/>
    <mergeCell ref="J46:J47"/>
    <mergeCell ref="K46:K47"/>
    <mergeCell ref="K49:K50"/>
    <mergeCell ref="B51:C51"/>
    <mergeCell ref="B52:C52"/>
    <mergeCell ref="B53:C53"/>
    <mergeCell ref="I25:I26"/>
    <mergeCell ref="J25:J26"/>
    <mergeCell ref="K25:K26"/>
    <mergeCell ref="K41:K43"/>
    <mergeCell ref="K36:K38"/>
    <mergeCell ref="D36:D38"/>
    <mergeCell ref="E36:E38"/>
    <mergeCell ref="F36:F38"/>
    <mergeCell ref="G36:G38"/>
    <mergeCell ref="K31:K32"/>
    <mergeCell ref="B30:C30"/>
    <mergeCell ref="D31:D32"/>
    <mergeCell ref="E31:E32"/>
    <mergeCell ref="F31:F32"/>
    <mergeCell ref="K34:K35"/>
    <mergeCell ref="B48:C48"/>
  </mergeCells>
  <pageMargins left="0.39370078740157483" right="0.39370078740157483" top="0.59055118110236227" bottom="0.59055118110236227"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tabColor theme="5"/>
  </sheetPr>
  <dimension ref="A1:L100"/>
  <sheetViews>
    <sheetView workbookViewId="0">
      <pane ySplit="9" topLeftCell="A58" activePane="bottomLeft" state="frozen"/>
      <selection pane="bottomLeft" activeCell="J65" sqref="J65"/>
    </sheetView>
  </sheetViews>
  <sheetFormatPr baseColWidth="10" defaultRowHeight="12.75"/>
  <cols>
    <col min="1" max="1" width="13.7109375" style="31" customWidth="1"/>
    <col min="2" max="2" width="27.42578125" style="31" customWidth="1"/>
    <col min="3" max="4" width="16.5703125" style="31" customWidth="1"/>
    <col min="5" max="5" width="12.85546875" style="31" customWidth="1"/>
    <col min="6" max="6" width="24.42578125" style="31" customWidth="1"/>
    <col min="7" max="7" width="27.7109375" style="31" customWidth="1"/>
    <col min="8" max="8" width="12.28515625" style="28" bestFit="1" customWidth="1"/>
    <col min="9" max="9" width="12.7109375" style="28" bestFit="1" customWidth="1"/>
    <col min="10" max="10" width="46.5703125" style="31" customWidth="1"/>
    <col min="11" max="11" width="19.7109375" style="31" customWidth="1"/>
    <col min="12" max="12" width="0" style="31" hidden="1" customWidth="1"/>
    <col min="13" max="16" width="11.42578125" style="31"/>
    <col min="17" max="17" width="11.7109375" style="31" bestFit="1" customWidth="1"/>
    <col min="18" max="18" width="11.42578125" style="31"/>
    <col min="19" max="20" width="11.5703125" style="31" bestFit="1" customWidth="1"/>
    <col min="21" max="16384" width="11.42578125" style="31"/>
  </cols>
  <sheetData>
    <row r="1" spans="1:12" ht="18" customHeight="1">
      <c r="A1" s="232" t="s">
        <v>0</v>
      </c>
      <c r="B1" s="232"/>
      <c r="C1" s="232"/>
      <c r="D1" s="232"/>
      <c r="E1" s="232"/>
      <c r="F1" s="232"/>
      <c r="G1" s="232"/>
      <c r="H1" s="232"/>
      <c r="I1" s="232"/>
      <c r="J1" s="232"/>
      <c r="K1" s="232"/>
    </row>
    <row r="3" spans="1:12" ht="18" customHeight="1">
      <c r="A3" s="232" t="s">
        <v>1</v>
      </c>
      <c r="B3" s="232"/>
      <c r="C3" s="232"/>
      <c r="D3" s="232"/>
      <c r="E3" s="232"/>
      <c r="F3" s="232"/>
      <c r="G3" s="232"/>
      <c r="H3" s="232"/>
      <c r="I3" s="232"/>
      <c r="J3" s="232"/>
      <c r="K3" s="232"/>
    </row>
    <row r="5" spans="1:12" ht="15.75" customHeight="1">
      <c r="A5" s="233" t="s">
        <v>2</v>
      </c>
      <c r="B5" s="233"/>
      <c r="C5" s="233"/>
      <c r="D5" s="233"/>
      <c r="E5" s="233"/>
      <c r="F5" s="233"/>
      <c r="G5" s="233"/>
      <c r="H5" s="233"/>
      <c r="I5" s="233"/>
      <c r="J5" s="233"/>
      <c r="K5" s="233"/>
    </row>
    <row r="6" spans="1:12" ht="15.75" customHeight="1">
      <c r="A6" s="233" t="s">
        <v>298</v>
      </c>
      <c r="B6" s="233"/>
      <c r="C6" s="233"/>
      <c r="D6" s="233"/>
      <c r="E6" s="233"/>
      <c r="F6" s="233"/>
      <c r="G6" s="233"/>
      <c r="H6" s="233"/>
      <c r="I6" s="233"/>
      <c r="J6" s="233"/>
      <c r="K6" s="233"/>
    </row>
    <row r="7" spans="1:12" ht="15.75" customHeight="1" thickBot="1">
      <c r="B7" s="30"/>
      <c r="C7" s="30"/>
      <c r="D7" s="30"/>
      <c r="E7" s="30"/>
      <c r="F7" s="30"/>
      <c r="G7" s="30"/>
      <c r="H7" s="4"/>
      <c r="I7" s="4"/>
      <c r="J7" s="30"/>
    </row>
    <row r="8" spans="1:12" ht="13.5" thickBot="1">
      <c r="A8" s="235" t="s">
        <v>3</v>
      </c>
      <c r="B8" s="235" t="s">
        <v>4</v>
      </c>
      <c r="C8" s="235" t="s">
        <v>5</v>
      </c>
      <c r="D8" s="235" t="s">
        <v>6</v>
      </c>
      <c r="E8" s="235" t="s">
        <v>7</v>
      </c>
      <c r="F8" s="235" t="s">
        <v>8</v>
      </c>
      <c r="G8" s="235" t="s">
        <v>9</v>
      </c>
      <c r="H8" s="238" t="s">
        <v>10</v>
      </c>
      <c r="I8" s="239"/>
      <c r="J8" s="235" t="s">
        <v>11</v>
      </c>
      <c r="K8" s="240" t="s">
        <v>12</v>
      </c>
      <c r="L8" s="242" t="s">
        <v>13</v>
      </c>
    </row>
    <row r="9" spans="1:12" ht="30" customHeight="1" thickBot="1">
      <c r="A9" s="236"/>
      <c r="B9" s="236"/>
      <c r="C9" s="236"/>
      <c r="D9" s="237"/>
      <c r="E9" s="236"/>
      <c r="F9" s="236"/>
      <c r="G9" s="236"/>
      <c r="H9" s="5" t="s">
        <v>14</v>
      </c>
      <c r="I9" s="5" t="s">
        <v>15</v>
      </c>
      <c r="J9" s="236"/>
      <c r="K9" s="241"/>
      <c r="L9" s="243"/>
    </row>
    <row r="10" spans="1:12" s="11" customFormat="1" ht="48" customHeight="1">
      <c r="A10" s="59" t="s">
        <v>28</v>
      </c>
      <c r="B10" s="263" t="s">
        <v>31</v>
      </c>
      <c r="C10" s="263"/>
      <c r="D10" s="92" t="s">
        <v>20</v>
      </c>
      <c r="E10" s="92" t="s">
        <v>225</v>
      </c>
      <c r="F10" s="92" t="s">
        <v>338</v>
      </c>
      <c r="G10" s="92" t="s">
        <v>30</v>
      </c>
      <c r="H10" s="61">
        <f>274*3</f>
        <v>822</v>
      </c>
      <c r="I10" s="61"/>
      <c r="J10" s="61" t="s">
        <v>339</v>
      </c>
      <c r="K10" s="92" t="s">
        <v>21</v>
      </c>
      <c r="L10" s="10"/>
    </row>
    <row r="11" spans="1:12" s="11" customFormat="1" ht="48.75" customHeight="1">
      <c r="A11" s="101" t="s">
        <v>28</v>
      </c>
      <c r="B11" s="287" t="s">
        <v>31</v>
      </c>
      <c r="C11" s="287"/>
      <c r="D11" s="102" t="s">
        <v>20</v>
      </c>
      <c r="E11" s="102" t="s">
        <v>306</v>
      </c>
      <c r="F11" s="102" t="s">
        <v>346</v>
      </c>
      <c r="G11" s="102" t="s">
        <v>30</v>
      </c>
      <c r="H11" s="103">
        <f>274*3</f>
        <v>822</v>
      </c>
      <c r="I11" s="103"/>
      <c r="J11" s="103" t="s">
        <v>347</v>
      </c>
      <c r="K11" s="102" t="s">
        <v>21</v>
      </c>
      <c r="L11" s="10"/>
    </row>
    <row r="12" spans="1:12" s="11" customFormat="1" ht="32.25" customHeight="1">
      <c r="A12" s="261" t="s">
        <v>57</v>
      </c>
      <c r="B12" s="95" t="s">
        <v>182</v>
      </c>
      <c r="C12" s="7" t="s">
        <v>96</v>
      </c>
      <c r="D12" s="251" t="s">
        <v>20</v>
      </c>
      <c r="E12" s="251" t="s">
        <v>306</v>
      </c>
      <c r="F12" s="251" t="s">
        <v>348</v>
      </c>
      <c r="G12" s="251" t="s">
        <v>349</v>
      </c>
      <c r="H12" s="257">
        <f>274*2</f>
        <v>548</v>
      </c>
      <c r="I12" s="257"/>
      <c r="J12" s="251" t="s">
        <v>350</v>
      </c>
      <c r="K12" s="259" t="s">
        <v>21</v>
      </c>
      <c r="L12" s="10"/>
    </row>
    <row r="13" spans="1:12" s="11" customFormat="1" ht="27.75" customHeight="1">
      <c r="A13" s="262"/>
      <c r="B13" s="7" t="s">
        <v>174</v>
      </c>
      <c r="C13" s="95" t="s">
        <v>167</v>
      </c>
      <c r="D13" s="253"/>
      <c r="E13" s="253"/>
      <c r="F13" s="253"/>
      <c r="G13" s="253"/>
      <c r="H13" s="258"/>
      <c r="I13" s="258"/>
      <c r="J13" s="253"/>
      <c r="K13" s="260"/>
      <c r="L13" s="10"/>
    </row>
    <row r="14" spans="1:12" s="11" customFormat="1" ht="30" customHeight="1">
      <c r="A14" s="244" t="s">
        <v>57</v>
      </c>
      <c r="B14" s="95" t="s">
        <v>65</v>
      </c>
      <c r="C14" s="95" t="s">
        <v>66</v>
      </c>
      <c r="D14" s="229" t="s">
        <v>20</v>
      </c>
      <c r="E14" s="229" t="s">
        <v>353</v>
      </c>
      <c r="F14" s="229" t="s">
        <v>354</v>
      </c>
      <c r="G14" s="229" t="s">
        <v>355</v>
      </c>
      <c r="H14" s="96">
        <v>128</v>
      </c>
      <c r="I14" s="96"/>
      <c r="J14" s="229" t="s">
        <v>69</v>
      </c>
      <c r="K14" s="254" t="s">
        <v>21</v>
      </c>
      <c r="L14" s="10"/>
    </row>
    <row r="15" spans="1:12" s="11" customFormat="1" ht="26.25" customHeight="1">
      <c r="A15" s="246"/>
      <c r="B15" s="7" t="s">
        <v>351</v>
      </c>
      <c r="C15" s="12" t="s">
        <v>352</v>
      </c>
      <c r="D15" s="230"/>
      <c r="E15" s="230"/>
      <c r="F15" s="230"/>
      <c r="G15" s="230"/>
      <c r="H15" s="8">
        <v>128</v>
      </c>
      <c r="I15" s="8"/>
      <c r="J15" s="230"/>
      <c r="K15" s="256"/>
      <c r="L15" s="10"/>
    </row>
    <row r="16" spans="1:12" s="11" customFormat="1" ht="48" customHeight="1">
      <c r="A16" s="101" t="s">
        <v>28</v>
      </c>
      <c r="B16" s="287" t="s">
        <v>106</v>
      </c>
      <c r="C16" s="287"/>
      <c r="D16" s="102" t="s">
        <v>20</v>
      </c>
      <c r="E16" s="102" t="s">
        <v>254</v>
      </c>
      <c r="F16" s="102" t="s">
        <v>356</v>
      </c>
      <c r="G16" s="102" t="s">
        <v>30</v>
      </c>
      <c r="H16" s="103">
        <v>1400</v>
      </c>
      <c r="I16" s="103">
        <v>220</v>
      </c>
      <c r="J16" s="103" t="s">
        <v>357</v>
      </c>
      <c r="K16" s="102" t="s">
        <v>21</v>
      </c>
      <c r="L16" s="10"/>
    </row>
    <row r="17" spans="1:12" s="11" customFormat="1" ht="26.25" customHeight="1">
      <c r="A17" s="244" t="s">
        <v>57</v>
      </c>
      <c r="B17" s="95" t="s">
        <v>65</v>
      </c>
      <c r="C17" s="95" t="s">
        <v>66</v>
      </c>
      <c r="D17" s="229" t="s">
        <v>20</v>
      </c>
      <c r="E17" s="229" t="s">
        <v>353</v>
      </c>
      <c r="F17" s="229" t="s">
        <v>359</v>
      </c>
      <c r="G17" s="229" t="s">
        <v>355</v>
      </c>
      <c r="H17" s="96">
        <v>128</v>
      </c>
      <c r="I17" s="96"/>
      <c r="J17" s="229" t="s">
        <v>69</v>
      </c>
      <c r="K17" s="254" t="s">
        <v>21</v>
      </c>
      <c r="L17" s="10"/>
    </row>
    <row r="18" spans="1:12" s="11" customFormat="1" ht="30.75" customHeight="1">
      <c r="A18" s="246"/>
      <c r="B18" s="7" t="s">
        <v>173</v>
      </c>
      <c r="C18" s="12" t="s">
        <v>358</v>
      </c>
      <c r="D18" s="230"/>
      <c r="E18" s="230"/>
      <c r="F18" s="230"/>
      <c r="G18" s="230"/>
      <c r="H18" s="8">
        <v>128</v>
      </c>
      <c r="I18" s="8"/>
      <c r="J18" s="230"/>
      <c r="K18" s="256"/>
      <c r="L18" s="10"/>
    </row>
    <row r="19" spans="1:12" s="11" customFormat="1" ht="49.5" customHeight="1">
      <c r="A19" s="101" t="s">
        <v>28</v>
      </c>
      <c r="B19" s="287" t="s">
        <v>31</v>
      </c>
      <c r="C19" s="287"/>
      <c r="D19" s="102" t="s">
        <v>20</v>
      </c>
      <c r="E19" s="102" t="s">
        <v>353</v>
      </c>
      <c r="F19" s="102" t="s">
        <v>360</v>
      </c>
      <c r="G19" s="102" t="s">
        <v>30</v>
      </c>
      <c r="H19" s="103">
        <v>822</v>
      </c>
      <c r="I19" s="103"/>
      <c r="J19" s="103" t="s">
        <v>371</v>
      </c>
      <c r="K19" s="102" t="s">
        <v>21</v>
      </c>
      <c r="L19" s="10"/>
    </row>
    <row r="20" spans="1:12" s="11" customFormat="1" ht="18" customHeight="1">
      <c r="A20" s="244" t="s">
        <v>17</v>
      </c>
      <c r="B20" s="95" t="s">
        <v>173</v>
      </c>
      <c r="C20" s="95" t="s">
        <v>358</v>
      </c>
      <c r="D20" s="229" t="s">
        <v>20</v>
      </c>
      <c r="E20" s="229" t="s">
        <v>26</v>
      </c>
      <c r="F20" s="229" t="s">
        <v>372</v>
      </c>
      <c r="G20" s="229" t="s">
        <v>364</v>
      </c>
      <c r="H20" s="248">
        <v>822</v>
      </c>
      <c r="I20" s="248"/>
      <c r="J20" s="229" t="s">
        <v>365</v>
      </c>
      <c r="K20" s="229" t="s">
        <v>21</v>
      </c>
      <c r="L20" s="10"/>
    </row>
    <row r="21" spans="1:12" s="11" customFormat="1" ht="21.75" customHeight="1">
      <c r="A21" s="245"/>
      <c r="B21" s="95" t="s">
        <v>174</v>
      </c>
      <c r="C21" s="95" t="s">
        <v>167</v>
      </c>
      <c r="D21" s="247"/>
      <c r="E21" s="247"/>
      <c r="F21" s="247"/>
      <c r="G21" s="247"/>
      <c r="H21" s="249"/>
      <c r="I21" s="249"/>
      <c r="J21" s="247"/>
      <c r="K21" s="247"/>
      <c r="L21" s="10"/>
    </row>
    <row r="22" spans="1:12" s="11" customFormat="1" ht="23.25" customHeight="1">
      <c r="A22" s="246"/>
      <c r="B22" s="95" t="s">
        <v>363</v>
      </c>
      <c r="C22" s="95" t="s">
        <v>96</v>
      </c>
      <c r="D22" s="230"/>
      <c r="E22" s="230"/>
      <c r="F22" s="230"/>
      <c r="G22" s="230"/>
      <c r="H22" s="250"/>
      <c r="I22" s="250"/>
      <c r="J22" s="230"/>
      <c r="K22" s="230"/>
      <c r="L22" s="10"/>
    </row>
    <row r="23" spans="1:12" s="11" customFormat="1" ht="23.25" customHeight="1">
      <c r="A23" s="244" t="s">
        <v>57</v>
      </c>
      <c r="B23" s="7" t="s">
        <v>173</v>
      </c>
      <c r="C23" s="12" t="s">
        <v>358</v>
      </c>
      <c r="D23" s="229" t="s">
        <v>20</v>
      </c>
      <c r="E23" s="229" t="s">
        <v>306</v>
      </c>
      <c r="F23" s="229" t="s">
        <v>366</v>
      </c>
      <c r="G23" s="229" t="s">
        <v>367</v>
      </c>
      <c r="H23" s="96">
        <v>274</v>
      </c>
      <c r="I23" s="96"/>
      <c r="J23" s="229" t="s">
        <v>368</v>
      </c>
      <c r="K23" s="254" t="s">
        <v>21</v>
      </c>
      <c r="L23" s="10"/>
    </row>
    <row r="24" spans="1:12" s="11" customFormat="1" ht="25.5" customHeight="1">
      <c r="A24" s="246"/>
      <c r="B24" s="7" t="s">
        <v>174</v>
      </c>
      <c r="C24" s="95" t="s">
        <v>167</v>
      </c>
      <c r="D24" s="230"/>
      <c r="E24" s="230"/>
      <c r="F24" s="230"/>
      <c r="G24" s="230"/>
      <c r="H24" s="8">
        <v>274</v>
      </c>
      <c r="I24" s="8"/>
      <c r="J24" s="230"/>
      <c r="K24" s="256"/>
      <c r="L24" s="10"/>
    </row>
    <row r="25" spans="1:12" s="11" customFormat="1" ht="32.25" customHeight="1">
      <c r="A25" s="261" t="s">
        <v>57</v>
      </c>
      <c r="B25" s="95" t="s">
        <v>182</v>
      </c>
      <c r="C25" s="7" t="s">
        <v>96</v>
      </c>
      <c r="D25" s="251" t="s">
        <v>20</v>
      </c>
      <c r="E25" s="251" t="s">
        <v>306</v>
      </c>
      <c r="F25" s="251" t="s">
        <v>369</v>
      </c>
      <c r="G25" s="251" t="s">
        <v>370</v>
      </c>
      <c r="H25" s="257">
        <f>274*2</f>
        <v>548</v>
      </c>
      <c r="I25" s="257"/>
      <c r="J25" s="251" t="s">
        <v>350</v>
      </c>
      <c r="K25" s="259" t="s">
        <v>21</v>
      </c>
      <c r="L25" s="10"/>
    </row>
    <row r="26" spans="1:12" s="11" customFormat="1" ht="26.25" customHeight="1">
      <c r="A26" s="262"/>
      <c r="B26" s="7" t="s">
        <v>174</v>
      </c>
      <c r="C26" s="95" t="s">
        <v>167</v>
      </c>
      <c r="D26" s="253"/>
      <c r="E26" s="253"/>
      <c r="F26" s="253"/>
      <c r="G26" s="253"/>
      <c r="H26" s="258"/>
      <c r="I26" s="258"/>
      <c r="J26" s="253"/>
      <c r="K26" s="260"/>
      <c r="L26" s="10"/>
    </row>
    <row r="27" spans="1:12" s="11" customFormat="1" ht="39.75" customHeight="1">
      <c r="A27" s="101" t="s">
        <v>28</v>
      </c>
      <c r="B27" s="287" t="s">
        <v>31</v>
      </c>
      <c r="C27" s="287"/>
      <c r="D27" s="102" t="s">
        <v>20</v>
      </c>
      <c r="E27" s="102" t="s">
        <v>353</v>
      </c>
      <c r="F27" s="102" t="s">
        <v>361</v>
      </c>
      <c r="G27" s="102" t="s">
        <v>30</v>
      </c>
      <c r="H27" s="103">
        <v>822</v>
      </c>
      <c r="I27" s="103"/>
      <c r="J27" s="103" t="s">
        <v>362</v>
      </c>
      <c r="K27" s="102" t="s">
        <v>21</v>
      </c>
      <c r="L27" s="10"/>
    </row>
    <row r="28" spans="1:12" s="11" customFormat="1" ht="30.75" customHeight="1">
      <c r="A28" s="244" t="s">
        <v>57</v>
      </c>
      <c r="B28" s="7" t="s">
        <v>173</v>
      </c>
      <c r="C28" s="12" t="s">
        <v>358</v>
      </c>
      <c r="D28" s="229" t="s">
        <v>20</v>
      </c>
      <c r="E28" s="229" t="s">
        <v>306</v>
      </c>
      <c r="F28" s="229" t="s">
        <v>383</v>
      </c>
      <c r="G28" s="229" t="s">
        <v>384</v>
      </c>
      <c r="H28" s="248">
        <v>548</v>
      </c>
      <c r="I28" s="98"/>
      <c r="J28" s="229" t="s">
        <v>368</v>
      </c>
      <c r="K28" s="254" t="s">
        <v>21</v>
      </c>
      <c r="L28" s="10"/>
    </row>
    <row r="29" spans="1:12" s="11" customFormat="1" ht="30" customHeight="1" thickBot="1">
      <c r="A29" s="246"/>
      <c r="B29" s="7" t="s">
        <v>174</v>
      </c>
      <c r="C29" s="97" t="s">
        <v>167</v>
      </c>
      <c r="D29" s="230"/>
      <c r="E29" s="230"/>
      <c r="F29" s="230"/>
      <c r="G29" s="230"/>
      <c r="H29" s="250"/>
      <c r="I29" s="8"/>
      <c r="J29" s="230"/>
      <c r="K29" s="256"/>
      <c r="L29" s="10"/>
    </row>
    <row r="30" spans="1:12" s="11" customFormat="1" ht="21" customHeight="1">
      <c r="A30" s="277" t="s">
        <v>38</v>
      </c>
      <c r="B30" s="104" t="s">
        <v>39</v>
      </c>
      <c r="C30" s="104" t="s">
        <v>40</v>
      </c>
      <c r="D30" s="280" t="s">
        <v>20</v>
      </c>
      <c r="E30" s="280" t="s">
        <v>225</v>
      </c>
      <c r="F30" s="280" t="s">
        <v>387</v>
      </c>
      <c r="G30" s="280" t="s">
        <v>102</v>
      </c>
      <c r="H30" s="282">
        <f>274*3</f>
        <v>822</v>
      </c>
      <c r="I30" s="282"/>
      <c r="J30" s="280" t="s">
        <v>103</v>
      </c>
      <c r="K30" s="275" t="s">
        <v>21</v>
      </c>
      <c r="L30" s="10"/>
    </row>
    <row r="31" spans="1:12" s="11" customFormat="1" ht="22.5" customHeight="1">
      <c r="A31" s="278"/>
      <c r="B31" s="97" t="s">
        <v>41</v>
      </c>
      <c r="C31" s="97" t="s">
        <v>42</v>
      </c>
      <c r="D31" s="247"/>
      <c r="E31" s="247"/>
      <c r="F31" s="247"/>
      <c r="G31" s="247"/>
      <c r="H31" s="249"/>
      <c r="I31" s="249"/>
      <c r="J31" s="247"/>
      <c r="K31" s="255"/>
      <c r="L31" s="10"/>
    </row>
    <row r="32" spans="1:12" s="11" customFormat="1" ht="21.75" customHeight="1" thickBot="1">
      <c r="A32" s="279"/>
      <c r="B32" s="105" t="s">
        <v>110</v>
      </c>
      <c r="C32" s="106" t="s">
        <v>42</v>
      </c>
      <c r="D32" s="281"/>
      <c r="E32" s="281"/>
      <c r="F32" s="281"/>
      <c r="G32" s="281"/>
      <c r="H32" s="283"/>
      <c r="I32" s="283"/>
      <c r="J32" s="281"/>
      <c r="K32" s="276"/>
      <c r="L32" s="10"/>
    </row>
    <row r="33" spans="1:12" s="11" customFormat="1" ht="33" customHeight="1">
      <c r="A33" s="277" t="s">
        <v>38</v>
      </c>
      <c r="B33" s="104" t="s">
        <v>39</v>
      </c>
      <c r="C33" s="104" t="s">
        <v>40</v>
      </c>
      <c r="D33" s="280" t="s">
        <v>20</v>
      </c>
      <c r="E33" s="280" t="s">
        <v>388</v>
      </c>
      <c r="F33" s="280" t="s">
        <v>389</v>
      </c>
      <c r="G33" s="280" t="s">
        <v>102</v>
      </c>
      <c r="H33" s="282">
        <v>1050</v>
      </c>
      <c r="I33" s="282"/>
      <c r="J33" s="280" t="s">
        <v>103</v>
      </c>
      <c r="K33" s="275" t="s">
        <v>21</v>
      </c>
      <c r="L33" s="10"/>
    </row>
    <row r="34" spans="1:12" s="11" customFormat="1" ht="26.25" customHeight="1">
      <c r="A34" s="278"/>
      <c r="B34" s="97" t="s">
        <v>41</v>
      </c>
      <c r="C34" s="97" t="s">
        <v>42</v>
      </c>
      <c r="D34" s="247"/>
      <c r="E34" s="247"/>
      <c r="F34" s="247"/>
      <c r="G34" s="247"/>
      <c r="H34" s="249"/>
      <c r="I34" s="249"/>
      <c r="J34" s="247"/>
      <c r="K34" s="255"/>
      <c r="L34" s="10"/>
    </row>
    <row r="35" spans="1:12" s="11" customFormat="1" ht="20.25" customHeight="1" thickBot="1">
      <c r="A35" s="279"/>
      <c r="B35" s="105" t="s">
        <v>110</v>
      </c>
      <c r="C35" s="106" t="s">
        <v>42</v>
      </c>
      <c r="D35" s="281"/>
      <c r="E35" s="281"/>
      <c r="F35" s="281"/>
      <c r="G35" s="281"/>
      <c r="H35" s="283"/>
      <c r="I35" s="283"/>
      <c r="J35" s="281"/>
      <c r="K35" s="276"/>
      <c r="L35" s="10"/>
    </row>
    <row r="36" spans="1:12" s="11" customFormat="1" ht="30.75" customHeight="1">
      <c r="A36" s="277" t="s">
        <v>38</v>
      </c>
      <c r="B36" s="104" t="s">
        <v>39</v>
      </c>
      <c r="C36" s="104" t="s">
        <v>40</v>
      </c>
      <c r="D36" s="280" t="s">
        <v>20</v>
      </c>
      <c r="E36" s="280" t="s">
        <v>390</v>
      </c>
      <c r="F36" s="280" t="s">
        <v>391</v>
      </c>
      <c r="G36" s="280" t="s">
        <v>102</v>
      </c>
      <c r="H36" s="282">
        <v>822</v>
      </c>
      <c r="I36" s="282"/>
      <c r="J36" s="280" t="s">
        <v>103</v>
      </c>
      <c r="K36" s="275" t="s">
        <v>21</v>
      </c>
      <c r="L36" s="10"/>
    </row>
    <row r="37" spans="1:12" s="11" customFormat="1" ht="21.75" customHeight="1">
      <c r="A37" s="278"/>
      <c r="B37" s="97" t="s">
        <v>41</v>
      </c>
      <c r="C37" s="97" t="s">
        <v>42</v>
      </c>
      <c r="D37" s="247"/>
      <c r="E37" s="247"/>
      <c r="F37" s="247"/>
      <c r="G37" s="247"/>
      <c r="H37" s="249"/>
      <c r="I37" s="249"/>
      <c r="J37" s="247"/>
      <c r="K37" s="255"/>
      <c r="L37" s="10"/>
    </row>
    <row r="38" spans="1:12" s="11" customFormat="1" ht="21.75" customHeight="1" thickBot="1">
      <c r="A38" s="279"/>
      <c r="B38" s="105" t="s">
        <v>110</v>
      </c>
      <c r="C38" s="106" t="s">
        <v>42</v>
      </c>
      <c r="D38" s="281"/>
      <c r="E38" s="281"/>
      <c r="F38" s="281"/>
      <c r="G38" s="281"/>
      <c r="H38" s="283"/>
      <c r="I38" s="283"/>
      <c r="J38" s="281"/>
      <c r="K38" s="276"/>
      <c r="L38" s="10"/>
    </row>
    <row r="39" spans="1:12" s="11" customFormat="1" ht="49.5" customHeight="1" thickBot="1">
      <c r="A39" s="101" t="s">
        <v>28</v>
      </c>
      <c r="B39" s="287" t="s">
        <v>31</v>
      </c>
      <c r="C39" s="287"/>
      <c r="D39" s="102" t="s">
        <v>20</v>
      </c>
      <c r="E39" s="102" t="s">
        <v>390</v>
      </c>
      <c r="F39" s="102" t="s">
        <v>392</v>
      </c>
      <c r="G39" s="102" t="s">
        <v>30</v>
      </c>
      <c r="H39" s="103">
        <f>274*3</f>
        <v>822</v>
      </c>
      <c r="I39" s="103"/>
      <c r="J39" s="103" t="s">
        <v>393</v>
      </c>
      <c r="K39" s="102" t="s">
        <v>21</v>
      </c>
      <c r="L39" s="10"/>
    </row>
    <row r="40" spans="1:12" s="11" customFormat="1" ht="35.25" customHeight="1">
      <c r="A40" s="277" t="s">
        <v>38</v>
      </c>
      <c r="B40" s="104" t="s">
        <v>39</v>
      </c>
      <c r="C40" s="104" t="s">
        <v>40</v>
      </c>
      <c r="D40" s="280" t="s">
        <v>20</v>
      </c>
      <c r="E40" s="280" t="s">
        <v>306</v>
      </c>
      <c r="F40" s="280" t="s">
        <v>394</v>
      </c>
      <c r="G40" s="280" t="s">
        <v>102</v>
      </c>
      <c r="H40" s="282">
        <v>822</v>
      </c>
      <c r="I40" s="282"/>
      <c r="J40" s="280" t="s">
        <v>103</v>
      </c>
      <c r="K40" s="275" t="s">
        <v>21</v>
      </c>
      <c r="L40" s="10"/>
    </row>
    <row r="41" spans="1:12" s="11" customFormat="1" ht="29.25" customHeight="1">
      <c r="A41" s="278"/>
      <c r="B41" s="107" t="s">
        <v>41</v>
      </c>
      <c r="C41" s="107" t="s">
        <v>42</v>
      </c>
      <c r="D41" s="247"/>
      <c r="E41" s="247"/>
      <c r="F41" s="247"/>
      <c r="G41" s="247"/>
      <c r="H41" s="249"/>
      <c r="I41" s="249"/>
      <c r="J41" s="247"/>
      <c r="K41" s="255"/>
      <c r="L41" s="10"/>
    </row>
    <row r="42" spans="1:12" s="11" customFormat="1" ht="30" customHeight="1" thickBot="1">
      <c r="A42" s="279"/>
      <c r="B42" s="105" t="s">
        <v>110</v>
      </c>
      <c r="C42" s="106" t="s">
        <v>42</v>
      </c>
      <c r="D42" s="281"/>
      <c r="E42" s="281"/>
      <c r="F42" s="281"/>
      <c r="G42" s="281"/>
      <c r="H42" s="283"/>
      <c r="I42" s="283"/>
      <c r="J42" s="281"/>
      <c r="K42" s="276"/>
      <c r="L42" s="10"/>
    </row>
    <row r="43" spans="1:12" s="11" customFormat="1" ht="55.5" customHeight="1">
      <c r="A43" s="62" t="s">
        <v>395</v>
      </c>
      <c r="B43" s="292" t="s">
        <v>396</v>
      </c>
      <c r="C43" s="293"/>
      <c r="D43" s="107" t="s">
        <v>20</v>
      </c>
      <c r="E43" s="107" t="s">
        <v>397</v>
      </c>
      <c r="F43" s="107" t="s">
        <v>398</v>
      </c>
      <c r="G43" s="107" t="s">
        <v>406</v>
      </c>
      <c r="H43" s="108">
        <v>10220</v>
      </c>
      <c r="I43" s="108"/>
      <c r="J43" s="107" t="s">
        <v>399</v>
      </c>
      <c r="K43" s="109" t="s">
        <v>21</v>
      </c>
      <c r="L43" s="10"/>
    </row>
    <row r="44" spans="1:12" s="11" customFormat="1" ht="45" customHeight="1" thickBot="1">
      <c r="A44" s="101" t="s">
        <v>28</v>
      </c>
      <c r="B44" s="287" t="s">
        <v>31</v>
      </c>
      <c r="C44" s="287"/>
      <c r="D44" s="110" t="s">
        <v>20</v>
      </c>
      <c r="E44" s="110" t="s">
        <v>400</v>
      </c>
      <c r="F44" s="110" t="s">
        <v>401</v>
      </c>
      <c r="G44" s="110" t="s">
        <v>30</v>
      </c>
      <c r="H44" s="103">
        <v>1050</v>
      </c>
      <c r="I44" s="103">
        <v>110</v>
      </c>
      <c r="J44" s="103" t="s">
        <v>347</v>
      </c>
      <c r="K44" s="110" t="s">
        <v>21</v>
      </c>
      <c r="L44" s="10"/>
    </row>
    <row r="45" spans="1:12" s="11" customFormat="1" ht="24" customHeight="1">
      <c r="A45" s="277" t="s">
        <v>38</v>
      </c>
      <c r="B45" s="104" t="s">
        <v>39</v>
      </c>
      <c r="C45" s="104" t="s">
        <v>40</v>
      </c>
      <c r="D45" s="280" t="s">
        <v>20</v>
      </c>
      <c r="E45" s="280" t="s">
        <v>400</v>
      </c>
      <c r="F45" s="280" t="s">
        <v>402</v>
      </c>
      <c r="G45" s="280" t="s">
        <v>102</v>
      </c>
      <c r="H45" s="282">
        <v>1050</v>
      </c>
      <c r="I45" s="282">
        <v>55</v>
      </c>
      <c r="J45" s="280" t="s">
        <v>103</v>
      </c>
      <c r="K45" s="275" t="s">
        <v>21</v>
      </c>
      <c r="L45" s="10"/>
    </row>
    <row r="46" spans="1:12" s="11" customFormat="1" ht="24" customHeight="1">
      <c r="A46" s="278"/>
      <c r="B46" s="107" t="s">
        <v>41</v>
      </c>
      <c r="C46" s="107" t="s">
        <v>42</v>
      </c>
      <c r="D46" s="247"/>
      <c r="E46" s="247"/>
      <c r="F46" s="247"/>
      <c r="G46" s="247"/>
      <c r="H46" s="249"/>
      <c r="I46" s="249"/>
      <c r="J46" s="247"/>
      <c r="K46" s="255"/>
      <c r="L46" s="10"/>
    </row>
    <row r="47" spans="1:12" s="11" customFormat="1" ht="22.5" customHeight="1" thickBot="1">
      <c r="A47" s="279"/>
      <c r="B47" s="105" t="s">
        <v>110</v>
      </c>
      <c r="C47" s="106" t="s">
        <v>42</v>
      </c>
      <c r="D47" s="281"/>
      <c r="E47" s="281"/>
      <c r="F47" s="281"/>
      <c r="G47" s="281"/>
      <c r="H47" s="283"/>
      <c r="I47" s="283"/>
      <c r="J47" s="281"/>
      <c r="K47" s="276"/>
      <c r="L47" s="10"/>
    </row>
    <row r="48" spans="1:12" s="11" customFormat="1" ht="59.25" customHeight="1">
      <c r="A48" s="101" t="s">
        <v>28</v>
      </c>
      <c r="B48" s="287" t="s">
        <v>31</v>
      </c>
      <c r="C48" s="287"/>
      <c r="D48" s="110" t="s">
        <v>20</v>
      </c>
      <c r="E48" s="110" t="s">
        <v>403</v>
      </c>
      <c r="F48" s="110" t="s">
        <v>404</v>
      </c>
      <c r="G48" s="110" t="s">
        <v>30</v>
      </c>
      <c r="H48" s="103">
        <f>274*3</f>
        <v>822</v>
      </c>
      <c r="I48" s="103"/>
      <c r="J48" s="103" t="s">
        <v>405</v>
      </c>
      <c r="K48" s="110" t="s">
        <v>21</v>
      </c>
      <c r="L48" s="10"/>
    </row>
    <row r="49" spans="1:12" s="11" customFormat="1" ht="43.5" customHeight="1">
      <c r="A49" s="63" t="s">
        <v>38</v>
      </c>
      <c r="B49" s="273" t="s">
        <v>412</v>
      </c>
      <c r="C49" s="274"/>
      <c r="D49" s="111" t="s">
        <v>20</v>
      </c>
      <c r="E49" s="111" t="s">
        <v>353</v>
      </c>
      <c r="F49" s="111" t="s">
        <v>413</v>
      </c>
      <c r="G49" s="111" t="s">
        <v>102</v>
      </c>
      <c r="H49" s="108">
        <v>1096</v>
      </c>
      <c r="I49" s="108"/>
      <c r="J49" s="111" t="s">
        <v>414</v>
      </c>
      <c r="K49" s="113" t="s">
        <v>21</v>
      </c>
      <c r="L49" s="10"/>
    </row>
    <row r="50" spans="1:12" s="11" customFormat="1" ht="48.75" customHeight="1">
      <c r="A50" s="63" t="s">
        <v>38</v>
      </c>
      <c r="B50" s="273" t="s">
        <v>412</v>
      </c>
      <c r="C50" s="274"/>
      <c r="D50" s="111" t="s">
        <v>20</v>
      </c>
      <c r="E50" s="111" t="s">
        <v>415</v>
      </c>
      <c r="F50" s="111" t="s">
        <v>416</v>
      </c>
      <c r="G50" s="111" t="s">
        <v>102</v>
      </c>
      <c r="H50" s="112">
        <v>1096</v>
      </c>
      <c r="I50" s="112"/>
      <c r="J50" s="111" t="s">
        <v>414</v>
      </c>
      <c r="K50" s="113" t="s">
        <v>21</v>
      </c>
      <c r="L50" s="10"/>
    </row>
    <row r="51" spans="1:12" s="11" customFormat="1" ht="45.75" customHeight="1">
      <c r="A51" s="101" t="s">
        <v>28</v>
      </c>
      <c r="B51" s="287" t="s">
        <v>31</v>
      </c>
      <c r="C51" s="287"/>
      <c r="D51" s="114" t="s">
        <v>20</v>
      </c>
      <c r="E51" s="114" t="s">
        <v>417</v>
      </c>
      <c r="F51" s="114" t="s">
        <v>418</v>
      </c>
      <c r="G51" s="114" t="s">
        <v>30</v>
      </c>
      <c r="H51" s="103">
        <f>274*3</f>
        <v>822</v>
      </c>
      <c r="I51" s="103">
        <v>546</v>
      </c>
      <c r="J51" s="103" t="s">
        <v>419</v>
      </c>
      <c r="K51" s="114" t="s">
        <v>21</v>
      </c>
      <c r="L51" s="10"/>
    </row>
    <row r="52" spans="1:12" s="11" customFormat="1" ht="44.25" customHeight="1">
      <c r="A52" s="63" t="s">
        <v>38</v>
      </c>
      <c r="B52" s="273" t="s">
        <v>412</v>
      </c>
      <c r="C52" s="274"/>
      <c r="D52" s="111" t="s">
        <v>20</v>
      </c>
      <c r="E52" s="111" t="s">
        <v>417</v>
      </c>
      <c r="F52" s="111" t="s">
        <v>420</v>
      </c>
      <c r="G52" s="111" t="s">
        <v>102</v>
      </c>
      <c r="H52" s="112">
        <v>1096</v>
      </c>
      <c r="I52" s="112">
        <f>273+195</f>
        <v>468</v>
      </c>
      <c r="J52" s="111" t="s">
        <v>414</v>
      </c>
      <c r="K52" s="113" t="s">
        <v>21</v>
      </c>
      <c r="L52" s="10"/>
    </row>
    <row r="53" spans="1:12" s="11" customFormat="1" ht="51" customHeight="1">
      <c r="A53" s="63" t="s">
        <v>38</v>
      </c>
      <c r="B53" s="273" t="s">
        <v>412</v>
      </c>
      <c r="C53" s="274"/>
      <c r="D53" s="111" t="s">
        <v>20</v>
      </c>
      <c r="E53" s="111" t="s">
        <v>421</v>
      </c>
      <c r="F53" s="111" t="s">
        <v>422</v>
      </c>
      <c r="G53" s="111" t="s">
        <v>102</v>
      </c>
      <c r="H53" s="112">
        <v>1096</v>
      </c>
      <c r="I53" s="112"/>
      <c r="J53" s="111" t="s">
        <v>414</v>
      </c>
      <c r="K53" s="113" t="s">
        <v>21</v>
      </c>
      <c r="L53" s="10"/>
    </row>
    <row r="54" spans="1:12" s="11" customFormat="1" ht="40.5" customHeight="1">
      <c r="A54" s="101" t="s">
        <v>28</v>
      </c>
      <c r="B54" s="287" t="s">
        <v>31</v>
      </c>
      <c r="C54" s="287"/>
      <c r="D54" s="119" t="s">
        <v>20</v>
      </c>
      <c r="E54" s="119" t="s">
        <v>423</v>
      </c>
      <c r="F54" s="119" t="s">
        <v>424</v>
      </c>
      <c r="G54" s="119" t="s">
        <v>30</v>
      </c>
      <c r="H54" s="103">
        <f>274*3</f>
        <v>822</v>
      </c>
      <c r="I54" s="103"/>
      <c r="J54" s="103" t="s">
        <v>425</v>
      </c>
      <c r="K54" s="119" t="s">
        <v>21</v>
      </c>
      <c r="L54" s="10"/>
    </row>
    <row r="55" spans="1:12" s="11" customFormat="1" ht="45.75" customHeight="1">
      <c r="A55" s="101" t="s">
        <v>28</v>
      </c>
      <c r="B55" s="290" t="s">
        <v>31</v>
      </c>
      <c r="C55" s="291"/>
      <c r="D55" s="119" t="s">
        <v>20</v>
      </c>
      <c r="E55" s="119" t="s">
        <v>46</v>
      </c>
      <c r="F55" s="119" t="s">
        <v>426</v>
      </c>
      <c r="G55" s="119" t="s">
        <v>30</v>
      </c>
      <c r="H55" s="103">
        <v>1050</v>
      </c>
      <c r="I55" s="103">
        <v>110</v>
      </c>
      <c r="J55" s="103" t="s">
        <v>425</v>
      </c>
      <c r="K55" s="119" t="s">
        <v>21</v>
      </c>
      <c r="L55" s="10"/>
    </row>
    <row r="56" spans="1:12" s="11" customFormat="1" ht="44.25" customHeight="1">
      <c r="A56" s="101" t="s">
        <v>28</v>
      </c>
      <c r="B56" s="290" t="s">
        <v>31</v>
      </c>
      <c r="C56" s="291"/>
      <c r="D56" s="119" t="s">
        <v>20</v>
      </c>
      <c r="E56" s="119" t="s">
        <v>427</v>
      </c>
      <c r="F56" s="119" t="s">
        <v>428</v>
      </c>
      <c r="G56" s="119" t="s">
        <v>30</v>
      </c>
      <c r="H56" s="103">
        <v>822</v>
      </c>
      <c r="I56" s="103">
        <v>220</v>
      </c>
      <c r="J56" s="103" t="s">
        <v>429</v>
      </c>
      <c r="K56" s="119" t="s">
        <v>21</v>
      </c>
      <c r="L56" s="10"/>
    </row>
    <row r="57" spans="1:12" s="11" customFormat="1" ht="35.25" customHeight="1">
      <c r="A57" s="267" t="s">
        <v>77</v>
      </c>
      <c r="B57" s="117" t="s">
        <v>125</v>
      </c>
      <c r="C57" s="117" t="s">
        <v>79</v>
      </c>
      <c r="D57" s="271" t="s">
        <v>122</v>
      </c>
      <c r="E57" s="229" t="s">
        <v>430</v>
      </c>
      <c r="F57" s="229" t="s">
        <v>431</v>
      </c>
      <c r="G57" s="229" t="s">
        <v>432</v>
      </c>
      <c r="H57" s="8">
        <v>201</v>
      </c>
      <c r="I57" s="257"/>
      <c r="J57" s="251" t="s">
        <v>123</v>
      </c>
      <c r="K57" s="251" t="s">
        <v>124</v>
      </c>
      <c r="L57" s="10"/>
    </row>
    <row r="58" spans="1:12" s="11" customFormat="1" ht="31.5" customHeight="1">
      <c r="A58" s="268"/>
      <c r="B58" s="117" t="s">
        <v>120</v>
      </c>
      <c r="C58" s="117" t="s">
        <v>121</v>
      </c>
      <c r="D58" s="272"/>
      <c r="E58" s="230"/>
      <c r="F58" s="230"/>
      <c r="G58" s="230"/>
      <c r="H58" s="8">
        <v>201</v>
      </c>
      <c r="I58" s="258"/>
      <c r="J58" s="253"/>
      <c r="K58" s="253"/>
      <c r="L58" s="10"/>
    </row>
    <row r="59" spans="1:12" s="11" customFormat="1" ht="57" customHeight="1">
      <c r="A59" s="120" t="s">
        <v>38</v>
      </c>
      <c r="B59" s="228" t="s">
        <v>412</v>
      </c>
      <c r="C59" s="228"/>
      <c r="D59" s="121" t="s">
        <v>20</v>
      </c>
      <c r="E59" s="121" t="s">
        <v>46</v>
      </c>
      <c r="F59" s="121" t="s">
        <v>435</v>
      </c>
      <c r="G59" s="121" t="s">
        <v>102</v>
      </c>
      <c r="H59" s="122">
        <v>1400</v>
      </c>
      <c r="I59" s="122">
        <v>110</v>
      </c>
      <c r="J59" s="121" t="s">
        <v>414</v>
      </c>
      <c r="K59" s="121" t="s">
        <v>21</v>
      </c>
      <c r="L59" s="50"/>
    </row>
    <row r="60" spans="1:12" s="11" customFormat="1" ht="56.25" customHeight="1">
      <c r="A60" s="63" t="s">
        <v>202</v>
      </c>
      <c r="B60" s="273" t="s">
        <v>439</v>
      </c>
      <c r="C60" s="274"/>
      <c r="D60" s="121" t="s">
        <v>20</v>
      </c>
      <c r="E60" s="121" t="s">
        <v>436</v>
      </c>
      <c r="F60" s="121" t="s">
        <v>437</v>
      </c>
      <c r="G60" s="121" t="s">
        <v>438</v>
      </c>
      <c r="H60" s="122">
        <v>18600</v>
      </c>
      <c r="I60" s="122"/>
      <c r="J60" s="121" t="s">
        <v>440</v>
      </c>
      <c r="K60" s="126" t="s">
        <v>21</v>
      </c>
      <c r="L60" s="10"/>
    </row>
    <row r="61" spans="1:12" s="11" customFormat="1" ht="50.25" customHeight="1">
      <c r="A61" s="120" t="s">
        <v>38</v>
      </c>
      <c r="B61" s="273" t="s">
        <v>412</v>
      </c>
      <c r="C61" s="274"/>
      <c r="D61" s="121" t="s">
        <v>20</v>
      </c>
      <c r="E61" s="121" t="s">
        <v>279</v>
      </c>
      <c r="F61" s="121" t="s">
        <v>441</v>
      </c>
      <c r="G61" s="121" t="s">
        <v>102</v>
      </c>
      <c r="H61" s="122">
        <v>1096</v>
      </c>
      <c r="I61" s="122">
        <v>220</v>
      </c>
      <c r="J61" s="121" t="s">
        <v>414</v>
      </c>
      <c r="K61" s="121" t="s">
        <v>21</v>
      </c>
      <c r="L61" s="50"/>
    </row>
    <row r="62" spans="1:12" s="11" customFormat="1" ht="52.5" customHeight="1">
      <c r="A62" s="101" t="s">
        <v>28</v>
      </c>
      <c r="B62" s="290" t="s">
        <v>31</v>
      </c>
      <c r="C62" s="291"/>
      <c r="D62" s="127" t="s">
        <v>20</v>
      </c>
      <c r="E62" s="127" t="s">
        <v>214</v>
      </c>
      <c r="F62" s="127" t="s">
        <v>442</v>
      </c>
      <c r="G62" s="127" t="s">
        <v>30</v>
      </c>
      <c r="H62" s="103">
        <v>822</v>
      </c>
      <c r="I62" s="103"/>
      <c r="J62" s="103" t="s">
        <v>443</v>
      </c>
      <c r="K62" s="127" t="s">
        <v>21</v>
      </c>
      <c r="L62" s="10"/>
    </row>
    <row r="63" spans="1:12" s="11" customFormat="1" ht="47.25" customHeight="1">
      <c r="A63" s="129" t="s">
        <v>38</v>
      </c>
      <c r="B63" s="273" t="s">
        <v>412</v>
      </c>
      <c r="C63" s="274"/>
      <c r="D63" s="128" t="s">
        <v>20</v>
      </c>
      <c r="E63" s="128" t="s">
        <v>477</v>
      </c>
      <c r="F63" s="128" t="s">
        <v>478</v>
      </c>
      <c r="G63" s="128" t="s">
        <v>102</v>
      </c>
      <c r="H63" s="130">
        <v>1096</v>
      </c>
      <c r="I63" s="130"/>
      <c r="J63" s="128" t="s">
        <v>414</v>
      </c>
      <c r="K63" s="128" t="s">
        <v>21</v>
      </c>
      <c r="L63" s="10"/>
    </row>
    <row r="64" spans="1:12" s="11" customFormat="1" ht="53.25" customHeight="1">
      <c r="A64" s="133" t="s">
        <v>28</v>
      </c>
      <c r="B64" s="273" t="s">
        <v>487</v>
      </c>
      <c r="C64" s="274"/>
      <c r="D64" s="134" t="s">
        <v>20</v>
      </c>
      <c r="E64" s="134" t="s">
        <v>46</v>
      </c>
      <c r="F64" s="134" t="s">
        <v>488</v>
      </c>
      <c r="G64" s="134" t="s">
        <v>102</v>
      </c>
      <c r="H64" s="135">
        <v>1750</v>
      </c>
      <c r="I64" s="135"/>
      <c r="J64" s="134" t="s">
        <v>496</v>
      </c>
      <c r="K64" s="134" t="s">
        <v>21</v>
      </c>
      <c r="L64" s="10"/>
    </row>
    <row r="65" spans="1:12" s="11" customFormat="1" ht="46.5" customHeight="1">
      <c r="A65" s="133" t="s">
        <v>28</v>
      </c>
      <c r="B65" s="273" t="s">
        <v>487</v>
      </c>
      <c r="C65" s="274"/>
      <c r="D65" s="134" t="s">
        <v>20</v>
      </c>
      <c r="E65" s="134" t="s">
        <v>46</v>
      </c>
      <c r="F65" s="134" t="s">
        <v>489</v>
      </c>
      <c r="G65" s="134" t="s">
        <v>102</v>
      </c>
      <c r="H65" s="135">
        <v>1750</v>
      </c>
      <c r="I65" s="135"/>
      <c r="J65" s="134" t="s">
        <v>497</v>
      </c>
      <c r="K65" s="134" t="s">
        <v>21</v>
      </c>
      <c r="L65" s="10"/>
    </row>
    <row r="66" spans="1:12" s="11" customFormat="1" ht="12.4" customHeight="1">
      <c r="A66" s="19"/>
      <c r="B66" s="115"/>
      <c r="C66" s="115"/>
      <c r="D66" s="115"/>
      <c r="E66" s="115"/>
      <c r="F66" s="115"/>
      <c r="G66" s="115"/>
      <c r="H66" s="116"/>
      <c r="I66" s="116"/>
      <c r="J66" s="115"/>
      <c r="K66" s="118"/>
      <c r="L66" s="10"/>
    </row>
    <row r="67" spans="1:12" s="11" customFormat="1" ht="12.4" customHeight="1">
      <c r="A67" s="19"/>
      <c r="B67" s="115"/>
      <c r="C67" s="115"/>
      <c r="D67" s="115"/>
      <c r="E67" s="115"/>
      <c r="F67" s="115"/>
      <c r="G67" s="115"/>
      <c r="H67" s="116"/>
      <c r="I67" s="116"/>
      <c r="J67" s="115"/>
      <c r="K67" s="118"/>
      <c r="L67" s="10"/>
    </row>
    <row r="68" spans="1:12" s="11" customFormat="1" ht="12.4" customHeight="1">
      <c r="A68" s="19"/>
      <c r="B68" s="115"/>
      <c r="C68" s="115"/>
      <c r="D68" s="115"/>
      <c r="E68" s="115"/>
      <c r="F68" s="115"/>
      <c r="G68" s="115"/>
      <c r="H68" s="116"/>
      <c r="I68" s="116"/>
      <c r="J68" s="115"/>
      <c r="K68" s="118"/>
      <c r="L68" s="10"/>
    </row>
    <row r="69" spans="1:12" s="11" customFormat="1" ht="12.4" customHeight="1">
      <c r="A69" s="19"/>
      <c r="B69" s="115"/>
      <c r="C69" s="115"/>
      <c r="D69" s="115"/>
      <c r="E69" s="115"/>
      <c r="F69" s="115"/>
      <c r="G69" s="115"/>
      <c r="H69" s="116"/>
      <c r="I69" s="116"/>
      <c r="J69" s="115"/>
      <c r="K69" s="118"/>
      <c r="L69" s="10"/>
    </row>
    <row r="70" spans="1:12" s="11" customFormat="1" ht="12.4" customHeight="1">
      <c r="A70" s="19"/>
      <c r="B70" s="115"/>
      <c r="C70" s="115"/>
      <c r="D70" s="115"/>
      <c r="E70" s="115"/>
      <c r="F70" s="115"/>
      <c r="G70" s="115"/>
      <c r="H70" s="116"/>
      <c r="I70" s="116"/>
      <c r="J70" s="115"/>
      <c r="K70" s="118"/>
      <c r="L70" s="10"/>
    </row>
    <row r="71" spans="1:12" s="11" customFormat="1" ht="12.4" customHeight="1">
      <c r="A71" s="19"/>
      <c r="B71" s="13"/>
      <c r="C71" s="13"/>
      <c r="D71" s="13"/>
      <c r="E71" s="13"/>
      <c r="F71" s="13"/>
      <c r="G71" s="13"/>
      <c r="H71" s="14"/>
      <c r="I71" s="14"/>
      <c r="J71" s="13"/>
      <c r="K71" s="15"/>
      <c r="L71" s="10"/>
    </row>
    <row r="72" spans="1:12" s="11" customFormat="1" ht="12.4" customHeight="1">
      <c r="A72" s="19"/>
      <c r="B72" s="13"/>
      <c r="C72" s="13"/>
      <c r="D72" s="13"/>
      <c r="E72" s="13"/>
      <c r="F72" s="13"/>
      <c r="G72" s="13"/>
      <c r="H72" s="14"/>
      <c r="I72" s="14"/>
      <c r="J72" s="13"/>
      <c r="K72" s="15"/>
      <c r="L72" s="10"/>
    </row>
    <row r="73" spans="1:12" s="11" customFormat="1" ht="12.4" customHeight="1">
      <c r="A73" s="19"/>
      <c r="B73" s="13"/>
      <c r="C73" s="13"/>
      <c r="D73" s="13"/>
      <c r="E73" s="13"/>
      <c r="F73" s="13"/>
      <c r="G73" s="13"/>
      <c r="H73" s="14"/>
      <c r="I73" s="14"/>
      <c r="J73" s="13"/>
      <c r="K73" s="15"/>
      <c r="L73" s="10"/>
    </row>
    <row r="74" spans="1:12" s="11" customFormat="1" ht="12.4" customHeight="1">
      <c r="A74" s="19"/>
      <c r="B74" s="13"/>
      <c r="C74" s="13"/>
      <c r="D74" s="13"/>
      <c r="E74" s="13"/>
      <c r="F74" s="13"/>
      <c r="G74" s="13"/>
      <c r="H74" s="14"/>
      <c r="I74" s="14"/>
      <c r="J74" s="13"/>
      <c r="K74" s="15"/>
      <c r="L74" s="10"/>
    </row>
    <row r="75" spans="1:12" s="11" customFormat="1" ht="12.4" customHeight="1">
      <c r="A75" s="19"/>
      <c r="B75" s="13"/>
      <c r="C75" s="13"/>
      <c r="D75" s="13"/>
      <c r="E75" s="13"/>
      <c r="F75" s="13"/>
      <c r="G75" s="13"/>
      <c r="H75" s="14"/>
      <c r="I75" s="14"/>
      <c r="J75" s="13"/>
      <c r="K75" s="15"/>
      <c r="L75" s="10"/>
    </row>
    <row r="76" spans="1:12" s="11" customFormat="1" ht="12.4" customHeight="1">
      <c r="A76" s="19"/>
      <c r="B76" s="13"/>
      <c r="C76" s="13"/>
      <c r="D76" s="13"/>
      <c r="E76" s="13"/>
      <c r="F76" s="13"/>
      <c r="G76" s="13"/>
      <c r="H76" s="14"/>
      <c r="I76" s="14"/>
      <c r="J76" s="13"/>
      <c r="K76" s="15"/>
      <c r="L76" s="10"/>
    </row>
    <row r="77" spans="1:12" s="11" customFormat="1" ht="12.4" customHeight="1">
      <c r="A77" s="19"/>
      <c r="B77" s="13"/>
      <c r="C77" s="13"/>
      <c r="D77" s="13"/>
      <c r="E77" s="13"/>
      <c r="F77" s="13"/>
      <c r="G77" s="13"/>
      <c r="H77" s="14"/>
      <c r="I77" s="14"/>
      <c r="J77" s="13"/>
      <c r="K77" s="15"/>
      <c r="L77" s="10"/>
    </row>
    <row r="78" spans="1:12" s="11" customFormat="1" ht="12.4" customHeight="1">
      <c r="A78" s="19"/>
      <c r="B78" s="13"/>
      <c r="C78" s="13"/>
      <c r="D78" s="13"/>
      <c r="E78" s="13"/>
      <c r="F78" s="13"/>
      <c r="G78" s="13"/>
      <c r="H78" s="14"/>
      <c r="I78" s="14"/>
      <c r="J78" s="13"/>
      <c r="K78" s="15"/>
      <c r="L78" s="10"/>
    </row>
    <row r="79" spans="1:12" s="11" customFormat="1" ht="12.4" customHeight="1">
      <c r="A79" s="19"/>
      <c r="B79" s="13"/>
      <c r="C79" s="13"/>
      <c r="D79" s="13"/>
      <c r="E79" s="13"/>
      <c r="F79" s="13"/>
      <c r="G79" s="13"/>
      <c r="H79" s="14"/>
      <c r="I79" s="14"/>
      <c r="J79" s="13"/>
      <c r="K79" s="15"/>
      <c r="L79" s="10"/>
    </row>
    <row r="80" spans="1:12" s="11" customFormat="1" ht="12.4" customHeight="1">
      <c r="A80" s="19"/>
      <c r="B80" s="13"/>
      <c r="C80" s="13"/>
      <c r="D80" s="13"/>
      <c r="E80" s="13"/>
      <c r="F80" s="13"/>
      <c r="G80" s="13"/>
      <c r="H80" s="14"/>
      <c r="I80" s="14"/>
      <c r="J80" s="13"/>
      <c r="K80" s="15"/>
      <c r="L80" s="10"/>
    </row>
    <row r="81" spans="1:12" s="11" customFormat="1" ht="12.4" customHeight="1">
      <c r="A81" s="19"/>
      <c r="B81" s="13"/>
      <c r="C81" s="13"/>
      <c r="D81" s="13"/>
      <c r="E81" s="13"/>
      <c r="F81" s="13"/>
      <c r="G81" s="13"/>
      <c r="H81" s="14"/>
      <c r="I81" s="14"/>
      <c r="J81" s="13"/>
      <c r="K81" s="15"/>
      <c r="L81" s="10"/>
    </row>
    <row r="82" spans="1:12" s="11" customFormat="1" ht="12.4" customHeight="1">
      <c r="A82" s="19"/>
      <c r="B82" s="13"/>
      <c r="C82" s="13"/>
      <c r="D82" s="13"/>
      <c r="E82" s="13"/>
      <c r="F82" s="13"/>
      <c r="G82" s="13"/>
      <c r="H82" s="14"/>
      <c r="I82" s="14"/>
      <c r="J82" s="13"/>
      <c r="K82" s="15"/>
      <c r="L82" s="10"/>
    </row>
    <row r="83" spans="1:12" s="11" customFormat="1" ht="12.4" customHeight="1">
      <c r="A83" s="19"/>
      <c r="B83" s="13"/>
      <c r="C83" s="13"/>
      <c r="D83" s="13"/>
      <c r="E83" s="13"/>
      <c r="F83" s="13"/>
      <c r="G83" s="13"/>
      <c r="H83" s="14"/>
      <c r="I83" s="14"/>
      <c r="J83" s="13"/>
      <c r="K83" s="15"/>
      <c r="L83" s="10"/>
    </row>
    <row r="84" spans="1:12" s="11" customFormat="1" ht="12.4" customHeight="1">
      <c r="A84" s="19"/>
      <c r="B84" s="13"/>
      <c r="C84" s="13"/>
      <c r="D84" s="13"/>
      <c r="E84" s="13"/>
      <c r="F84" s="13"/>
      <c r="G84" s="13"/>
      <c r="H84" s="14"/>
      <c r="I84" s="14"/>
      <c r="J84" s="13"/>
      <c r="K84" s="15"/>
      <c r="L84" s="10"/>
    </row>
    <row r="85" spans="1:12" s="11" customFormat="1" ht="12.4" customHeight="1">
      <c r="A85" s="19"/>
      <c r="B85" s="13"/>
      <c r="C85" s="13"/>
      <c r="D85" s="13"/>
      <c r="E85" s="13"/>
      <c r="F85" s="13"/>
      <c r="G85" s="13"/>
      <c r="H85" s="14"/>
      <c r="I85" s="14"/>
      <c r="J85" s="13"/>
      <c r="K85" s="15"/>
      <c r="L85" s="10"/>
    </row>
    <row r="86" spans="1:12" s="11" customFormat="1" ht="12.4" customHeight="1">
      <c r="A86" s="19"/>
      <c r="B86" s="13"/>
      <c r="C86" s="13"/>
      <c r="D86" s="13"/>
      <c r="E86" s="13"/>
      <c r="F86" s="13"/>
      <c r="G86" s="13"/>
      <c r="H86" s="14"/>
      <c r="I86" s="14"/>
      <c r="J86" s="13"/>
      <c r="K86" s="15"/>
      <c r="L86" s="10"/>
    </row>
    <row r="87" spans="1:12" s="11" customFormat="1" ht="12.4" customHeight="1">
      <c r="A87" s="19"/>
      <c r="B87" s="13"/>
      <c r="C87" s="13"/>
      <c r="D87" s="13"/>
      <c r="E87" s="13"/>
      <c r="F87" s="13"/>
      <c r="G87" s="13"/>
      <c r="H87" s="14"/>
      <c r="I87" s="14"/>
      <c r="J87" s="13"/>
      <c r="K87" s="15"/>
      <c r="L87" s="10"/>
    </row>
    <row r="88" spans="1:12" s="11" customFormat="1" ht="12.4" customHeight="1">
      <c r="A88" s="19"/>
      <c r="B88" s="13"/>
      <c r="C88" s="13"/>
      <c r="D88" s="13"/>
      <c r="E88" s="13"/>
      <c r="F88" s="13"/>
      <c r="G88" s="13"/>
      <c r="H88" s="14"/>
      <c r="I88" s="14"/>
      <c r="J88" s="13"/>
      <c r="K88" s="15"/>
      <c r="L88" s="10"/>
    </row>
    <row r="89" spans="1:12" s="11" customFormat="1" ht="12.4" customHeight="1">
      <c r="A89" s="19"/>
      <c r="B89" s="13"/>
      <c r="C89" s="13"/>
      <c r="D89" s="13"/>
      <c r="E89" s="13"/>
      <c r="F89" s="13"/>
      <c r="G89" s="13"/>
      <c r="H89" s="14"/>
      <c r="I89" s="14"/>
      <c r="J89" s="13"/>
      <c r="K89" s="15"/>
      <c r="L89" s="10"/>
    </row>
    <row r="90" spans="1:12" s="11" customFormat="1" ht="12.4" customHeight="1">
      <c r="A90" s="19"/>
      <c r="B90" s="13"/>
      <c r="C90" s="13"/>
      <c r="D90" s="13"/>
      <c r="E90" s="13"/>
      <c r="F90" s="13"/>
      <c r="G90" s="13"/>
      <c r="H90" s="14"/>
      <c r="I90" s="14"/>
      <c r="J90" s="13"/>
      <c r="K90" s="15"/>
      <c r="L90" s="10"/>
    </row>
    <row r="91" spans="1:12" s="11" customFormat="1" ht="12.4" customHeight="1">
      <c r="A91" s="19"/>
      <c r="B91" s="13"/>
      <c r="C91" s="13"/>
      <c r="D91" s="13"/>
      <c r="E91" s="13"/>
      <c r="F91" s="13"/>
      <c r="G91" s="13"/>
      <c r="H91" s="14"/>
      <c r="I91" s="14"/>
      <c r="J91" s="13"/>
      <c r="K91" s="15"/>
      <c r="L91" s="10"/>
    </row>
    <row r="92" spans="1:12" s="11" customFormat="1" ht="12" customHeight="1" thickBot="1">
      <c r="A92" s="20"/>
      <c r="B92" s="21"/>
      <c r="C92" s="21"/>
      <c r="D92" s="21"/>
      <c r="E92" s="21"/>
      <c r="F92" s="21"/>
      <c r="G92" s="21"/>
      <c r="H92" s="22"/>
      <c r="I92" s="22"/>
      <c r="J92" s="21"/>
      <c r="K92" s="23"/>
      <c r="L92" s="24"/>
    </row>
    <row r="93" spans="1:12">
      <c r="H93" s="25">
        <f>SUM(H10:H92)</f>
        <v>60510</v>
      </c>
      <c r="I93" s="25">
        <f>SUM(I10:I92)</f>
        <v>2059</v>
      </c>
    </row>
    <row r="95" spans="1:12" ht="15">
      <c r="A95" s="26"/>
      <c r="B95" s="26"/>
      <c r="C95" s="26"/>
      <c r="D95" s="26"/>
      <c r="E95" s="26"/>
      <c r="F95" s="26"/>
      <c r="G95" s="26"/>
      <c r="H95" s="27"/>
      <c r="I95" s="27"/>
      <c r="J95" s="26"/>
    </row>
    <row r="96" spans="1:12" ht="12.75" customHeight="1">
      <c r="A96" s="26"/>
      <c r="B96" s="26"/>
      <c r="C96" s="26"/>
      <c r="D96" s="26"/>
      <c r="E96" s="26"/>
      <c r="F96" s="26"/>
      <c r="G96" s="26"/>
      <c r="H96" s="27"/>
      <c r="I96" s="27"/>
      <c r="J96" s="26"/>
    </row>
    <row r="97" spans="1:10" ht="12.75" customHeight="1">
      <c r="A97" s="26"/>
      <c r="B97" s="26"/>
      <c r="C97" s="26"/>
      <c r="D97" s="26"/>
      <c r="E97" s="26"/>
      <c r="F97" s="26"/>
      <c r="G97" s="26"/>
      <c r="H97" s="27"/>
      <c r="I97" s="27"/>
      <c r="J97" s="26"/>
    </row>
    <row r="98" spans="1:10" ht="12.75" customHeight="1">
      <c r="A98" s="26"/>
      <c r="B98" s="26"/>
      <c r="C98" s="26"/>
      <c r="D98" s="26"/>
      <c r="E98" s="26"/>
      <c r="F98" s="26"/>
      <c r="G98" s="26"/>
      <c r="H98" s="27"/>
      <c r="I98" s="27"/>
      <c r="J98" s="26"/>
    </row>
    <row r="99" spans="1:10" ht="12.75" customHeight="1"/>
    <row r="100" spans="1:10" ht="18">
      <c r="A100" s="26"/>
      <c r="B100" s="26"/>
      <c r="C100" s="26"/>
      <c r="D100" s="26"/>
      <c r="E100" s="26"/>
      <c r="F100" s="29"/>
    </row>
  </sheetData>
  <mergeCells count="148">
    <mergeCell ref="K40:K42"/>
    <mergeCell ref="I45:I47"/>
    <mergeCell ref="B49:C49"/>
    <mergeCell ref="I36:I38"/>
    <mergeCell ref="J36:J38"/>
    <mergeCell ref="K36:K38"/>
    <mergeCell ref="B39:C39"/>
    <mergeCell ref="H33:H35"/>
    <mergeCell ref="I33:I35"/>
    <mergeCell ref="J33:J35"/>
    <mergeCell ref="J45:J47"/>
    <mergeCell ref="K33:K35"/>
    <mergeCell ref="K45:K47"/>
    <mergeCell ref="B48:C48"/>
    <mergeCell ref="B43:C43"/>
    <mergeCell ref="G33:G35"/>
    <mergeCell ref="J40:J42"/>
    <mergeCell ref="I40:I42"/>
    <mergeCell ref="J57:J58"/>
    <mergeCell ref="K57:K58"/>
    <mergeCell ref="B54:C54"/>
    <mergeCell ref="B55:C55"/>
    <mergeCell ref="B56:C56"/>
    <mergeCell ref="D57:D58"/>
    <mergeCell ref="E57:E58"/>
    <mergeCell ref="F57:F58"/>
    <mergeCell ref="G57:G58"/>
    <mergeCell ref="I57:I58"/>
    <mergeCell ref="J28:J29"/>
    <mergeCell ref="K28:K29"/>
    <mergeCell ref="H28:H29"/>
    <mergeCell ref="K30:K32"/>
    <mergeCell ref="A30:A32"/>
    <mergeCell ref="D30:D32"/>
    <mergeCell ref="E30:E32"/>
    <mergeCell ref="F30:F32"/>
    <mergeCell ref="G30:G32"/>
    <mergeCell ref="H30:H32"/>
    <mergeCell ref="I30:I32"/>
    <mergeCell ref="J30:J32"/>
    <mergeCell ref="A28:A29"/>
    <mergeCell ref="D28:D29"/>
    <mergeCell ref="E28:E29"/>
    <mergeCell ref="F28:F29"/>
    <mergeCell ref="G28:G29"/>
    <mergeCell ref="B10:C10"/>
    <mergeCell ref="L8:L9"/>
    <mergeCell ref="A1:K1"/>
    <mergeCell ref="A3:K3"/>
    <mergeCell ref="A5:K5"/>
    <mergeCell ref="A6:K6"/>
    <mergeCell ref="A8:A9"/>
    <mergeCell ref="B8:B9"/>
    <mergeCell ref="C8:C9"/>
    <mergeCell ref="D8:D9"/>
    <mergeCell ref="E8:E9"/>
    <mergeCell ref="F8:F9"/>
    <mergeCell ref="G8:G9"/>
    <mergeCell ref="H8:I8"/>
    <mergeCell ref="J8:J9"/>
    <mergeCell ref="K8:K9"/>
    <mergeCell ref="B11:C11"/>
    <mergeCell ref="A12:A13"/>
    <mergeCell ref="D12:D13"/>
    <mergeCell ref="E12:E13"/>
    <mergeCell ref="F12:F13"/>
    <mergeCell ref="G12:G13"/>
    <mergeCell ref="H12:H13"/>
    <mergeCell ref="I12:I13"/>
    <mergeCell ref="J12:J13"/>
    <mergeCell ref="K12:K13"/>
    <mergeCell ref="J14:J15"/>
    <mergeCell ref="K14:K15"/>
    <mergeCell ref="B16:C16"/>
    <mergeCell ref="A17:A18"/>
    <mergeCell ref="D17:D18"/>
    <mergeCell ref="E17:E18"/>
    <mergeCell ref="F17:F18"/>
    <mergeCell ref="G17:G18"/>
    <mergeCell ref="J17:J18"/>
    <mergeCell ref="K17:K18"/>
    <mergeCell ref="A14:A15"/>
    <mergeCell ref="D14:D15"/>
    <mergeCell ref="E14:E15"/>
    <mergeCell ref="F14:F15"/>
    <mergeCell ref="G14:G15"/>
    <mergeCell ref="B19:C19"/>
    <mergeCell ref="A20:A22"/>
    <mergeCell ref="D20:D22"/>
    <mergeCell ref="E20:E22"/>
    <mergeCell ref="F20:F22"/>
    <mergeCell ref="G23:G24"/>
    <mergeCell ref="G20:G22"/>
    <mergeCell ref="I20:I22"/>
    <mergeCell ref="J20:J22"/>
    <mergeCell ref="K20:K22"/>
    <mergeCell ref="H20:H22"/>
    <mergeCell ref="B27:C27"/>
    <mergeCell ref="J23:J24"/>
    <mergeCell ref="K23:K24"/>
    <mergeCell ref="A25:A26"/>
    <mergeCell ref="D25:D26"/>
    <mergeCell ref="E25:E26"/>
    <mergeCell ref="F25:F26"/>
    <mergeCell ref="G25:G26"/>
    <mergeCell ref="H25:H26"/>
    <mergeCell ref="I25:I26"/>
    <mergeCell ref="J25:J26"/>
    <mergeCell ref="K25:K26"/>
    <mergeCell ref="A23:A24"/>
    <mergeCell ref="D23:D24"/>
    <mergeCell ref="E23:E24"/>
    <mergeCell ref="F23:F24"/>
    <mergeCell ref="A33:A35"/>
    <mergeCell ref="D33:D35"/>
    <mergeCell ref="E33:E35"/>
    <mergeCell ref="F33:F35"/>
    <mergeCell ref="D45:D47"/>
    <mergeCell ref="E45:E47"/>
    <mergeCell ref="F45:F47"/>
    <mergeCell ref="G45:G47"/>
    <mergeCell ref="H45:H47"/>
    <mergeCell ref="A40:A42"/>
    <mergeCell ref="D40:D42"/>
    <mergeCell ref="E40:E42"/>
    <mergeCell ref="F40:F42"/>
    <mergeCell ref="G40:G42"/>
    <mergeCell ref="H40:H42"/>
    <mergeCell ref="A36:A38"/>
    <mergeCell ref="D36:D38"/>
    <mergeCell ref="E36:E38"/>
    <mergeCell ref="F36:F38"/>
    <mergeCell ref="G36:G38"/>
    <mergeCell ref="H36:H38"/>
    <mergeCell ref="B50:C50"/>
    <mergeCell ref="B51:C51"/>
    <mergeCell ref="B52:C52"/>
    <mergeCell ref="B53:C53"/>
    <mergeCell ref="A57:A58"/>
    <mergeCell ref="B64:C64"/>
    <mergeCell ref="B65:C65"/>
    <mergeCell ref="B44:C44"/>
    <mergeCell ref="A45:A47"/>
    <mergeCell ref="B63:C63"/>
    <mergeCell ref="B59:C59"/>
    <mergeCell ref="B60:C60"/>
    <mergeCell ref="B61:C61"/>
    <mergeCell ref="B62:C62"/>
  </mergeCells>
  <pageMargins left="0.39370078740157483" right="0.39370078740157483" top="0.59055118110236227" bottom="0.59055118110236227"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tabColor theme="5"/>
  </sheetPr>
  <dimension ref="A1:L88"/>
  <sheetViews>
    <sheetView topLeftCell="A7" workbookViewId="0">
      <pane ySplit="3" topLeftCell="A31" activePane="bottomLeft" state="frozen"/>
      <selection activeCell="A7" sqref="A7"/>
      <selection pane="bottomLeft" activeCell="A36" sqref="A36:XFD36"/>
    </sheetView>
  </sheetViews>
  <sheetFormatPr baseColWidth="10" defaultRowHeight="12.75"/>
  <cols>
    <col min="1" max="1" width="13.7109375" style="91" customWidth="1"/>
    <col min="2" max="2" width="27.42578125" style="91" customWidth="1"/>
    <col min="3" max="4" width="16.5703125" style="91" customWidth="1"/>
    <col min="5" max="5" width="12.85546875" style="91" customWidth="1"/>
    <col min="6" max="6" width="24.42578125" style="91" customWidth="1"/>
    <col min="7" max="7" width="27.7109375" style="91" customWidth="1"/>
    <col min="8" max="8" width="12.28515625" style="28" bestFit="1" customWidth="1"/>
    <col min="9" max="9" width="12.7109375" style="28" bestFit="1" customWidth="1"/>
    <col min="10" max="10" width="46.5703125" style="91" customWidth="1"/>
    <col min="11" max="11" width="19.7109375" style="91" customWidth="1"/>
    <col min="12" max="12" width="0" style="91" hidden="1" customWidth="1"/>
    <col min="13" max="16" width="11.42578125" style="91"/>
    <col min="17" max="17" width="11.7109375" style="91" bestFit="1" customWidth="1"/>
    <col min="18" max="18" width="11.42578125" style="91"/>
    <col min="19" max="20" width="11.5703125" style="91" bestFit="1" customWidth="1"/>
    <col min="21" max="16384" width="11.42578125" style="91"/>
  </cols>
  <sheetData>
    <row r="1" spans="1:12" ht="18" customHeight="1">
      <c r="A1" s="232" t="s">
        <v>0</v>
      </c>
      <c r="B1" s="232"/>
      <c r="C1" s="232"/>
      <c r="D1" s="232"/>
      <c r="E1" s="232"/>
      <c r="F1" s="232"/>
      <c r="G1" s="232"/>
      <c r="H1" s="232"/>
      <c r="I1" s="232"/>
      <c r="J1" s="232"/>
      <c r="K1" s="232"/>
    </row>
    <row r="3" spans="1:12" ht="18" customHeight="1">
      <c r="A3" s="232" t="s">
        <v>1</v>
      </c>
      <c r="B3" s="232"/>
      <c r="C3" s="232"/>
      <c r="D3" s="232"/>
      <c r="E3" s="232"/>
      <c r="F3" s="232"/>
      <c r="G3" s="232"/>
      <c r="H3" s="232"/>
      <c r="I3" s="232"/>
      <c r="J3" s="232"/>
      <c r="K3" s="232"/>
    </row>
    <row r="5" spans="1:12" ht="15.75" customHeight="1">
      <c r="A5" s="233" t="s">
        <v>2</v>
      </c>
      <c r="B5" s="233"/>
      <c r="C5" s="233"/>
      <c r="D5" s="233"/>
      <c r="E5" s="233"/>
      <c r="F5" s="233"/>
      <c r="G5" s="233"/>
      <c r="H5" s="233"/>
      <c r="I5" s="233"/>
      <c r="J5" s="233"/>
      <c r="K5" s="233"/>
    </row>
    <row r="6" spans="1:12" ht="15.75" customHeight="1">
      <c r="A6" s="233" t="s">
        <v>433</v>
      </c>
      <c r="B6" s="233"/>
      <c r="C6" s="233"/>
      <c r="D6" s="233"/>
      <c r="E6" s="233"/>
      <c r="F6" s="233"/>
      <c r="G6" s="233"/>
      <c r="H6" s="233"/>
      <c r="I6" s="233"/>
      <c r="J6" s="233"/>
      <c r="K6" s="233"/>
    </row>
    <row r="7" spans="1:12" ht="15.75" customHeight="1" thickBot="1">
      <c r="B7" s="90"/>
      <c r="C7" s="90"/>
      <c r="D7" s="90"/>
      <c r="E7" s="90"/>
      <c r="F7" s="90"/>
      <c r="G7" s="90"/>
      <c r="H7" s="4"/>
      <c r="I7" s="4"/>
      <c r="J7" s="90"/>
    </row>
    <row r="8" spans="1:12" ht="13.5" thickBot="1">
      <c r="A8" s="235" t="s">
        <v>3</v>
      </c>
      <c r="B8" s="235" t="s">
        <v>4</v>
      </c>
      <c r="C8" s="235" t="s">
        <v>5</v>
      </c>
      <c r="D8" s="235" t="s">
        <v>6</v>
      </c>
      <c r="E8" s="235" t="s">
        <v>7</v>
      </c>
      <c r="F8" s="235" t="s">
        <v>8</v>
      </c>
      <c r="G8" s="235" t="s">
        <v>9</v>
      </c>
      <c r="H8" s="238" t="s">
        <v>10</v>
      </c>
      <c r="I8" s="239"/>
      <c r="J8" s="235" t="s">
        <v>11</v>
      </c>
      <c r="K8" s="240" t="s">
        <v>12</v>
      </c>
      <c r="L8" s="242" t="s">
        <v>13</v>
      </c>
    </row>
    <row r="9" spans="1:12" ht="30" customHeight="1" thickBot="1">
      <c r="A9" s="236"/>
      <c r="B9" s="236"/>
      <c r="C9" s="236"/>
      <c r="D9" s="237"/>
      <c r="E9" s="236"/>
      <c r="F9" s="236"/>
      <c r="G9" s="236"/>
      <c r="H9" s="5" t="s">
        <v>14</v>
      </c>
      <c r="I9" s="5" t="s">
        <v>15</v>
      </c>
      <c r="J9" s="236"/>
      <c r="K9" s="241"/>
      <c r="L9" s="243"/>
    </row>
    <row r="10" spans="1:12" s="11" customFormat="1" ht="53.25" customHeight="1">
      <c r="A10" s="101" t="s">
        <v>28</v>
      </c>
      <c r="B10" s="290" t="s">
        <v>31</v>
      </c>
      <c r="C10" s="291"/>
      <c r="D10" s="127" t="s">
        <v>20</v>
      </c>
      <c r="E10" s="127" t="s">
        <v>444</v>
      </c>
      <c r="F10" s="127" t="s">
        <v>445</v>
      </c>
      <c r="G10" s="127" t="s">
        <v>30</v>
      </c>
      <c r="H10" s="103">
        <v>1050</v>
      </c>
      <c r="I10" s="103">
        <f>132+132</f>
        <v>264</v>
      </c>
      <c r="J10" s="103" t="s">
        <v>443</v>
      </c>
      <c r="K10" s="127" t="s">
        <v>21</v>
      </c>
      <c r="L10" s="10"/>
    </row>
    <row r="11" spans="1:12" s="11" customFormat="1" ht="46.5" customHeight="1">
      <c r="A11" s="120" t="s">
        <v>446</v>
      </c>
      <c r="B11" s="273" t="s">
        <v>412</v>
      </c>
      <c r="C11" s="274"/>
      <c r="D11" s="121" t="s">
        <v>20</v>
      </c>
      <c r="E11" s="121" t="s">
        <v>447</v>
      </c>
      <c r="F11" s="121" t="s">
        <v>448</v>
      </c>
      <c r="G11" s="121" t="s">
        <v>102</v>
      </c>
      <c r="H11" s="122">
        <v>1096</v>
      </c>
      <c r="I11" s="122">
        <f>132+132</f>
        <v>264</v>
      </c>
      <c r="J11" s="121" t="s">
        <v>414</v>
      </c>
      <c r="K11" s="121" t="s">
        <v>21</v>
      </c>
      <c r="L11" s="10"/>
    </row>
    <row r="12" spans="1:12" s="11" customFormat="1" ht="49.5" customHeight="1">
      <c r="A12" s="101" t="s">
        <v>28</v>
      </c>
      <c r="B12" s="290" t="s">
        <v>31</v>
      </c>
      <c r="C12" s="291"/>
      <c r="D12" s="127" t="s">
        <v>20</v>
      </c>
      <c r="E12" s="127" t="s">
        <v>447</v>
      </c>
      <c r="F12" s="127" t="s">
        <v>449</v>
      </c>
      <c r="G12" s="127" t="s">
        <v>30</v>
      </c>
      <c r="H12" s="103">
        <v>822</v>
      </c>
      <c r="I12" s="103">
        <f>132+132</f>
        <v>264</v>
      </c>
      <c r="J12" s="103" t="s">
        <v>450</v>
      </c>
      <c r="K12" s="127" t="s">
        <v>21</v>
      </c>
      <c r="L12" s="10"/>
    </row>
    <row r="13" spans="1:12" s="11" customFormat="1" ht="46.5" customHeight="1">
      <c r="A13" s="120" t="s">
        <v>446</v>
      </c>
      <c r="B13" s="273" t="s">
        <v>412</v>
      </c>
      <c r="C13" s="274"/>
      <c r="D13" s="121" t="s">
        <v>20</v>
      </c>
      <c r="E13" s="121" t="s">
        <v>259</v>
      </c>
      <c r="F13" s="121" t="s">
        <v>451</v>
      </c>
      <c r="G13" s="121" t="s">
        <v>102</v>
      </c>
      <c r="H13" s="122">
        <v>1400</v>
      </c>
      <c r="I13" s="122"/>
      <c r="J13" s="121" t="s">
        <v>414</v>
      </c>
      <c r="K13" s="121" t="s">
        <v>21</v>
      </c>
      <c r="L13" s="10"/>
    </row>
    <row r="14" spans="1:12" s="11" customFormat="1" ht="47.25" customHeight="1">
      <c r="A14" s="101" t="s">
        <v>28</v>
      </c>
      <c r="B14" s="290" t="s">
        <v>31</v>
      </c>
      <c r="C14" s="291"/>
      <c r="D14" s="127" t="s">
        <v>20</v>
      </c>
      <c r="E14" s="127" t="s">
        <v>259</v>
      </c>
      <c r="F14" s="127" t="s">
        <v>452</v>
      </c>
      <c r="G14" s="127" t="s">
        <v>30</v>
      </c>
      <c r="H14" s="103">
        <v>1050</v>
      </c>
      <c r="I14" s="103"/>
      <c r="J14" s="103" t="s">
        <v>453</v>
      </c>
      <c r="K14" s="127" t="s">
        <v>21</v>
      </c>
      <c r="L14" s="10"/>
    </row>
    <row r="15" spans="1:12" s="11" customFormat="1" ht="77.25" customHeight="1">
      <c r="A15" s="6" t="s">
        <v>77</v>
      </c>
      <c r="B15" s="7" t="s">
        <v>120</v>
      </c>
      <c r="C15" s="7" t="s">
        <v>121</v>
      </c>
      <c r="D15" s="7" t="s">
        <v>20</v>
      </c>
      <c r="E15" s="7" t="s">
        <v>454</v>
      </c>
      <c r="F15" s="7" t="s">
        <v>455</v>
      </c>
      <c r="G15" s="7" t="s">
        <v>456</v>
      </c>
      <c r="H15" s="8">
        <v>201</v>
      </c>
      <c r="I15" s="8"/>
      <c r="J15" s="7" t="s">
        <v>123</v>
      </c>
      <c r="K15" s="7" t="s">
        <v>457</v>
      </c>
      <c r="L15" s="50"/>
    </row>
    <row r="16" spans="1:12" s="11" customFormat="1" ht="43.5" customHeight="1">
      <c r="A16" s="33" t="s">
        <v>57</v>
      </c>
      <c r="B16" s="228" t="s">
        <v>458</v>
      </c>
      <c r="C16" s="228"/>
      <c r="D16" s="121" t="s">
        <v>20</v>
      </c>
      <c r="E16" s="121" t="s">
        <v>459</v>
      </c>
      <c r="F16" s="7" t="s">
        <v>460</v>
      </c>
      <c r="G16" s="121" t="s">
        <v>461</v>
      </c>
      <c r="H16" s="122">
        <v>1096</v>
      </c>
      <c r="I16" s="122"/>
      <c r="J16" s="121" t="s">
        <v>462</v>
      </c>
      <c r="K16" s="121" t="s">
        <v>21</v>
      </c>
      <c r="L16" s="50"/>
    </row>
    <row r="17" spans="1:12" s="11" customFormat="1" ht="54.75" customHeight="1">
      <c r="A17" s="296" t="s">
        <v>77</v>
      </c>
      <c r="B17" s="121" t="s">
        <v>241</v>
      </c>
      <c r="C17" s="121" t="s">
        <v>175</v>
      </c>
      <c r="D17" s="297" t="s">
        <v>122</v>
      </c>
      <c r="E17" s="228" t="s">
        <v>463</v>
      </c>
      <c r="F17" s="228" t="s">
        <v>465</v>
      </c>
      <c r="G17" s="228" t="s">
        <v>464</v>
      </c>
      <c r="H17" s="231">
        <v>804</v>
      </c>
      <c r="I17" s="231"/>
      <c r="J17" s="228" t="s">
        <v>466</v>
      </c>
      <c r="K17" s="294" t="s">
        <v>124</v>
      </c>
      <c r="L17" s="50"/>
    </row>
    <row r="18" spans="1:12" s="11" customFormat="1" ht="45" customHeight="1">
      <c r="A18" s="296"/>
      <c r="B18" s="121" t="s">
        <v>242</v>
      </c>
      <c r="C18" s="121" t="s">
        <v>79</v>
      </c>
      <c r="D18" s="297"/>
      <c r="E18" s="228"/>
      <c r="F18" s="228"/>
      <c r="G18" s="228"/>
      <c r="H18" s="231"/>
      <c r="I18" s="231"/>
      <c r="J18" s="228"/>
      <c r="K18" s="294"/>
      <c r="L18" s="50"/>
    </row>
    <row r="19" spans="1:12" s="11" customFormat="1" ht="48.75" customHeight="1">
      <c r="A19" s="59" t="s">
        <v>28</v>
      </c>
      <c r="B19" s="263" t="s">
        <v>31</v>
      </c>
      <c r="C19" s="263"/>
      <c r="D19" s="125" t="s">
        <v>20</v>
      </c>
      <c r="E19" s="125" t="s">
        <v>73</v>
      </c>
      <c r="F19" s="125" t="s">
        <v>467</v>
      </c>
      <c r="G19" s="125" t="s">
        <v>30</v>
      </c>
      <c r="H19" s="61">
        <f>274*3</f>
        <v>822</v>
      </c>
      <c r="I19" s="61"/>
      <c r="J19" s="61" t="s">
        <v>468</v>
      </c>
      <c r="K19" s="125" t="s">
        <v>21</v>
      </c>
      <c r="L19" s="50"/>
    </row>
    <row r="20" spans="1:12" s="11" customFormat="1" ht="30.75" customHeight="1">
      <c r="A20" s="298" t="s">
        <v>57</v>
      </c>
      <c r="B20" s="121" t="s">
        <v>182</v>
      </c>
      <c r="C20" s="7" t="s">
        <v>96</v>
      </c>
      <c r="D20" s="294" t="s">
        <v>20</v>
      </c>
      <c r="E20" s="294" t="s">
        <v>459</v>
      </c>
      <c r="F20" s="294" t="s">
        <v>469</v>
      </c>
      <c r="G20" s="294" t="s">
        <v>470</v>
      </c>
      <c r="H20" s="295">
        <f>274+274</f>
        <v>548</v>
      </c>
      <c r="I20" s="295"/>
      <c r="J20" s="294" t="s">
        <v>471</v>
      </c>
      <c r="K20" s="294" t="s">
        <v>21</v>
      </c>
      <c r="L20" s="50"/>
    </row>
    <row r="21" spans="1:12" s="11" customFormat="1" ht="32.25" customHeight="1">
      <c r="A21" s="298"/>
      <c r="B21" s="7" t="s">
        <v>174</v>
      </c>
      <c r="C21" s="121" t="s">
        <v>167</v>
      </c>
      <c r="D21" s="294"/>
      <c r="E21" s="294"/>
      <c r="F21" s="294"/>
      <c r="G21" s="294"/>
      <c r="H21" s="295"/>
      <c r="I21" s="295"/>
      <c r="J21" s="294"/>
      <c r="K21" s="294"/>
      <c r="L21" s="50"/>
    </row>
    <row r="22" spans="1:12" s="11" customFormat="1" ht="66" customHeight="1">
      <c r="A22" s="6" t="s">
        <v>77</v>
      </c>
      <c r="B22" s="7" t="s">
        <v>78</v>
      </c>
      <c r="C22" s="7" t="s">
        <v>79</v>
      </c>
      <c r="D22" s="7" t="s">
        <v>20</v>
      </c>
      <c r="E22" s="7" t="s">
        <v>472</v>
      </c>
      <c r="F22" s="7" t="s">
        <v>473</v>
      </c>
      <c r="G22" s="7" t="s">
        <v>474</v>
      </c>
      <c r="H22" s="8">
        <v>258</v>
      </c>
      <c r="I22" s="8">
        <v>183</v>
      </c>
      <c r="J22" s="7" t="s">
        <v>475</v>
      </c>
      <c r="K22" s="7" t="s">
        <v>476</v>
      </c>
      <c r="L22" s="50"/>
    </row>
    <row r="23" spans="1:12" s="11" customFormat="1" ht="51" customHeight="1">
      <c r="A23" s="59" t="s">
        <v>28</v>
      </c>
      <c r="B23" s="263" t="s">
        <v>31</v>
      </c>
      <c r="C23" s="263"/>
      <c r="D23" s="131" t="s">
        <v>20</v>
      </c>
      <c r="E23" s="131" t="s">
        <v>479</v>
      </c>
      <c r="F23" s="131" t="s">
        <v>480</v>
      </c>
      <c r="G23" s="131" t="s">
        <v>30</v>
      </c>
      <c r="H23" s="61">
        <f>274*3</f>
        <v>822</v>
      </c>
      <c r="I23" s="61">
        <f>55+55</f>
        <v>110</v>
      </c>
      <c r="J23" s="61" t="s">
        <v>481</v>
      </c>
      <c r="K23" s="131" t="s">
        <v>21</v>
      </c>
      <c r="L23" s="50"/>
    </row>
    <row r="24" spans="1:12" s="11" customFormat="1" ht="21.75" customHeight="1">
      <c r="A24" s="264" t="s">
        <v>38</v>
      </c>
      <c r="B24" s="128" t="s">
        <v>41</v>
      </c>
      <c r="C24" s="128" t="s">
        <v>483</v>
      </c>
      <c r="D24" s="229" t="s">
        <v>20</v>
      </c>
      <c r="E24" s="229" t="s">
        <v>485</v>
      </c>
      <c r="F24" s="229" t="s">
        <v>486</v>
      </c>
      <c r="G24" s="229" t="s">
        <v>102</v>
      </c>
      <c r="H24" s="248">
        <f>274*3</f>
        <v>822</v>
      </c>
      <c r="I24" s="248"/>
      <c r="J24" s="229" t="s">
        <v>103</v>
      </c>
      <c r="K24" s="254" t="s">
        <v>21</v>
      </c>
      <c r="L24" s="50"/>
    </row>
    <row r="25" spans="1:12" s="11" customFormat="1" ht="19.5" customHeight="1">
      <c r="A25" s="265"/>
      <c r="B25" s="128" t="s">
        <v>110</v>
      </c>
      <c r="C25" s="128" t="s">
        <v>42</v>
      </c>
      <c r="D25" s="247"/>
      <c r="E25" s="247"/>
      <c r="F25" s="247"/>
      <c r="G25" s="247"/>
      <c r="H25" s="249"/>
      <c r="I25" s="249"/>
      <c r="J25" s="247"/>
      <c r="K25" s="255"/>
      <c r="L25" s="50"/>
    </row>
    <row r="26" spans="1:12" s="11" customFormat="1" ht="21.75" customHeight="1">
      <c r="A26" s="266"/>
      <c r="B26" s="132" t="s">
        <v>482</v>
      </c>
      <c r="C26" s="12" t="s">
        <v>484</v>
      </c>
      <c r="D26" s="230"/>
      <c r="E26" s="230"/>
      <c r="F26" s="230"/>
      <c r="G26" s="230"/>
      <c r="H26" s="250"/>
      <c r="I26" s="250"/>
      <c r="J26" s="230"/>
      <c r="K26" s="256"/>
      <c r="L26" s="50"/>
    </row>
    <row r="27" spans="1:12" s="11" customFormat="1" ht="25.5" customHeight="1">
      <c r="A27" s="264" t="s">
        <v>38</v>
      </c>
      <c r="B27" s="134" t="s">
        <v>41</v>
      </c>
      <c r="C27" s="134" t="s">
        <v>483</v>
      </c>
      <c r="D27" s="229" t="s">
        <v>20</v>
      </c>
      <c r="E27" s="229" t="s">
        <v>73</v>
      </c>
      <c r="F27" s="229" t="s">
        <v>490</v>
      </c>
      <c r="G27" s="229" t="s">
        <v>102</v>
      </c>
      <c r="H27" s="248">
        <f>274*3</f>
        <v>822</v>
      </c>
      <c r="I27" s="248"/>
      <c r="J27" s="229" t="s">
        <v>103</v>
      </c>
      <c r="K27" s="254" t="s">
        <v>21</v>
      </c>
      <c r="L27" s="50"/>
    </row>
    <row r="28" spans="1:12" s="11" customFormat="1" ht="18.75" customHeight="1">
      <c r="A28" s="265"/>
      <c r="B28" s="134" t="s">
        <v>110</v>
      </c>
      <c r="C28" s="134" t="s">
        <v>42</v>
      </c>
      <c r="D28" s="247"/>
      <c r="E28" s="247"/>
      <c r="F28" s="247"/>
      <c r="G28" s="247"/>
      <c r="H28" s="249"/>
      <c r="I28" s="249"/>
      <c r="J28" s="247"/>
      <c r="K28" s="255"/>
      <c r="L28" s="50"/>
    </row>
    <row r="29" spans="1:12" s="11" customFormat="1" ht="21" customHeight="1">
      <c r="A29" s="266"/>
      <c r="B29" s="136" t="s">
        <v>482</v>
      </c>
      <c r="C29" s="12" t="s">
        <v>484</v>
      </c>
      <c r="D29" s="230"/>
      <c r="E29" s="230"/>
      <c r="F29" s="230"/>
      <c r="G29" s="230"/>
      <c r="H29" s="250"/>
      <c r="I29" s="250"/>
      <c r="J29" s="230"/>
      <c r="K29" s="256"/>
      <c r="L29" s="50"/>
    </row>
    <row r="30" spans="1:12" s="11" customFormat="1" ht="33.75" customHeight="1">
      <c r="A30" s="261" t="s">
        <v>57</v>
      </c>
      <c r="B30" s="134" t="s">
        <v>173</v>
      </c>
      <c r="C30" s="136" t="s">
        <v>175</v>
      </c>
      <c r="D30" s="251" t="s">
        <v>20</v>
      </c>
      <c r="E30" s="251" t="s">
        <v>306</v>
      </c>
      <c r="F30" s="251" t="s">
        <v>498</v>
      </c>
      <c r="G30" s="251" t="s">
        <v>491</v>
      </c>
      <c r="H30" s="257">
        <f>274*2</f>
        <v>548</v>
      </c>
      <c r="I30" s="257"/>
      <c r="J30" s="251" t="s">
        <v>179</v>
      </c>
      <c r="K30" s="259" t="s">
        <v>21</v>
      </c>
      <c r="L30" s="50"/>
    </row>
    <row r="31" spans="1:12" s="11" customFormat="1" ht="28.5" customHeight="1">
      <c r="A31" s="262"/>
      <c r="B31" s="136" t="s">
        <v>174</v>
      </c>
      <c r="C31" s="134" t="s">
        <v>167</v>
      </c>
      <c r="D31" s="253"/>
      <c r="E31" s="253"/>
      <c r="F31" s="253"/>
      <c r="G31" s="253"/>
      <c r="H31" s="258"/>
      <c r="I31" s="258"/>
      <c r="J31" s="253"/>
      <c r="K31" s="260"/>
      <c r="L31" s="50"/>
    </row>
    <row r="32" spans="1:12" s="11" customFormat="1" ht="27" customHeight="1">
      <c r="A32" s="298" t="s">
        <v>57</v>
      </c>
      <c r="B32" s="134" t="s">
        <v>182</v>
      </c>
      <c r="C32" s="136" t="s">
        <v>96</v>
      </c>
      <c r="D32" s="294" t="s">
        <v>20</v>
      </c>
      <c r="E32" s="294" t="s">
        <v>459</v>
      </c>
      <c r="F32" s="294" t="s">
        <v>492</v>
      </c>
      <c r="G32" s="294" t="s">
        <v>493</v>
      </c>
      <c r="H32" s="295">
        <f>274+274</f>
        <v>548</v>
      </c>
      <c r="I32" s="295"/>
      <c r="J32" s="294" t="s">
        <v>471</v>
      </c>
      <c r="K32" s="294" t="s">
        <v>21</v>
      </c>
      <c r="L32" s="50"/>
    </row>
    <row r="33" spans="1:12" s="11" customFormat="1" ht="30.75" customHeight="1">
      <c r="A33" s="298"/>
      <c r="B33" s="136" t="s">
        <v>174</v>
      </c>
      <c r="C33" s="134" t="s">
        <v>167</v>
      </c>
      <c r="D33" s="294"/>
      <c r="E33" s="294"/>
      <c r="F33" s="294"/>
      <c r="G33" s="294"/>
      <c r="H33" s="295"/>
      <c r="I33" s="295"/>
      <c r="J33" s="294"/>
      <c r="K33" s="294"/>
      <c r="L33" s="50"/>
    </row>
    <row r="34" spans="1:12" s="11" customFormat="1" ht="26.25" customHeight="1">
      <c r="A34" s="298" t="s">
        <v>57</v>
      </c>
      <c r="B34" s="134" t="s">
        <v>161</v>
      </c>
      <c r="C34" s="136" t="s">
        <v>42</v>
      </c>
      <c r="D34" s="294" t="s">
        <v>20</v>
      </c>
      <c r="E34" s="294" t="s">
        <v>207</v>
      </c>
      <c r="F34" s="294" t="s">
        <v>494</v>
      </c>
      <c r="G34" s="294" t="s">
        <v>495</v>
      </c>
      <c r="H34" s="295">
        <v>700</v>
      </c>
      <c r="I34" s="295"/>
      <c r="J34" s="294" t="s">
        <v>471</v>
      </c>
      <c r="K34" s="294" t="s">
        <v>21</v>
      </c>
      <c r="L34" s="50"/>
    </row>
    <row r="35" spans="1:12" s="11" customFormat="1" ht="32.25" customHeight="1">
      <c r="A35" s="298"/>
      <c r="B35" s="136" t="s">
        <v>174</v>
      </c>
      <c r="C35" s="134" t="s">
        <v>167</v>
      </c>
      <c r="D35" s="294"/>
      <c r="E35" s="294"/>
      <c r="F35" s="294"/>
      <c r="G35" s="294"/>
      <c r="H35" s="295"/>
      <c r="I35" s="295"/>
      <c r="J35" s="294"/>
      <c r="K35" s="294"/>
      <c r="L35" s="50"/>
    </row>
    <row r="36" spans="1:12" s="11" customFormat="1" ht="81" customHeight="1">
      <c r="A36" s="149" t="s">
        <v>17</v>
      </c>
      <c r="B36" s="288" t="s">
        <v>501</v>
      </c>
      <c r="C36" s="289"/>
      <c r="D36" s="139" t="s">
        <v>20</v>
      </c>
      <c r="E36" s="139" t="s">
        <v>502</v>
      </c>
      <c r="F36" s="139" t="s">
        <v>503</v>
      </c>
      <c r="G36" s="137" t="s">
        <v>504</v>
      </c>
      <c r="H36" s="138">
        <v>7410</v>
      </c>
      <c r="I36" s="138">
        <v>2220</v>
      </c>
      <c r="J36" s="137" t="s">
        <v>505</v>
      </c>
      <c r="K36" s="137" t="s">
        <v>21</v>
      </c>
      <c r="L36" s="50"/>
    </row>
    <row r="37" spans="1:12" s="11" customFormat="1" ht="26.25" customHeight="1">
      <c r="A37" s="264" t="s">
        <v>38</v>
      </c>
      <c r="B37" s="137" t="s">
        <v>41</v>
      </c>
      <c r="C37" s="137" t="s">
        <v>483</v>
      </c>
      <c r="D37" s="229" t="s">
        <v>20</v>
      </c>
      <c r="E37" s="229" t="s">
        <v>479</v>
      </c>
      <c r="F37" s="229" t="s">
        <v>506</v>
      </c>
      <c r="G37" s="229" t="s">
        <v>102</v>
      </c>
      <c r="H37" s="248">
        <f>274*3</f>
        <v>822</v>
      </c>
      <c r="I37" s="248">
        <v>55</v>
      </c>
      <c r="J37" s="229" t="s">
        <v>103</v>
      </c>
      <c r="K37" s="254" t="s">
        <v>21</v>
      </c>
      <c r="L37" s="50"/>
    </row>
    <row r="38" spans="1:12" s="11" customFormat="1" ht="20.25" customHeight="1">
      <c r="A38" s="265"/>
      <c r="B38" s="137" t="s">
        <v>110</v>
      </c>
      <c r="C38" s="137" t="s">
        <v>42</v>
      </c>
      <c r="D38" s="247"/>
      <c r="E38" s="247"/>
      <c r="F38" s="247"/>
      <c r="G38" s="247"/>
      <c r="H38" s="249"/>
      <c r="I38" s="249"/>
      <c r="J38" s="247"/>
      <c r="K38" s="255"/>
      <c r="L38" s="50"/>
    </row>
    <row r="39" spans="1:12" s="11" customFormat="1" ht="24.75" customHeight="1">
      <c r="A39" s="266"/>
      <c r="B39" s="141" t="s">
        <v>482</v>
      </c>
      <c r="C39" s="12" t="s">
        <v>484</v>
      </c>
      <c r="D39" s="230"/>
      <c r="E39" s="230"/>
      <c r="F39" s="230"/>
      <c r="G39" s="230"/>
      <c r="H39" s="250"/>
      <c r="I39" s="250"/>
      <c r="J39" s="230"/>
      <c r="K39" s="256"/>
      <c r="L39" s="50"/>
    </row>
    <row r="40" spans="1:12" s="11" customFormat="1" ht="30" customHeight="1">
      <c r="A40" s="264" t="s">
        <v>38</v>
      </c>
      <c r="B40" s="137" t="s">
        <v>41</v>
      </c>
      <c r="C40" s="137" t="s">
        <v>483</v>
      </c>
      <c r="D40" s="229" t="s">
        <v>20</v>
      </c>
      <c r="E40" s="229" t="s">
        <v>344</v>
      </c>
      <c r="F40" s="229" t="s">
        <v>507</v>
      </c>
      <c r="G40" s="229" t="s">
        <v>102</v>
      </c>
      <c r="H40" s="248">
        <v>548</v>
      </c>
      <c r="I40" s="248">
        <v>470</v>
      </c>
      <c r="J40" s="229" t="s">
        <v>103</v>
      </c>
      <c r="K40" s="254" t="s">
        <v>21</v>
      </c>
      <c r="L40" s="50"/>
    </row>
    <row r="41" spans="1:12" s="11" customFormat="1" ht="27" customHeight="1">
      <c r="A41" s="266"/>
      <c r="B41" s="141" t="s">
        <v>482</v>
      </c>
      <c r="C41" s="12" t="s">
        <v>484</v>
      </c>
      <c r="D41" s="230"/>
      <c r="E41" s="230"/>
      <c r="F41" s="230"/>
      <c r="G41" s="230"/>
      <c r="H41" s="250"/>
      <c r="I41" s="250"/>
      <c r="J41" s="230"/>
      <c r="K41" s="256"/>
      <c r="L41" s="50"/>
    </row>
    <row r="42" spans="1:12" s="11" customFormat="1" ht="50.25" customHeight="1">
      <c r="A42" s="59" t="s">
        <v>28</v>
      </c>
      <c r="B42" s="263" t="s">
        <v>31</v>
      </c>
      <c r="C42" s="263"/>
      <c r="D42" s="140" t="s">
        <v>20</v>
      </c>
      <c r="E42" s="140" t="s">
        <v>430</v>
      </c>
      <c r="F42" s="140" t="s">
        <v>508</v>
      </c>
      <c r="G42" s="140" t="s">
        <v>30</v>
      </c>
      <c r="H42" s="61">
        <f>274*3</f>
        <v>822</v>
      </c>
      <c r="I42" s="61"/>
      <c r="J42" s="61" t="s">
        <v>509</v>
      </c>
      <c r="K42" s="140" t="s">
        <v>21</v>
      </c>
      <c r="L42" s="50"/>
    </row>
    <row r="43" spans="1:12" s="11" customFormat="1" ht="45" customHeight="1">
      <c r="A43" s="59" t="s">
        <v>28</v>
      </c>
      <c r="B43" s="263" t="s">
        <v>31</v>
      </c>
      <c r="C43" s="263"/>
      <c r="D43" s="140" t="s">
        <v>20</v>
      </c>
      <c r="E43" s="140" t="s">
        <v>344</v>
      </c>
      <c r="F43" s="140" t="s">
        <v>510</v>
      </c>
      <c r="G43" s="140" t="s">
        <v>30</v>
      </c>
      <c r="H43" s="61">
        <v>822</v>
      </c>
      <c r="I43" s="61">
        <v>470</v>
      </c>
      <c r="J43" s="61" t="s">
        <v>511</v>
      </c>
      <c r="K43" s="140" t="s">
        <v>21</v>
      </c>
      <c r="L43" s="50"/>
    </row>
    <row r="44" spans="1:12" s="11" customFormat="1" ht="12.4" customHeight="1">
      <c r="A44" s="137"/>
      <c r="B44" s="137"/>
      <c r="C44" s="137"/>
      <c r="D44" s="137"/>
      <c r="E44" s="137"/>
      <c r="F44" s="137"/>
      <c r="G44" s="137"/>
      <c r="H44" s="138"/>
      <c r="I44" s="138"/>
      <c r="J44" s="137"/>
      <c r="K44" s="137"/>
      <c r="L44" s="50"/>
    </row>
    <row r="45" spans="1:12" s="11" customFormat="1" ht="12.4" customHeight="1">
      <c r="A45" s="137"/>
      <c r="B45" s="137"/>
      <c r="C45" s="137"/>
      <c r="D45" s="137"/>
      <c r="E45" s="137"/>
      <c r="F45" s="137"/>
      <c r="G45" s="137"/>
      <c r="H45" s="138"/>
      <c r="I45" s="138"/>
      <c r="J45" s="137"/>
      <c r="K45" s="137"/>
      <c r="L45" s="50"/>
    </row>
    <row r="46" spans="1:12" s="11" customFormat="1" ht="12.4" customHeight="1">
      <c r="A46" s="137"/>
      <c r="B46" s="137"/>
      <c r="C46" s="137"/>
      <c r="D46" s="137"/>
      <c r="E46" s="137"/>
      <c r="F46" s="137"/>
      <c r="G46" s="137"/>
      <c r="H46" s="138"/>
      <c r="I46" s="138"/>
      <c r="J46" s="137"/>
      <c r="K46" s="137"/>
      <c r="L46" s="50"/>
    </row>
    <row r="47" spans="1:12" s="11" customFormat="1" ht="12.4" customHeight="1">
      <c r="A47" s="137"/>
      <c r="B47" s="137"/>
      <c r="C47" s="137"/>
      <c r="D47" s="137"/>
      <c r="E47" s="137"/>
      <c r="F47" s="137"/>
      <c r="G47" s="137"/>
      <c r="H47" s="138"/>
      <c r="I47" s="138"/>
      <c r="J47" s="137"/>
      <c r="K47" s="137"/>
      <c r="L47" s="50"/>
    </row>
    <row r="48" spans="1:12" s="11" customFormat="1" ht="12.4" customHeight="1">
      <c r="A48" s="137"/>
      <c r="B48" s="137"/>
      <c r="C48" s="137"/>
      <c r="D48" s="137"/>
      <c r="E48" s="137"/>
      <c r="F48" s="137"/>
      <c r="G48" s="137"/>
      <c r="H48" s="138"/>
      <c r="I48" s="138"/>
      <c r="J48" s="137"/>
      <c r="K48" s="137"/>
      <c r="L48" s="50"/>
    </row>
    <row r="49" spans="1:12" s="11" customFormat="1" ht="12.4" customHeight="1">
      <c r="A49" s="137"/>
      <c r="B49" s="137"/>
      <c r="C49" s="137"/>
      <c r="D49" s="137"/>
      <c r="E49" s="137"/>
      <c r="F49" s="137"/>
      <c r="G49" s="137"/>
      <c r="H49" s="138"/>
      <c r="I49" s="138"/>
      <c r="J49" s="137"/>
      <c r="K49" s="137"/>
      <c r="L49" s="50"/>
    </row>
    <row r="50" spans="1:12" s="11" customFormat="1" ht="12.4" customHeight="1">
      <c r="A50" s="137"/>
      <c r="B50" s="137"/>
      <c r="C50" s="137"/>
      <c r="D50" s="137"/>
      <c r="E50" s="137"/>
      <c r="F50" s="137"/>
      <c r="G50" s="137"/>
      <c r="H50" s="138"/>
      <c r="I50" s="138"/>
      <c r="J50" s="137"/>
      <c r="K50" s="137"/>
      <c r="L50" s="50"/>
    </row>
    <row r="51" spans="1:12" s="11" customFormat="1" ht="12.4" customHeight="1">
      <c r="A51" s="137"/>
      <c r="B51" s="137"/>
      <c r="C51" s="137"/>
      <c r="D51" s="137"/>
      <c r="E51" s="137"/>
      <c r="F51" s="137"/>
      <c r="G51" s="137"/>
      <c r="H51" s="138"/>
      <c r="I51" s="138"/>
      <c r="J51" s="137"/>
      <c r="K51" s="137"/>
      <c r="L51" s="50"/>
    </row>
    <row r="52" spans="1:12" s="11" customFormat="1" ht="12.4" customHeight="1">
      <c r="A52" s="137"/>
      <c r="B52" s="137"/>
      <c r="C52" s="137"/>
      <c r="D52" s="137"/>
      <c r="E52" s="137"/>
      <c r="F52" s="137"/>
      <c r="G52" s="137"/>
      <c r="H52" s="138"/>
      <c r="I52" s="138"/>
      <c r="J52" s="137"/>
      <c r="K52" s="137"/>
      <c r="L52" s="50"/>
    </row>
    <row r="53" spans="1:12" s="11" customFormat="1" ht="12.4" customHeight="1">
      <c r="A53" s="137"/>
      <c r="B53" s="137"/>
      <c r="C53" s="137"/>
      <c r="D53" s="137"/>
      <c r="E53" s="137"/>
      <c r="F53" s="137"/>
      <c r="G53" s="137"/>
      <c r="H53" s="138"/>
      <c r="I53" s="138"/>
      <c r="J53" s="137"/>
      <c r="K53" s="137"/>
      <c r="L53" s="50"/>
    </row>
    <row r="54" spans="1:12" s="11" customFormat="1" ht="12.4" customHeight="1">
      <c r="A54" s="137"/>
      <c r="B54" s="137"/>
      <c r="C54" s="137"/>
      <c r="D54" s="137"/>
      <c r="E54" s="137"/>
      <c r="F54" s="137"/>
      <c r="G54" s="137"/>
      <c r="H54" s="138"/>
      <c r="I54" s="138"/>
      <c r="J54" s="137"/>
      <c r="K54" s="137"/>
      <c r="L54" s="50"/>
    </row>
    <row r="55" spans="1:12" s="11" customFormat="1" ht="12.4" customHeight="1">
      <c r="A55" s="137"/>
      <c r="B55" s="137"/>
      <c r="C55" s="137"/>
      <c r="D55" s="137"/>
      <c r="E55" s="137"/>
      <c r="F55" s="137"/>
      <c r="G55" s="137"/>
      <c r="H55" s="138"/>
      <c r="I55" s="138"/>
      <c r="J55" s="137"/>
      <c r="K55" s="137"/>
      <c r="L55" s="50"/>
    </row>
    <row r="56" spans="1:12" s="11" customFormat="1" ht="12.4" customHeight="1">
      <c r="A56" s="137"/>
      <c r="B56" s="137"/>
      <c r="C56" s="137"/>
      <c r="D56" s="137"/>
      <c r="E56" s="137"/>
      <c r="F56" s="137"/>
      <c r="G56" s="137"/>
      <c r="H56" s="138"/>
      <c r="I56" s="138"/>
      <c r="J56" s="137"/>
      <c r="K56" s="137"/>
      <c r="L56" s="50"/>
    </row>
    <row r="57" spans="1:12" s="11" customFormat="1" ht="12.4" customHeight="1">
      <c r="A57" s="137"/>
      <c r="B57" s="137"/>
      <c r="C57" s="137"/>
      <c r="D57" s="137"/>
      <c r="E57" s="137"/>
      <c r="F57" s="137"/>
      <c r="G57" s="137"/>
      <c r="H57" s="138"/>
      <c r="I57" s="138"/>
      <c r="J57" s="137"/>
      <c r="K57" s="137"/>
      <c r="L57" s="50"/>
    </row>
    <row r="58" spans="1:12" s="11" customFormat="1" ht="12.4" customHeight="1">
      <c r="A58" s="121"/>
      <c r="B58" s="121"/>
      <c r="C58" s="121"/>
      <c r="D58" s="121"/>
      <c r="E58" s="121"/>
      <c r="F58" s="121"/>
      <c r="G58" s="121"/>
      <c r="H58" s="122"/>
      <c r="I58" s="122"/>
      <c r="J58" s="121"/>
      <c r="K58" s="121"/>
      <c r="L58" s="50"/>
    </row>
    <row r="59" spans="1:12" s="11" customFormat="1" ht="12.4" customHeight="1">
      <c r="A59" s="121"/>
      <c r="B59" s="121"/>
      <c r="C59" s="121"/>
      <c r="D59" s="121"/>
      <c r="E59" s="121"/>
      <c r="F59" s="121"/>
      <c r="G59" s="121"/>
      <c r="H59" s="122"/>
      <c r="I59" s="122"/>
      <c r="J59" s="121"/>
      <c r="K59" s="121"/>
      <c r="L59" s="50"/>
    </row>
    <row r="60" spans="1:12" s="11" customFormat="1" ht="12.4" customHeight="1">
      <c r="A60" s="121"/>
      <c r="B60" s="121"/>
      <c r="C60" s="121"/>
      <c r="D60" s="121"/>
      <c r="E60" s="121"/>
      <c r="F60" s="121"/>
      <c r="G60" s="121"/>
      <c r="H60" s="122"/>
      <c r="I60" s="122"/>
      <c r="J60" s="121"/>
      <c r="K60" s="121"/>
      <c r="L60" s="50"/>
    </row>
    <row r="61" spans="1:12" s="11" customFormat="1" ht="12.4" customHeight="1">
      <c r="A61" s="121"/>
      <c r="B61" s="121"/>
      <c r="C61" s="121"/>
      <c r="D61" s="121"/>
      <c r="E61" s="121"/>
      <c r="F61" s="121"/>
      <c r="G61" s="121"/>
      <c r="H61" s="122"/>
      <c r="I61" s="122"/>
      <c r="J61" s="121"/>
      <c r="K61" s="121"/>
      <c r="L61" s="50"/>
    </row>
    <row r="62" spans="1:12" s="11" customFormat="1" ht="12.4" customHeight="1">
      <c r="A62" s="121"/>
      <c r="B62" s="121"/>
      <c r="C62" s="121"/>
      <c r="D62" s="121"/>
      <c r="E62" s="121"/>
      <c r="F62" s="121"/>
      <c r="G62" s="121"/>
      <c r="H62" s="122"/>
      <c r="I62" s="122"/>
      <c r="J62" s="121"/>
      <c r="K62" s="121"/>
      <c r="L62" s="50"/>
    </row>
    <row r="63" spans="1:12" s="11" customFormat="1" ht="12.4" customHeight="1">
      <c r="A63" s="121"/>
      <c r="B63" s="121"/>
      <c r="C63" s="121"/>
      <c r="D63" s="121"/>
      <c r="E63" s="121"/>
      <c r="F63" s="121"/>
      <c r="G63" s="121"/>
      <c r="H63" s="122"/>
      <c r="I63" s="122"/>
      <c r="J63" s="121"/>
      <c r="K63" s="121"/>
      <c r="L63" s="50"/>
    </row>
    <row r="64" spans="1:12" s="11" customFormat="1" ht="12.4" customHeight="1">
      <c r="A64" s="121"/>
      <c r="B64" s="121"/>
      <c r="C64" s="121"/>
      <c r="D64" s="121"/>
      <c r="E64" s="121"/>
      <c r="F64" s="121"/>
      <c r="G64" s="121"/>
      <c r="H64" s="122"/>
      <c r="I64" s="122"/>
      <c r="J64" s="121"/>
      <c r="K64" s="121"/>
      <c r="L64" s="50"/>
    </row>
    <row r="65" spans="1:12" s="11" customFormat="1" ht="12.4" customHeight="1">
      <c r="A65" s="121"/>
      <c r="B65" s="121"/>
      <c r="C65" s="121"/>
      <c r="D65" s="121"/>
      <c r="E65" s="121"/>
      <c r="F65" s="121"/>
      <c r="G65" s="121"/>
      <c r="H65" s="122"/>
      <c r="I65" s="122"/>
      <c r="J65" s="121"/>
      <c r="K65" s="121"/>
      <c r="L65" s="50"/>
    </row>
    <row r="66" spans="1:12" s="11" customFormat="1" ht="12.4" customHeight="1">
      <c r="A66" s="121"/>
      <c r="B66" s="121"/>
      <c r="C66" s="121"/>
      <c r="D66" s="121"/>
      <c r="E66" s="121"/>
      <c r="F66" s="121"/>
      <c r="G66" s="121"/>
      <c r="H66" s="122"/>
      <c r="I66" s="122"/>
      <c r="J66" s="121"/>
      <c r="K66" s="121"/>
      <c r="L66" s="50"/>
    </row>
    <row r="67" spans="1:12" s="11" customFormat="1" ht="12.4" customHeight="1">
      <c r="A67" s="121"/>
      <c r="B67" s="121"/>
      <c r="C67" s="121"/>
      <c r="D67" s="121"/>
      <c r="E67" s="121"/>
      <c r="F67" s="121"/>
      <c r="G67" s="121"/>
      <c r="H67" s="122"/>
      <c r="I67" s="122"/>
      <c r="J67" s="121"/>
      <c r="K67" s="121"/>
      <c r="L67" s="50"/>
    </row>
    <row r="68" spans="1:12" s="11" customFormat="1" ht="12.4" customHeight="1">
      <c r="A68" s="121"/>
      <c r="B68" s="121"/>
      <c r="C68" s="121"/>
      <c r="D68" s="121"/>
      <c r="E68" s="121"/>
      <c r="F68" s="121"/>
      <c r="G68" s="121"/>
      <c r="H68" s="122"/>
      <c r="I68" s="122"/>
      <c r="J68" s="121"/>
      <c r="K68" s="121"/>
      <c r="L68" s="50"/>
    </row>
    <row r="69" spans="1:12" s="11" customFormat="1" ht="12.4" customHeight="1">
      <c r="A69" s="121"/>
      <c r="B69" s="121"/>
      <c r="C69" s="121"/>
      <c r="D69" s="121"/>
      <c r="E69" s="121"/>
      <c r="F69" s="121"/>
      <c r="G69" s="121"/>
      <c r="H69" s="122"/>
      <c r="I69" s="122"/>
      <c r="J69" s="121"/>
      <c r="K69" s="121"/>
      <c r="L69" s="50"/>
    </row>
    <row r="70" spans="1:12" s="11" customFormat="1" ht="12.4" customHeight="1">
      <c r="A70" s="121"/>
      <c r="B70" s="121"/>
      <c r="C70" s="121"/>
      <c r="D70" s="121"/>
      <c r="E70" s="121"/>
      <c r="F70" s="121"/>
      <c r="G70" s="121"/>
      <c r="H70" s="122"/>
      <c r="I70" s="122"/>
      <c r="J70" s="121"/>
      <c r="K70" s="121"/>
      <c r="L70" s="50"/>
    </row>
    <row r="71" spans="1:12" s="11" customFormat="1" ht="12.4" customHeight="1">
      <c r="A71" s="121"/>
      <c r="B71" s="121"/>
      <c r="C71" s="121"/>
      <c r="D71" s="121"/>
      <c r="E71" s="121"/>
      <c r="F71" s="121"/>
      <c r="G71" s="121"/>
      <c r="H71" s="122"/>
      <c r="I71" s="122"/>
      <c r="J71" s="121"/>
      <c r="K71" s="121"/>
      <c r="L71" s="50"/>
    </row>
    <row r="72" spans="1:12" s="11" customFormat="1" ht="12.4" customHeight="1">
      <c r="A72" s="121"/>
      <c r="B72" s="121"/>
      <c r="C72" s="121"/>
      <c r="D72" s="121"/>
      <c r="E72" s="121"/>
      <c r="F72" s="121"/>
      <c r="G72" s="121"/>
      <c r="H72" s="122"/>
      <c r="I72" s="122"/>
      <c r="J72" s="121"/>
      <c r="K72" s="121"/>
      <c r="L72" s="50"/>
    </row>
    <row r="73" spans="1:12" s="11" customFormat="1" ht="12.4" customHeight="1">
      <c r="A73" s="121"/>
      <c r="B73" s="121"/>
      <c r="C73" s="121"/>
      <c r="D73" s="121"/>
      <c r="E73" s="121"/>
      <c r="F73" s="121"/>
      <c r="G73" s="121"/>
      <c r="H73" s="122"/>
      <c r="I73" s="122"/>
      <c r="J73" s="121"/>
      <c r="K73" s="121"/>
      <c r="L73" s="50"/>
    </row>
    <row r="74" spans="1:12" s="11" customFormat="1" ht="12.4" customHeight="1">
      <c r="A74" s="121"/>
      <c r="B74" s="121"/>
      <c r="C74" s="121"/>
      <c r="D74" s="121"/>
      <c r="E74" s="121"/>
      <c r="F74" s="121"/>
      <c r="G74" s="121"/>
      <c r="H74" s="122"/>
      <c r="I74" s="122"/>
      <c r="J74" s="121"/>
      <c r="K74" s="121"/>
      <c r="L74" s="50"/>
    </row>
    <row r="75" spans="1:12" s="11" customFormat="1" ht="12.4" customHeight="1">
      <c r="A75" s="121"/>
      <c r="B75" s="121"/>
      <c r="C75" s="121"/>
      <c r="D75" s="121"/>
      <c r="E75" s="121"/>
      <c r="F75" s="121"/>
      <c r="G75" s="121"/>
      <c r="H75" s="122"/>
      <c r="I75" s="122"/>
      <c r="J75" s="121"/>
      <c r="K75" s="121"/>
      <c r="L75" s="50"/>
    </row>
    <row r="76" spans="1:12" s="11" customFormat="1" ht="12.4" customHeight="1">
      <c r="A76" s="121"/>
      <c r="B76" s="121"/>
      <c r="C76" s="121"/>
      <c r="D76" s="121"/>
      <c r="E76" s="121"/>
      <c r="F76" s="121"/>
      <c r="G76" s="121"/>
      <c r="H76" s="122"/>
      <c r="I76" s="122"/>
      <c r="J76" s="121"/>
      <c r="K76" s="121"/>
      <c r="L76" s="50"/>
    </row>
    <row r="77" spans="1:12" s="11" customFormat="1" ht="12.4" customHeight="1">
      <c r="A77" s="121"/>
      <c r="B77" s="121"/>
      <c r="C77" s="121"/>
      <c r="D77" s="121"/>
      <c r="E77" s="121"/>
      <c r="F77" s="121"/>
      <c r="G77" s="121"/>
      <c r="H77" s="122"/>
      <c r="I77" s="122"/>
      <c r="J77" s="121"/>
      <c r="K77" s="121"/>
      <c r="L77" s="50"/>
    </row>
    <row r="78" spans="1:12" s="11" customFormat="1" ht="12.4" customHeight="1">
      <c r="A78" s="121"/>
      <c r="B78" s="121"/>
      <c r="C78" s="121"/>
      <c r="D78" s="121"/>
      <c r="E78" s="121"/>
      <c r="F78" s="121"/>
      <c r="G78" s="121"/>
      <c r="H78" s="122"/>
      <c r="I78" s="122"/>
      <c r="J78" s="121"/>
      <c r="K78" s="121"/>
      <c r="L78" s="50"/>
    </row>
    <row r="79" spans="1:12" s="11" customFormat="1" ht="12.4" customHeight="1">
      <c r="A79" s="121"/>
      <c r="B79" s="121"/>
      <c r="C79" s="121"/>
      <c r="D79" s="121"/>
      <c r="E79" s="121"/>
      <c r="F79" s="121"/>
      <c r="G79" s="121"/>
      <c r="H79" s="122"/>
      <c r="I79" s="122"/>
      <c r="J79" s="121"/>
      <c r="K79" s="121"/>
      <c r="L79" s="50"/>
    </row>
    <row r="80" spans="1:12" s="11" customFormat="1" ht="12" customHeight="1" thickBot="1">
      <c r="A80" s="20"/>
      <c r="B80" s="21"/>
      <c r="C80" s="21"/>
      <c r="D80" s="21"/>
      <c r="E80" s="21"/>
      <c r="F80" s="21"/>
      <c r="G80" s="21"/>
      <c r="H80" s="22"/>
      <c r="I80" s="22"/>
      <c r="J80" s="21"/>
      <c r="K80" s="23"/>
      <c r="L80" s="24"/>
    </row>
    <row r="81" spans="1:10">
      <c r="H81" s="25">
        <f>SUM(H10:H80)</f>
        <v>23833</v>
      </c>
      <c r="I81" s="25">
        <f>SUM(I10:I80)</f>
        <v>4300</v>
      </c>
    </row>
    <row r="83" spans="1:10" ht="15">
      <c r="A83" s="26"/>
      <c r="B83" s="26"/>
      <c r="C83" s="26"/>
      <c r="D83" s="26"/>
      <c r="E83" s="26"/>
      <c r="F83" s="26"/>
      <c r="G83" s="26"/>
      <c r="H83" s="27"/>
      <c r="I83" s="27"/>
      <c r="J83" s="26"/>
    </row>
    <row r="84" spans="1:10" ht="12.75" customHeight="1">
      <c r="A84" s="26"/>
      <c r="B84" s="26"/>
      <c r="C84" s="26"/>
      <c r="D84" s="26"/>
      <c r="E84" s="26"/>
      <c r="F84" s="26"/>
      <c r="G84" s="26"/>
      <c r="H84" s="27"/>
      <c r="I84" s="27"/>
      <c r="J84" s="26"/>
    </row>
    <row r="85" spans="1:10" ht="12.75" customHeight="1">
      <c r="A85" s="26"/>
      <c r="B85" s="26"/>
      <c r="C85" s="26"/>
      <c r="D85" s="26"/>
      <c r="E85" s="26"/>
      <c r="F85" s="26"/>
      <c r="G85" s="26"/>
      <c r="H85" s="27"/>
      <c r="I85" s="27"/>
      <c r="J85" s="26"/>
    </row>
    <row r="86" spans="1:10" ht="12.75" customHeight="1">
      <c r="A86" s="26"/>
      <c r="B86" s="26"/>
      <c r="C86" s="26"/>
      <c r="D86" s="26"/>
      <c r="E86" s="26"/>
      <c r="F86" s="26"/>
      <c r="G86" s="26"/>
      <c r="H86" s="27"/>
      <c r="I86" s="27"/>
      <c r="J86" s="26"/>
    </row>
    <row r="87" spans="1:10" ht="12.75" customHeight="1"/>
    <row r="88" spans="1:10" ht="18">
      <c r="A88" s="26"/>
      <c r="B88" s="26"/>
      <c r="C88" s="26"/>
      <c r="D88" s="26"/>
      <c r="E88" s="26"/>
      <c r="F88" s="29"/>
    </row>
  </sheetData>
  <mergeCells count="107">
    <mergeCell ref="K37:K39"/>
    <mergeCell ref="B36:C36"/>
    <mergeCell ref="A37:A39"/>
    <mergeCell ref="D37:D39"/>
    <mergeCell ref="E37:E39"/>
    <mergeCell ref="F37:F39"/>
    <mergeCell ref="B43:C43"/>
    <mergeCell ref="H40:H41"/>
    <mergeCell ref="I40:I41"/>
    <mergeCell ref="J40:J41"/>
    <mergeCell ref="K40:K41"/>
    <mergeCell ref="B42:C42"/>
    <mergeCell ref="A40:A41"/>
    <mergeCell ref="D40:D41"/>
    <mergeCell ref="E40:E41"/>
    <mergeCell ref="F40:F41"/>
    <mergeCell ref="G40:G41"/>
    <mergeCell ref="B23:C23"/>
    <mergeCell ref="A24:A26"/>
    <mergeCell ref="D24:D26"/>
    <mergeCell ref="E24:E26"/>
    <mergeCell ref="F24:F26"/>
    <mergeCell ref="G37:G39"/>
    <mergeCell ref="H37:H39"/>
    <mergeCell ref="I37:I39"/>
    <mergeCell ref="J37:J39"/>
    <mergeCell ref="I34:I35"/>
    <mergeCell ref="J34:J35"/>
    <mergeCell ref="A32:A33"/>
    <mergeCell ref="D32:D33"/>
    <mergeCell ref="E32:E33"/>
    <mergeCell ref="A34:A35"/>
    <mergeCell ref="D34:D35"/>
    <mergeCell ref="E34:E35"/>
    <mergeCell ref="L8:L9"/>
    <mergeCell ref="A1:K1"/>
    <mergeCell ref="A3:K3"/>
    <mergeCell ref="A5:K5"/>
    <mergeCell ref="A6:K6"/>
    <mergeCell ref="A8:A9"/>
    <mergeCell ref="B8:B9"/>
    <mergeCell ref="C8:C9"/>
    <mergeCell ref="D8:D9"/>
    <mergeCell ref="E8:E9"/>
    <mergeCell ref="F8:F9"/>
    <mergeCell ref="G8:G9"/>
    <mergeCell ref="H8:I8"/>
    <mergeCell ref="J8:J9"/>
    <mergeCell ref="K8:K9"/>
    <mergeCell ref="B10:C10"/>
    <mergeCell ref="B11:C11"/>
    <mergeCell ref="B12:C12"/>
    <mergeCell ref="B13:C13"/>
    <mergeCell ref="B14:C14"/>
    <mergeCell ref="I17:I18"/>
    <mergeCell ref="J17:J18"/>
    <mergeCell ref="K17:K18"/>
    <mergeCell ref="H17:H18"/>
    <mergeCell ref="A17:A18"/>
    <mergeCell ref="B16:C16"/>
    <mergeCell ref="D17:D18"/>
    <mergeCell ref="E17:E18"/>
    <mergeCell ref="F17:F18"/>
    <mergeCell ref="G17:G18"/>
    <mergeCell ref="B19:C19"/>
    <mergeCell ref="A20:A21"/>
    <mergeCell ref="D20:D21"/>
    <mergeCell ref="E20:E21"/>
    <mergeCell ref="F20:F21"/>
    <mergeCell ref="G20:G21"/>
    <mergeCell ref="H20:H21"/>
    <mergeCell ref="I20:I21"/>
    <mergeCell ref="J20:J21"/>
    <mergeCell ref="K20:K21"/>
    <mergeCell ref="K27:K29"/>
    <mergeCell ref="A30:A31"/>
    <mergeCell ref="D30:D31"/>
    <mergeCell ref="E30:E31"/>
    <mergeCell ref="F30:F31"/>
    <mergeCell ref="G30:G31"/>
    <mergeCell ref="H30:H31"/>
    <mergeCell ref="I30:I31"/>
    <mergeCell ref="J30:J31"/>
    <mergeCell ref="K30:K31"/>
    <mergeCell ref="A27:A29"/>
    <mergeCell ref="D27:D29"/>
    <mergeCell ref="E27:E29"/>
    <mergeCell ref="F27:F29"/>
    <mergeCell ref="G27:G29"/>
    <mergeCell ref="G24:G26"/>
    <mergeCell ref="H24:H26"/>
    <mergeCell ref="I24:I26"/>
    <mergeCell ref="J24:J26"/>
    <mergeCell ref="K24:K26"/>
    <mergeCell ref="K34:K35"/>
    <mergeCell ref="F32:F33"/>
    <mergeCell ref="G32:G33"/>
    <mergeCell ref="H27:H29"/>
    <mergeCell ref="I27:I29"/>
    <mergeCell ref="J27:J29"/>
    <mergeCell ref="H32:H33"/>
    <mergeCell ref="I32:I33"/>
    <mergeCell ref="J32:J33"/>
    <mergeCell ref="K32:K33"/>
    <mergeCell ref="F34:F35"/>
    <mergeCell ref="G34:G35"/>
    <mergeCell ref="H34:H35"/>
  </mergeCells>
  <pageMargins left="0.39370078740157483" right="0.39370078740157483" top="0.59055118110236227" bottom="0.59055118110236227"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tabColor theme="5"/>
  </sheetPr>
  <dimension ref="A1:L77"/>
  <sheetViews>
    <sheetView workbookViewId="0">
      <selection activeCell="K11" sqref="K11"/>
    </sheetView>
  </sheetViews>
  <sheetFormatPr baseColWidth="10" defaultRowHeight="12.75"/>
  <cols>
    <col min="1" max="1" width="13.7109375" style="124" customWidth="1"/>
    <col min="2" max="2" width="27.42578125" style="124" customWidth="1"/>
    <col min="3" max="4" width="16.5703125" style="124" customWidth="1"/>
    <col min="5" max="5" width="12.85546875" style="124" customWidth="1"/>
    <col min="6" max="6" width="24.42578125" style="124" customWidth="1"/>
    <col min="7" max="7" width="27.7109375" style="124" customWidth="1"/>
    <col min="8" max="8" width="12.28515625" style="28" bestFit="1" customWidth="1"/>
    <col min="9" max="9" width="12.7109375" style="28" bestFit="1" customWidth="1"/>
    <col min="10" max="10" width="46.5703125" style="124" customWidth="1"/>
    <col min="11" max="11" width="19.7109375" style="124" customWidth="1"/>
    <col min="12" max="12" width="0" style="124" hidden="1" customWidth="1"/>
    <col min="13" max="16" width="11.42578125" style="124"/>
    <col min="17" max="17" width="11.7109375" style="124" bestFit="1" customWidth="1"/>
    <col min="18" max="18" width="11.42578125" style="124"/>
    <col min="19" max="20" width="11.5703125" style="124" bestFit="1" customWidth="1"/>
    <col min="21" max="16384" width="11.42578125" style="124"/>
  </cols>
  <sheetData>
    <row r="1" spans="1:12" ht="18" customHeight="1">
      <c r="A1" s="232" t="s">
        <v>0</v>
      </c>
      <c r="B1" s="232"/>
      <c r="C1" s="232"/>
      <c r="D1" s="232"/>
      <c r="E1" s="232"/>
      <c r="F1" s="232"/>
      <c r="G1" s="232"/>
      <c r="H1" s="232"/>
      <c r="I1" s="232"/>
      <c r="J1" s="232"/>
      <c r="K1" s="232"/>
    </row>
    <row r="3" spans="1:12" ht="18" customHeight="1">
      <c r="A3" s="232" t="s">
        <v>1</v>
      </c>
      <c r="B3" s="232"/>
      <c r="C3" s="232"/>
      <c r="D3" s="232"/>
      <c r="E3" s="232"/>
      <c r="F3" s="232"/>
      <c r="G3" s="232"/>
      <c r="H3" s="232"/>
      <c r="I3" s="232"/>
      <c r="J3" s="232"/>
      <c r="K3" s="232"/>
    </row>
    <row r="5" spans="1:12" ht="15.75" customHeight="1">
      <c r="A5" s="233" t="s">
        <v>2</v>
      </c>
      <c r="B5" s="233"/>
      <c r="C5" s="233"/>
      <c r="D5" s="233"/>
      <c r="E5" s="233"/>
      <c r="F5" s="233"/>
      <c r="G5" s="233"/>
      <c r="H5" s="233"/>
      <c r="I5" s="233"/>
      <c r="J5" s="233"/>
      <c r="K5" s="233"/>
    </row>
    <row r="6" spans="1:12" ht="15.75" customHeight="1">
      <c r="A6" s="233" t="s">
        <v>434</v>
      </c>
      <c r="B6" s="233"/>
      <c r="C6" s="233"/>
      <c r="D6" s="233"/>
      <c r="E6" s="233"/>
      <c r="F6" s="233"/>
      <c r="G6" s="233"/>
      <c r="H6" s="233"/>
      <c r="I6" s="233"/>
      <c r="J6" s="233"/>
      <c r="K6" s="233"/>
    </row>
    <row r="7" spans="1:12" ht="15.75" customHeight="1" thickBot="1">
      <c r="B7" s="123"/>
      <c r="C7" s="123"/>
      <c r="D7" s="123"/>
      <c r="E7" s="123"/>
      <c r="F7" s="123"/>
      <c r="G7" s="123"/>
      <c r="H7" s="4"/>
      <c r="I7" s="4"/>
      <c r="J7" s="123"/>
    </row>
    <row r="8" spans="1:12" ht="13.5" thickBot="1">
      <c r="A8" s="235" t="s">
        <v>3</v>
      </c>
      <c r="B8" s="235" t="s">
        <v>4</v>
      </c>
      <c r="C8" s="235" t="s">
        <v>5</v>
      </c>
      <c r="D8" s="235" t="s">
        <v>6</v>
      </c>
      <c r="E8" s="235" t="s">
        <v>7</v>
      </c>
      <c r="F8" s="235" t="s">
        <v>8</v>
      </c>
      <c r="G8" s="235" t="s">
        <v>9</v>
      </c>
      <c r="H8" s="238" t="s">
        <v>10</v>
      </c>
      <c r="I8" s="239"/>
      <c r="J8" s="235" t="s">
        <v>11</v>
      </c>
      <c r="K8" s="240" t="s">
        <v>12</v>
      </c>
      <c r="L8" s="242" t="s">
        <v>13</v>
      </c>
    </row>
    <row r="9" spans="1:12" ht="30" customHeight="1" thickBot="1">
      <c r="A9" s="236"/>
      <c r="B9" s="236"/>
      <c r="C9" s="236"/>
      <c r="D9" s="237"/>
      <c r="E9" s="236"/>
      <c r="F9" s="236"/>
      <c r="G9" s="236"/>
      <c r="H9" s="5" t="s">
        <v>14</v>
      </c>
      <c r="I9" s="5" t="s">
        <v>15</v>
      </c>
      <c r="J9" s="236"/>
      <c r="K9" s="241"/>
      <c r="L9" s="243"/>
    </row>
    <row r="10" spans="1:12" s="11" customFormat="1" ht="59.25" customHeight="1">
      <c r="A10" s="163" t="s">
        <v>141</v>
      </c>
      <c r="B10" s="158" t="s">
        <v>142</v>
      </c>
      <c r="C10" s="158" t="s">
        <v>143</v>
      </c>
      <c r="D10" s="160" t="s">
        <v>20</v>
      </c>
      <c r="E10" s="160" t="s">
        <v>144</v>
      </c>
      <c r="F10" s="160" t="s">
        <v>520</v>
      </c>
      <c r="G10" s="160" t="s">
        <v>518</v>
      </c>
      <c r="H10" s="161">
        <v>1947</v>
      </c>
      <c r="I10" s="161">
        <v>4174</v>
      </c>
      <c r="J10" s="160" t="s">
        <v>519</v>
      </c>
      <c r="K10" s="162" t="s">
        <v>21</v>
      </c>
      <c r="L10" s="10"/>
    </row>
    <row r="11" spans="1:12" s="11" customFormat="1" ht="58.5" customHeight="1">
      <c r="A11" s="176" t="s">
        <v>221</v>
      </c>
      <c r="B11" s="228" t="s">
        <v>514</v>
      </c>
      <c r="C11" s="228"/>
      <c r="D11" s="173" t="s">
        <v>20</v>
      </c>
      <c r="E11" s="174" t="s">
        <v>214</v>
      </c>
      <c r="F11" s="174" t="s">
        <v>537</v>
      </c>
      <c r="G11" s="174" t="s">
        <v>538</v>
      </c>
      <c r="H11" s="175">
        <v>1655</v>
      </c>
      <c r="I11" s="175"/>
      <c r="J11" s="175" t="s">
        <v>539</v>
      </c>
      <c r="K11" s="173" t="s">
        <v>540</v>
      </c>
      <c r="L11" s="10"/>
    </row>
    <row r="12" spans="1:12" s="11" customFormat="1" ht="12.95" customHeight="1">
      <c r="A12" s="121"/>
      <c r="B12" s="121"/>
      <c r="C12" s="121"/>
      <c r="D12" s="121"/>
      <c r="E12" s="121"/>
      <c r="F12" s="121"/>
      <c r="G12" s="121"/>
      <c r="H12" s="122"/>
      <c r="I12" s="122"/>
      <c r="J12" s="121"/>
      <c r="K12" s="126"/>
      <c r="L12" s="10"/>
    </row>
    <row r="13" spans="1:12" s="11" customFormat="1" ht="12.95" customHeight="1">
      <c r="A13" s="121"/>
      <c r="B13" s="16"/>
      <c r="C13" s="16"/>
      <c r="D13" s="16"/>
      <c r="E13" s="121"/>
      <c r="F13" s="121"/>
      <c r="G13" s="121"/>
      <c r="H13" s="122"/>
      <c r="I13" s="122"/>
      <c r="J13" s="121"/>
      <c r="K13" s="126"/>
      <c r="L13" s="10"/>
    </row>
    <row r="14" spans="1:12" s="11" customFormat="1" ht="12.95" customHeight="1">
      <c r="A14" s="121"/>
      <c r="B14" s="12"/>
      <c r="C14" s="12"/>
      <c r="D14" s="12"/>
      <c r="E14" s="121"/>
      <c r="F14" s="121"/>
      <c r="G14" s="7"/>
      <c r="H14" s="122"/>
      <c r="I14" s="122"/>
      <c r="J14" s="7"/>
      <c r="K14" s="126"/>
      <c r="L14" s="10"/>
    </row>
    <row r="15" spans="1:12" s="11" customFormat="1" ht="12.95" customHeight="1">
      <c r="A15" s="7"/>
      <c r="B15" s="12"/>
      <c r="C15" s="12"/>
      <c r="D15" s="12"/>
      <c r="E15" s="7"/>
      <c r="F15" s="7"/>
      <c r="G15" s="7"/>
      <c r="H15" s="8"/>
      <c r="I15" s="8"/>
      <c r="J15" s="7"/>
      <c r="K15" s="9"/>
      <c r="L15" s="10"/>
    </row>
    <row r="16" spans="1:12" s="11" customFormat="1" ht="12.95" customHeight="1">
      <c r="A16" s="7"/>
      <c r="B16" s="12"/>
      <c r="C16" s="12"/>
      <c r="D16" s="12"/>
      <c r="E16" s="7"/>
      <c r="F16" s="7"/>
      <c r="G16" s="7"/>
      <c r="H16" s="8"/>
      <c r="I16" s="8"/>
      <c r="J16" s="7"/>
      <c r="K16" s="9"/>
      <c r="L16" s="10"/>
    </row>
    <row r="17" spans="1:12" s="11" customFormat="1" ht="12.95" customHeight="1">
      <c r="A17" s="16"/>
      <c r="B17" s="121"/>
      <c r="C17" s="121"/>
      <c r="D17" s="121"/>
      <c r="E17" s="16"/>
      <c r="F17" s="16"/>
      <c r="G17" s="16"/>
      <c r="H17" s="17"/>
      <c r="I17" s="17"/>
      <c r="J17" s="16"/>
      <c r="K17" s="18"/>
      <c r="L17" s="10"/>
    </row>
    <row r="18" spans="1:12" s="11" customFormat="1" ht="12.95" customHeight="1">
      <c r="A18" s="16"/>
      <c r="B18" s="121"/>
      <c r="C18" s="121"/>
      <c r="D18" s="121"/>
      <c r="E18" s="16"/>
      <c r="F18" s="16"/>
      <c r="G18" s="16"/>
      <c r="H18" s="17"/>
      <c r="I18" s="17"/>
      <c r="J18" s="16"/>
      <c r="K18" s="18"/>
      <c r="L18" s="10"/>
    </row>
    <row r="19" spans="1:12" s="11" customFormat="1" ht="12.95" customHeight="1">
      <c r="A19" s="16"/>
      <c r="B19" s="121"/>
      <c r="C19" s="121"/>
      <c r="D19" s="121"/>
      <c r="E19" s="16"/>
      <c r="F19" s="16"/>
      <c r="G19" s="16"/>
      <c r="H19" s="17"/>
      <c r="I19" s="17"/>
      <c r="J19" s="16"/>
      <c r="K19" s="18"/>
      <c r="L19" s="10"/>
    </row>
    <row r="20" spans="1:12" s="11" customFormat="1" ht="12.95" customHeight="1">
      <c r="A20" s="16"/>
      <c r="B20" s="121"/>
      <c r="C20" s="121"/>
      <c r="D20" s="121"/>
      <c r="E20" s="16"/>
      <c r="F20" s="16"/>
      <c r="G20" s="16"/>
      <c r="H20" s="17"/>
      <c r="I20" s="17"/>
      <c r="J20" s="16"/>
      <c r="K20" s="18"/>
      <c r="L20" s="10"/>
    </row>
    <row r="21" spans="1:12" s="11" customFormat="1" ht="12.95" customHeight="1">
      <c r="A21" s="121"/>
      <c r="B21" s="12"/>
      <c r="C21" s="12"/>
      <c r="D21" s="12"/>
      <c r="E21" s="7"/>
      <c r="F21" s="7"/>
      <c r="G21" s="7"/>
      <c r="H21" s="8"/>
      <c r="I21" s="8"/>
      <c r="J21" s="7"/>
      <c r="K21" s="9"/>
      <c r="L21" s="10"/>
    </row>
    <row r="22" spans="1:12" s="11" customFormat="1" ht="12.95" customHeight="1">
      <c r="A22" s="121"/>
      <c r="B22" s="16"/>
      <c r="C22" s="16"/>
      <c r="D22" s="16"/>
      <c r="E22" s="121"/>
      <c r="F22" s="121"/>
      <c r="G22" s="121"/>
      <c r="H22" s="122"/>
      <c r="I22" s="122"/>
      <c r="J22" s="121"/>
      <c r="K22" s="126"/>
      <c r="L22" s="10"/>
    </row>
    <row r="23" spans="1:12" s="11" customFormat="1" ht="12.95" customHeight="1">
      <c r="A23" s="121"/>
      <c r="B23" s="121"/>
      <c r="C23" s="121"/>
      <c r="D23" s="121"/>
      <c r="E23" s="121"/>
      <c r="F23" s="121"/>
      <c r="G23" s="121"/>
      <c r="H23" s="122"/>
      <c r="I23" s="122"/>
      <c r="J23" s="121"/>
      <c r="K23" s="126"/>
      <c r="L23" s="10"/>
    </row>
    <row r="24" spans="1:12" s="11" customFormat="1" ht="12.95" customHeight="1">
      <c r="A24" s="16"/>
      <c r="B24" s="121"/>
      <c r="C24" s="121"/>
      <c r="D24" s="121"/>
      <c r="E24" s="16"/>
      <c r="F24" s="16"/>
      <c r="G24" s="16"/>
      <c r="H24" s="17"/>
      <c r="I24" s="17"/>
      <c r="J24" s="16"/>
      <c r="K24" s="18"/>
      <c r="L24" s="10"/>
    </row>
    <row r="25" spans="1:12" s="11" customFormat="1" ht="12.95" customHeight="1">
      <c r="A25" s="16"/>
      <c r="B25" s="121"/>
      <c r="C25" s="121"/>
      <c r="D25" s="121"/>
      <c r="E25" s="16"/>
      <c r="F25" s="16"/>
      <c r="G25" s="16"/>
      <c r="H25" s="17"/>
      <c r="I25" s="17"/>
      <c r="J25" s="16"/>
      <c r="K25" s="18"/>
      <c r="L25" s="10"/>
    </row>
    <row r="26" spans="1:12" s="11" customFormat="1" ht="12.95" customHeight="1">
      <c r="A26" s="121"/>
      <c r="B26" s="121"/>
      <c r="C26" s="121"/>
      <c r="D26" s="121"/>
      <c r="E26" s="121"/>
      <c r="F26" s="121"/>
      <c r="G26" s="121"/>
      <c r="H26" s="122"/>
      <c r="I26" s="122"/>
      <c r="J26" s="121"/>
      <c r="K26" s="126"/>
      <c r="L26" s="10"/>
    </row>
    <row r="27" spans="1:12" s="11" customFormat="1" ht="12.95" customHeight="1">
      <c r="A27" s="121"/>
      <c r="B27" s="121"/>
      <c r="C27" s="121"/>
      <c r="D27" s="121"/>
      <c r="E27" s="121"/>
      <c r="F27" s="121"/>
      <c r="G27" s="121"/>
      <c r="H27" s="122"/>
      <c r="I27" s="122"/>
      <c r="J27" s="121"/>
      <c r="K27" s="126"/>
      <c r="L27" s="10"/>
    </row>
    <row r="28" spans="1:12" s="11" customFormat="1" ht="12.95" customHeight="1">
      <c r="A28" s="121"/>
      <c r="B28" s="121"/>
      <c r="C28" s="121"/>
      <c r="D28" s="121"/>
      <c r="E28" s="121"/>
      <c r="F28" s="121"/>
      <c r="G28" s="121"/>
      <c r="H28" s="122"/>
      <c r="I28" s="122"/>
      <c r="J28" s="121"/>
      <c r="K28" s="126"/>
      <c r="L28" s="10"/>
    </row>
    <row r="29" spans="1:12" s="11" customFormat="1" ht="12.95" customHeight="1">
      <c r="A29" s="121"/>
      <c r="B29" s="121"/>
      <c r="C29" s="121"/>
      <c r="D29" s="121"/>
      <c r="E29" s="121"/>
      <c r="F29" s="121"/>
      <c r="G29" s="121"/>
      <c r="H29" s="122"/>
      <c r="I29" s="122"/>
      <c r="J29" s="121"/>
      <c r="K29" s="126"/>
      <c r="L29" s="10"/>
    </row>
    <row r="30" spans="1:12" s="11" customFormat="1" ht="12.95" customHeight="1">
      <c r="A30" s="121"/>
      <c r="B30" s="121"/>
      <c r="C30" s="121"/>
      <c r="D30" s="121"/>
      <c r="E30" s="121"/>
      <c r="F30" s="121"/>
      <c r="G30" s="121"/>
      <c r="H30" s="122"/>
      <c r="I30" s="122"/>
      <c r="J30" s="121"/>
      <c r="K30" s="126"/>
      <c r="L30" s="10"/>
    </row>
    <row r="31" spans="1:12" s="11" customFormat="1" ht="12.95" customHeight="1">
      <c r="A31" s="121"/>
      <c r="B31" s="121"/>
      <c r="C31" s="121"/>
      <c r="D31" s="121"/>
      <c r="E31" s="121"/>
      <c r="F31" s="121"/>
      <c r="G31" s="121"/>
      <c r="H31" s="122"/>
      <c r="I31" s="122"/>
      <c r="J31" s="121"/>
      <c r="K31" s="126"/>
      <c r="L31" s="10"/>
    </row>
    <row r="32" spans="1:12" s="11" customFormat="1" ht="12.95" customHeight="1">
      <c r="A32" s="121"/>
      <c r="B32" s="121"/>
      <c r="C32" s="121"/>
      <c r="D32" s="121"/>
      <c r="E32" s="121"/>
      <c r="F32" s="121"/>
      <c r="G32" s="121"/>
      <c r="H32" s="122"/>
      <c r="I32" s="122"/>
      <c r="J32" s="121"/>
      <c r="K32" s="126"/>
      <c r="L32" s="10"/>
    </row>
    <row r="33" spans="1:12" s="11" customFormat="1" ht="12.95" customHeight="1">
      <c r="A33" s="121"/>
      <c r="B33" s="121"/>
      <c r="C33" s="121"/>
      <c r="D33" s="121"/>
      <c r="E33" s="121"/>
      <c r="F33" s="121"/>
      <c r="G33" s="121"/>
      <c r="H33" s="122"/>
      <c r="I33" s="122"/>
      <c r="J33" s="121"/>
      <c r="K33" s="126"/>
      <c r="L33" s="10"/>
    </row>
    <row r="34" spans="1:12" s="11" customFormat="1" ht="12.95" customHeight="1">
      <c r="A34" s="121"/>
      <c r="B34" s="121"/>
      <c r="C34" s="121"/>
      <c r="D34" s="121"/>
      <c r="E34" s="121"/>
      <c r="F34" s="121"/>
      <c r="G34" s="121"/>
      <c r="H34" s="122"/>
      <c r="I34" s="122"/>
      <c r="J34" s="121"/>
      <c r="K34" s="126"/>
      <c r="L34" s="10"/>
    </row>
    <row r="35" spans="1:12" s="11" customFormat="1" ht="12.95" customHeight="1">
      <c r="A35" s="121"/>
      <c r="B35" s="121"/>
      <c r="C35" s="121"/>
      <c r="D35" s="121"/>
      <c r="E35" s="121"/>
      <c r="F35" s="121"/>
      <c r="G35" s="121"/>
      <c r="H35" s="122"/>
      <c r="I35" s="122"/>
      <c r="J35" s="121"/>
      <c r="K35" s="126"/>
      <c r="L35" s="10"/>
    </row>
    <row r="36" spans="1:12" s="11" customFormat="1" ht="12.4" customHeight="1">
      <c r="A36" s="19"/>
      <c r="B36" s="121"/>
      <c r="C36" s="121"/>
      <c r="D36" s="121"/>
      <c r="E36" s="121"/>
      <c r="F36" s="121"/>
      <c r="G36" s="121"/>
      <c r="H36" s="122"/>
      <c r="I36" s="122"/>
      <c r="J36" s="121"/>
      <c r="K36" s="126"/>
      <c r="L36" s="10"/>
    </row>
    <row r="37" spans="1:12" s="11" customFormat="1" ht="12.4" customHeight="1">
      <c r="A37" s="19"/>
      <c r="B37" s="121"/>
      <c r="C37" s="121"/>
      <c r="D37" s="121"/>
      <c r="E37" s="121"/>
      <c r="F37" s="121"/>
      <c r="G37" s="121"/>
      <c r="H37" s="122"/>
      <c r="I37" s="122"/>
      <c r="J37" s="121"/>
      <c r="K37" s="126"/>
      <c r="L37" s="10"/>
    </row>
    <row r="38" spans="1:12" s="11" customFormat="1" ht="12.4" customHeight="1">
      <c r="A38" s="19"/>
      <c r="B38" s="121"/>
      <c r="C38" s="121"/>
      <c r="D38" s="121"/>
      <c r="E38" s="121"/>
      <c r="F38" s="121"/>
      <c r="G38" s="121"/>
      <c r="H38" s="122"/>
      <c r="I38" s="122"/>
      <c r="J38" s="121"/>
      <c r="K38" s="126"/>
      <c r="L38" s="10"/>
    </row>
    <row r="39" spans="1:12" s="11" customFormat="1" ht="12.4" customHeight="1">
      <c r="A39" s="19"/>
      <c r="B39" s="121"/>
      <c r="C39" s="121"/>
      <c r="D39" s="121"/>
      <c r="E39" s="121"/>
      <c r="F39" s="121"/>
      <c r="G39" s="121"/>
      <c r="H39" s="122"/>
      <c r="I39" s="122"/>
      <c r="J39" s="121"/>
      <c r="K39" s="126"/>
      <c r="L39" s="10"/>
    </row>
    <row r="40" spans="1:12" s="11" customFormat="1" ht="12.4" customHeight="1">
      <c r="A40" s="19"/>
      <c r="B40" s="121"/>
      <c r="C40" s="121"/>
      <c r="D40" s="121"/>
      <c r="E40" s="121"/>
      <c r="F40" s="121"/>
      <c r="G40" s="121"/>
      <c r="H40" s="122"/>
      <c r="I40" s="122"/>
      <c r="J40" s="121"/>
      <c r="K40" s="126"/>
      <c r="L40" s="10"/>
    </row>
    <row r="41" spans="1:12" s="11" customFormat="1" ht="12.4" customHeight="1">
      <c r="A41" s="19"/>
      <c r="B41" s="121"/>
      <c r="C41" s="121"/>
      <c r="D41" s="121"/>
      <c r="E41" s="121"/>
      <c r="F41" s="121"/>
      <c r="G41" s="121"/>
      <c r="H41" s="122"/>
      <c r="I41" s="122"/>
      <c r="J41" s="121"/>
      <c r="K41" s="126"/>
      <c r="L41" s="10"/>
    </row>
    <row r="42" spans="1:12" s="11" customFormat="1" ht="12.4" customHeight="1">
      <c r="A42" s="19"/>
      <c r="B42" s="121"/>
      <c r="C42" s="121"/>
      <c r="D42" s="121"/>
      <c r="E42" s="121"/>
      <c r="F42" s="121"/>
      <c r="G42" s="121"/>
      <c r="H42" s="122"/>
      <c r="I42" s="122"/>
      <c r="J42" s="121"/>
      <c r="K42" s="126"/>
      <c r="L42" s="10"/>
    </row>
    <row r="43" spans="1:12" s="11" customFormat="1" ht="12.4" customHeight="1">
      <c r="A43" s="19"/>
      <c r="B43" s="121"/>
      <c r="C43" s="121"/>
      <c r="D43" s="121"/>
      <c r="E43" s="121"/>
      <c r="F43" s="121"/>
      <c r="G43" s="121"/>
      <c r="H43" s="122"/>
      <c r="I43" s="122"/>
      <c r="J43" s="121"/>
      <c r="K43" s="126"/>
      <c r="L43" s="10"/>
    </row>
    <row r="44" spans="1:12" s="11" customFormat="1" ht="12.4" customHeight="1">
      <c r="A44" s="19"/>
      <c r="B44" s="121"/>
      <c r="C44" s="121"/>
      <c r="D44" s="121"/>
      <c r="E44" s="121"/>
      <c r="F44" s="121"/>
      <c r="G44" s="121"/>
      <c r="H44" s="122"/>
      <c r="I44" s="122"/>
      <c r="J44" s="121"/>
      <c r="K44" s="126"/>
      <c r="L44" s="10"/>
    </row>
    <row r="45" spans="1:12" s="11" customFormat="1" ht="12.4" customHeight="1">
      <c r="A45" s="19"/>
      <c r="B45" s="121"/>
      <c r="C45" s="121"/>
      <c r="D45" s="121"/>
      <c r="E45" s="121"/>
      <c r="F45" s="121"/>
      <c r="G45" s="121"/>
      <c r="H45" s="122"/>
      <c r="I45" s="122"/>
      <c r="J45" s="121"/>
      <c r="K45" s="126"/>
      <c r="L45" s="10"/>
    </row>
    <row r="46" spans="1:12" s="11" customFormat="1" ht="12.4" customHeight="1">
      <c r="A46" s="19"/>
      <c r="B46" s="121"/>
      <c r="C46" s="121"/>
      <c r="D46" s="121"/>
      <c r="E46" s="121"/>
      <c r="F46" s="121"/>
      <c r="G46" s="121"/>
      <c r="H46" s="122"/>
      <c r="I46" s="122"/>
      <c r="J46" s="121"/>
      <c r="K46" s="126"/>
      <c r="L46" s="10"/>
    </row>
    <row r="47" spans="1:12" s="11" customFormat="1" ht="12.4" customHeight="1">
      <c r="A47" s="19"/>
      <c r="B47" s="121"/>
      <c r="C47" s="121"/>
      <c r="D47" s="121"/>
      <c r="E47" s="121"/>
      <c r="F47" s="121"/>
      <c r="G47" s="121"/>
      <c r="H47" s="122"/>
      <c r="I47" s="122"/>
      <c r="J47" s="121"/>
      <c r="K47" s="126"/>
      <c r="L47" s="10"/>
    </row>
    <row r="48" spans="1:12" s="11" customFormat="1" ht="12.4" customHeight="1">
      <c r="A48" s="19"/>
      <c r="B48" s="121"/>
      <c r="C48" s="121"/>
      <c r="D48" s="121"/>
      <c r="E48" s="121"/>
      <c r="F48" s="121"/>
      <c r="G48" s="121"/>
      <c r="H48" s="122"/>
      <c r="I48" s="122"/>
      <c r="J48" s="121"/>
      <c r="K48" s="126"/>
      <c r="L48" s="10"/>
    </row>
    <row r="49" spans="1:12" s="11" customFormat="1" ht="12.4" customHeight="1">
      <c r="A49" s="19"/>
      <c r="B49" s="121"/>
      <c r="C49" s="121"/>
      <c r="D49" s="121"/>
      <c r="E49" s="121"/>
      <c r="F49" s="121"/>
      <c r="G49" s="121"/>
      <c r="H49" s="122"/>
      <c r="I49" s="122"/>
      <c r="J49" s="121"/>
      <c r="K49" s="126"/>
      <c r="L49" s="10"/>
    </row>
    <row r="50" spans="1:12" s="11" customFormat="1" ht="12.4" customHeight="1">
      <c r="A50" s="19"/>
      <c r="B50" s="121"/>
      <c r="C50" s="121"/>
      <c r="D50" s="121"/>
      <c r="E50" s="121"/>
      <c r="F50" s="121"/>
      <c r="G50" s="121"/>
      <c r="H50" s="122"/>
      <c r="I50" s="122"/>
      <c r="J50" s="121"/>
      <c r="K50" s="126"/>
      <c r="L50" s="10"/>
    </row>
    <row r="51" spans="1:12" s="11" customFormat="1" ht="12.4" customHeight="1">
      <c r="A51" s="19"/>
      <c r="B51" s="121"/>
      <c r="C51" s="121"/>
      <c r="D51" s="121"/>
      <c r="E51" s="121"/>
      <c r="F51" s="121"/>
      <c r="G51" s="121"/>
      <c r="H51" s="122"/>
      <c r="I51" s="122"/>
      <c r="J51" s="121"/>
      <c r="K51" s="126"/>
      <c r="L51" s="10"/>
    </row>
    <row r="52" spans="1:12" s="11" customFormat="1" ht="12.4" customHeight="1">
      <c r="A52" s="19"/>
      <c r="B52" s="121"/>
      <c r="C52" s="121"/>
      <c r="D52" s="121"/>
      <c r="E52" s="121"/>
      <c r="F52" s="121"/>
      <c r="G52" s="121"/>
      <c r="H52" s="122"/>
      <c r="I52" s="122"/>
      <c r="J52" s="121"/>
      <c r="K52" s="126"/>
      <c r="L52" s="10"/>
    </row>
    <row r="53" spans="1:12" s="11" customFormat="1" ht="12.4" customHeight="1">
      <c r="A53" s="19"/>
      <c r="B53" s="121"/>
      <c r="C53" s="121"/>
      <c r="D53" s="121"/>
      <c r="E53" s="121"/>
      <c r="F53" s="121"/>
      <c r="G53" s="121"/>
      <c r="H53" s="122"/>
      <c r="I53" s="122"/>
      <c r="J53" s="121"/>
      <c r="K53" s="126"/>
      <c r="L53" s="10"/>
    </row>
    <row r="54" spans="1:12" s="11" customFormat="1" ht="12.4" customHeight="1">
      <c r="A54" s="19"/>
      <c r="B54" s="121"/>
      <c r="C54" s="121"/>
      <c r="D54" s="121"/>
      <c r="E54" s="121"/>
      <c r="F54" s="121"/>
      <c r="G54" s="121"/>
      <c r="H54" s="122"/>
      <c r="I54" s="122"/>
      <c r="J54" s="121"/>
      <c r="K54" s="126"/>
      <c r="L54" s="10"/>
    </row>
    <row r="55" spans="1:12" s="11" customFormat="1" ht="12.4" customHeight="1">
      <c r="A55" s="19"/>
      <c r="B55" s="121"/>
      <c r="C55" s="121"/>
      <c r="D55" s="121"/>
      <c r="E55" s="121"/>
      <c r="F55" s="121"/>
      <c r="G55" s="121"/>
      <c r="H55" s="122"/>
      <c r="I55" s="122"/>
      <c r="J55" s="121"/>
      <c r="K55" s="126"/>
      <c r="L55" s="10"/>
    </row>
    <row r="56" spans="1:12" s="11" customFormat="1" ht="12.4" customHeight="1">
      <c r="A56" s="19"/>
      <c r="B56" s="121"/>
      <c r="C56" s="121"/>
      <c r="D56" s="121"/>
      <c r="E56" s="121"/>
      <c r="F56" s="121"/>
      <c r="G56" s="121"/>
      <c r="H56" s="122"/>
      <c r="I56" s="122"/>
      <c r="J56" s="121"/>
      <c r="K56" s="126"/>
      <c r="L56" s="10"/>
    </row>
    <row r="57" spans="1:12" s="11" customFormat="1" ht="12.4" customHeight="1">
      <c r="A57" s="19"/>
      <c r="B57" s="121"/>
      <c r="C57" s="121"/>
      <c r="D57" s="121"/>
      <c r="E57" s="121"/>
      <c r="F57" s="121"/>
      <c r="G57" s="121"/>
      <c r="H57" s="122"/>
      <c r="I57" s="122"/>
      <c r="J57" s="121"/>
      <c r="K57" s="126"/>
      <c r="L57" s="10"/>
    </row>
    <row r="58" spans="1:12" s="11" customFormat="1" ht="12.4" customHeight="1">
      <c r="A58" s="19"/>
      <c r="B58" s="121"/>
      <c r="C58" s="121"/>
      <c r="D58" s="121"/>
      <c r="E58" s="121"/>
      <c r="F58" s="121"/>
      <c r="G58" s="121"/>
      <c r="H58" s="122"/>
      <c r="I58" s="122"/>
      <c r="J58" s="121"/>
      <c r="K58" s="126"/>
      <c r="L58" s="10"/>
    </row>
    <row r="59" spans="1:12" s="11" customFormat="1" ht="12.4" customHeight="1">
      <c r="A59" s="19"/>
      <c r="B59" s="121"/>
      <c r="C59" s="121"/>
      <c r="D59" s="121"/>
      <c r="E59" s="121"/>
      <c r="F59" s="121"/>
      <c r="G59" s="121"/>
      <c r="H59" s="122"/>
      <c r="I59" s="122"/>
      <c r="J59" s="121"/>
      <c r="K59" s="126"/>
      <c r="L59" s="10"/>
    </row>
    <row r="60" spans="1:12" s="11" customFormat="1" ht="12.4" customHeight="1">
      <c r="A60" s="19"/>
      <c r="B60" s="121"/>
      <c r="C60" s="121"/>
      <c r="D60" s="121"/>
      <c r="E60" s="121"/>
      <c r="F60" s="121"/>
      <c r="G60" s="121"/>
      <c r="H60" s="122"/>
      <c r="I60" s="122"/>
      <c r="J60" s="121"/>
      <c r="K60" s="126"/>
      <c r="L60" s="10"/>
    </row>
    <row r="61" spans="1:12" s="11" customFormat="1" ht="12.4" customHeight="1">
      <c r="A61" s="19"/>
      <c r="B61" s="121"/>
      <c r="C61" s="121"/>
      <c r="D61" s="121"/>
      <c r="E61" s="121"/>
      <c r="F61" s="121"/>
      <c r="G61" s="121"/>
      <c r="H61" s="122"/>
      <c r="I61" s="122"/>
      <c r="J61" s="121"/>
      <c r="K61" s="126"/>
      <c r="L61" s="10"/>
    </row>
    <row r="62" spans="1:12" s="11" customFormat="1" ht="12.4" customHeight="1">
      <c r="A62" s="19"/>
      <c r="B62" s="121"/>
      <c r="C62" s="121"/>
      <c r="D62" s="121"/>
      <c r="E62" s="121"/>
      <c r="F62" s="121"/>
      <c r="G62" s="121"/>
      <c r="H62" s="122"/>
      <c r="I62" s="122"/>
      <c r="J62" s="121"/>
      <c r="K62" s="126"/>
      <c r="L62" s="10"/>
    </row>
    <row r="63" spans="1:12" s="11" customFormat="1" ht="12.4" customHeight="1">
      <c r="A63" s="19"/>
      <c r="B63" s="121"/>
      <c r="C63" s="121"/>
      <c r="D63" s="121"/>
      <c r="E63" s="121"/>
      <c r="F63" s="121"/>
      <c r="G63" s="121"/>
      <c r="H63" s="122"/>
      <c r="I63" s="122"/>
      <c r="J63" s="121"/>
      <c r="K63" s="126"/>
      <c r="L63" s="10"/>
    </row>
    <row r="64" spans="1:12" s="11" customFormat="1" ht="12.4" customHeight="1">
      <c r="A64" s="19"/>
      <c r="B64" s="121"/>
      <c r="C64" s="121"/>
      <c r="D64" s="121"/>
      <c r="E64" s="121"/>
      <c r="F64" s="121"/>
      <c r="G64" s="121"/>
      <c r="H64" s="122"/>
      <c r="I64" s="122"/>
      <c r="J64" s="121"/>
      <c r="K64" s="126"/>
      <c r="L64" s="10"/>
    </row>
    <row r="65" spans="1:12" s="11" customFormat="1" ht="12.4" customHeight="1">
      <c r="A65" s="19"/>
      <c r="B65" s="121"/>
      <c r="C65" s="121"/>
      <c r="D65" s="121"/>
      <c r="E65" s="121"/>
      <c r="F65" s="121"/>
      <c r="G65" s="121"/>
      <c r="H65" s="122"/>
      <c r="I65" s="122"/>
      <c r="J65" s="121"/>
      <c r="K65" s="126"/>
      <c r="L65" s="10"/>
    </row>
    <row r="66" spans="1:12" s="11" customFormat="1" ht="12.4" customHeight="1">
      <c r="A66" s="19"/>
      <c r="B66" s="121"/>
      <c r="C66" s="121"/>
      <c r="D66" s="121"/>
      <c r="E66" s="121"/>
      <c r="F66" s="121"/>
      <c r="G66" s="121"/>
      <c r="H66" s="122"/>
      <c r="I66" s="122"/>
      <c r="J66" s="121"/>
      <c r="K66" s="126"/>
      <c r="L66" s="10"/>
    </row>
    <row r="67" spans="1:12" s="11" customFormat="1" ht="12.4" customHeight="1">
      <c r="A67" s="19"/>
      <c r="B67" s="121"/>
      <c r="C67" s="121"/>
      <c r="D67" s="121"/>
      <c r="E67" s="121"/>
      <c r="F67" s="121"/>
      <c r="G67" s="121"/>
      <c r="H67" s="122"/>
      <c r="I67" s="122"/>
      <c r="J67" s="121"/>
      <c r="K67" s="126"/>
      <c r="L67" s="10"/>
    </row>
    <row r="68" spans="1:12" s="11" customFormat="1" ht="12.4" customHeight="1">
      <c r="A68" s="19"/>
      <c r="B68" s="121"/>
      <c r="C68" s="121"/>
      <c r="D68" s="121"/>
      <c r="E68" s="121"/>
      <c r="F68" s="121"/>
      <c r="G68" s="121"/>
      <c r="H68" s="122"/>
      <c r="I68" s="122"/>
      <c r="J68" s="121"/>
      <c r="K68" s="126"/>
      <c r="L68" s="10"/>
    </row>
    <row r="69" spans="1:12" s="11" customFormat="1" ht="12" customHeight="1" thickBot="1">
      <c r="A69" s="20"/>
      <c r="B69" s="21"/>
      <c r="C69" s="21"/>
      <c r="D69" s="21"/>
      <c r="E69" s="21"/>
      <c r="F69" s="21"/>
      <c r="G69" s="21"/>
      <c r="H69" s="22"/>
      <c r="I69" s="22"/>
      <c r="J69" s="21"/>
      <c r="K69" s="23"/>
      <c r="L69" s="24"/>
    </row>
    <row r="70" spans="1:12">
      <c r="H70" s="25">
        <f>SUM(H10:H69)</f>
        <v>3602</v>
      </c>
      <c r="I70" s="25">
        <f>SUM(I10:I69)</f>
        <v>4174</v>
      </c>
    </row>
    <row r="72" spans="1:12" ht="15">
      <c r="A72" s="26"/>
      <c r="B72" s="26"/>
      <c r="C72" s="26"/>
      <c r="D72" s="26"/>
      <c r="E72" s="26"/>
      <c r="F72" s="26"/>
      <c r="G72" s="26"/>
      <c r="H72" s="27"/>
      <c r="I72" s="27"/>
      <c r="J72" s="26"/>
    </row>
    <row r="73" spans="1:12" ht="12.75" customHeight="1">
      <c r="A73" s="26"/>
      <c r="B73" s="26"/>
      <c r="C73" s="26"/>
      <c r="D73" s="26"/>
      <c r="E73" s="26"/>
      <c r="F73" s="26"/>
      <c r="G73" s="26"/>
      <c r="H73" s="27"/>
      <c r="I73" s="27"/>
      <c r="J73" s="26"/>
    </row>
    <row r="74" spans="1:12" ht="12.75" customHeight="1">
      <c r="A74" s="26"/>
      <c r="B74" s="26"/>
      <c r="C74" s="26"/>
      <c r="D74" s="26"/>
      <c r="E74" s="26"/>
      <c r="F74" s="26"/>
      <c r="G74" s="26"/>
      <c r="H74" s="27"/>
      <c r="I74" s="27"/>
      <c r="J74" s="26"/>
    </row>
    <row r="75" spans="1:12" ht="12.75" customHeight="1">
      <c r="A75" s="26"/>
      <c r="B75" s="26"/>
      <c r="C75" s="26"/>
      <c r="D75" s="26"/>
      <c r="E75" s="26"/>
      <c r="F75" s="26"/>
      <c r="G75" s="26"/>
      <c r="H75" s="27"/>
      <c r="I75" s="27"/>
      <c r="J75" s="26"/>
    </row>
    <row r="76" spans="1:12" ht="12.75" customHeight="1"/>
    <row r="77" spans="1:12" ht="18">
      <c r="A77" s="26"/>
      <c r="B77" s="26"/>
      <c r="C77" s="26"/>
      <c r="D77" s="26"/>
      <c r="E77" s="26"/>
      <c r="F77" s="29"/>
    </row>
  </sheetData>
  <mergeCells count="16">
    <mergeCell ref="B11:C11"/>
    <mergeCell ref="L8:L9"/>
    <mergeCell ref="A1:K1"/>
    <mergeCell ref="A3:K3"/>
    <mergeCell ref="A5:K5"/>
    <mergeCell ref="A6:K6"/>
    <mergeCell ref="A8:A9"/>
    <mergeCell ref="B8:B9"/>
    <mergeCell ref="C8:C9"/>
    <mergeCell ref="D8:D9"/>
    <mergeCell ref="E8:E9"/>
    <mergeCell ref="F8:F9"/>
    <mergeCell ref="G8:G9"/>
    <mergeCell ref="H8:I8"/>
    <mergeCell ref="J8:J9"/>
    <mergeCell ref="K8:K9"/>
  </mergeCells>
  <pageMargins left="0.39370078740157483" right="0.39370078740157483" top="0.59055118110236227" bottom="0.59055118110236227"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tabColor theme="5"/>
  </sheetPr>
  <dimension ref="A1:L77"/>
  <sheetViews>
    <sheetView workbookViewId="0">
      <selection activeCell="A10" sqref="A10:XFD10"/>
    </sheetView>
  </sheetViews>
  <sheetFormatPr baseColWidth="10" defaultRowHeight="12.75"/>
  <cols>
    <col min="1" max="1" width="13.7109375" style="145" customWidth="1"/>
    <col min="2" max="2" width="27.42578125" style="145" customWidth="1"/>
    <col min="3" max="4" width="16.5703125" style="145" customWidth="1"/>
    <col min="5" max="5" width="12.85546875" style="145" customWidth="1"/>
    <col min="6" max="6" width="24.42578125" style="145" customWidth="1"/>
    <col min="7" max="7" width="27.7109375" style="145" customWidth="1"/>
    <col min="8" max="8" width="12.28515625" style="28" bestFit="1" customWidth="1"/>
    <col min="9" max="9" width="12.7109375" style="28" bestFit="1" customWidth="1"/>
    <col min="10" max="10" width="46.5703125" style="145" customWidth="1"/>
    <col min="11" max="11" width="19.7109375" style="145" customWidth="1"/>
    <col min="12" max="12" width="0" style="145" hidden="1" customWidth="1"/>
    <col min="13" max="16" width="11.42578125" style="145"/>
    <col min="17" max="17" width="11.7109375" style="145" bestFit="1" customWidth="1"/>
    <col min="18" max="18" width="11.42578125" style="145"/>
    <col min="19" max="20" width="11.5703125" style="145" bestFit="1" customWidth="1"/>
    <col min="21" max="16384" width="11.42578125" style="145"/>
  </cols>
  <sheetData>
    <row r="1" spans="1:12" ht="18" customHeight="1">
      <c r="A1" s="232" t="s">
        <v>0</v>
      </c>
      <c r="B1" s="232"/>
      <c r="C1" s="232"/>
      <c r="D1" s="232"/>
      <c r="E1" s="232"/>
      <c r="F1" s="232"/>
      <c r="G1" s="232"/>
      <c r="H1" s="232"/>
      <c r="I1" s="232"/>
      <c r="J1" s="232"/>
      <c r="K1" s="232"/>
    </row>
    <row r="3" spans="1:12" ht="18" customHeight="1">
      <c r="A3" s="232" t="s">
        <v>1</v>
      </c>
      <c r="B3" s="232"/>
      <c r="C3" s="232"/>
      <c r="D3" s="232"/>
      <c r="E3" s="232"/>
      <c r="F3" s="232"/>
      <c r="G3" s="232"/>
      <c r="H3" s="232"/>
      <c r="I3" s="232"/>
      <c r="J3" s="232"/>
      <c r="K3" s="232"/>
    </row>
    <row r="5" spans="1:12" ht="15.75" customHeight="1">
      <c r="A5" s="233" t="s">
        <v>2</v>
      </c>
      <c r="B5" s="233"/>
      <c r="C5" s="233"/>
      <c r="D5" s="233"/>
      <c r="E5" s="233"/>
      <c r="F5" s="233"/>
      <c r="G5" s="233"/>
      <c r="H5" s="233"/>
      <c r="I5" s="233"/>
      <c r="J5" s="233"/>
      <c r="K5" s="233"/>
    </row>
    <row r="6" spans="1:12" ht="15.75" customHeight="1">
      <c r="A6" s="299" t="s">
        <v>512</v>
      </c>
      <c r="B6" s="299"/>
      <c r="C6" s="299"/>
      <c r="D6" s="299"/>
      <c r="E6" s="299"/>
      <c r="F6" s="299"/>
      <c r="G6" s="299"/>
      <c r="H6" s="299"/>
      <c r="I6" s="299"/>
      <c r="J6" s="299"/>
      <c r="K6" s="299"/>
    </row>
    <row r="7" spans="1:12" ht="15.75" customHeight="1" thickBot="1">
      <c r="B7" s="144"/>
      <c r="C7" s="144"/>
      <c r="D7" s="144"/>
      <c r="E7" s="144"/>
      <c r="F7" s="144"/>
      <c r="G7" s="144"/>
      <c r="H7" s="4"/>
      <c r="I7" s="4"/>
      <c r="J7" s="144"/>
    </row>
    <row r="8" spans="1:12" ht="13.5" thickBot="1">
      <c r="A8" s="235" t="s">
        <v>3</v>
      </c>
      <c r="B8" s="235" t="s">
        <v>4</v>
      </c>
      <c r="C8" s="235" t="s">
        <v>5</v>
      </c>
      <c r="D8" s="235" t="s">
        <v>6</v>
      </c>
      <c r="E8" s="235" t="s">
        <v>7</v>
      </c>
      <c r="F8" s="235" t="s">
        <v>8</v>
      </c>
      <c r="G8" s="235" t="s">
        <v>9</v>
      </c>
      <c r="H8" s="238" t="s">
        <v>10</v>
      </c>
      <c r="I8" s="239"/>
      <c r="J8" s="235" t="s">
        <v>11</v>
      </c>
      <c r="K8" s="240" t="s">
        <v>12</v>
      </c>
      <c r="L8" s="242" t="s">
        <v>13</v>
      </c>
    </row>
    <row r="9" spans="1:12" ht="30" customHeight="1" thickBot="1">
      <c r="A9" s="236"/>
      <c r="B9" s="236"/>
      <c r="C9" s="236"/>
      <c r="D9" s="237"/>
      <c r="E9" s="236"/>
      <c r="F9" s="236"/>
      <c r="G9" s="236"/>
      <c r="H9" s="5" t="s">
        <v>14</v>
      </c>
      <c r="I9" s="5" t="s">
        <v>15</v>
      </c>
      <c r="J9" s="236"/>
      <c r="K9" s="241"/>
      <c r="L9" s="243"/>
    </row>
    <row r="10" spans="1:12" s="11" customFormat="1" ht="51.75" customHeight="1">
      <c r="A10" s="166" t="s">
        <v>221</v>
      </c>
      <c r="B10" s="228" t="s">
        <v>514</v>
      </c>
      <c r="C10" s="228"/>
      <c r="D10" s="157" t="s">
        <v>20</v>
      </c>
      <c r="E10" s="164" t="s">
        <v>214</v>
      </c>
      <c r="F10" s="164" t="s">
        <v>515</v>
      </c>
      <c r="G10" s="164" t="s">
        <v>523</v>
      </c>
      <c r="H10" s="165">
        <v>1655</v>
      </c>
      <c r="I10" s="165"/>
      <c r="J10" s="165" t="s">
        <v>524</v>
      </c>
      <c r="K10" s="157" t="s">
        <v>516</v>
      </c>
      <c r="L10" s="10"/>
    </row>
    <row r="11" spans="1:12" s="11" customFormat="1" ht="51.75" customHeight="1">
      <c r="A11" s="163" t="s">
        <v>141</v>
      </c>
      <c r="B11" s="158" t="s">
        <v>142</v>
      </c>
      <c r="C11" s="158" t="s">
        <v>143</v>
      </c>
      <c r="D11" s="160" t="s">
        <v>20</v>
      </c>
      <c r="E11" s="160" t="s">
        <v>144</v>
      </c>
      <c r="F11" s="160" t="s">
        <v>517</v>
      </c>
      <c r="G11" s="160" t="s">
        <v>518</v>
      </c>
      <c r="H11" s="161">
        <f>570+1211</f>
        <v>1781</v>
      </c>
      <c r="I11" s="161">
        <v>5494</v>
      </c>
      <c r="J11" s="160" t="s">
        <v>519</v>
      </c>
      <c r="K11" s="162" t="s">
        <v>21</v>
      </c>
      <c r="L11" s="10"/>
    </row>
    <row r="12" spans="1:12" s="11" customFormat="1" ht="69" customHeight="1">
      <c r="A12" s="149" t="s">
        <v>17</v>
      </c>
      <c r="B12" s="288" t="s">
        <v>521</v>
      </c>
      <c r="C12" s="289"/>
      <c r="D12" s="158" t="s">
        <v>20</v>
      </c>
      <c r="E12" s="158" t="s">
        <v>97</v>
      </c>
      <c r="F12" s="158" t="s">
        <v>522</v>
      </c>
      <c r="G12" s="157" t="s">
        <v>332</v>
      </c>
      <c r="H12" s="159">
        <f>32690+8451.96</f>
        <v>41141.96</v>
      </c>
      <c r="I12" s="159">
        <f>12063.76+1356</f>
        <v>13419.76</v>
      </c>
      <c r="J12" s="157" t="s">
        <v>341</v>
      </c>
      <c r="K12" s="16" t="s">
        <v>333</v>
      </c>
      <c r="L12" s="10"/>
    </row>
    <row r="13" spans="1:12" s="11" customFormat="1" ht="12.95" customHeight="1">
      <c r="A13" s="142"/>
      <c r="B13" s="16"/>
      <c r="C13" s="16"/>
      <c r="D13" s="16"/>
      <c r="E13" s="142"/>
      <c r="F13" s="142"/>
      <c r="G13" s="142"/>
      <c r="H13" s="143"/>
      <c r="I13" s="143"/>
      <c r="J13" s="142"/>
      <c r="K13" s="146"/>
      <c r="L13" s="10"/>
    </row>
    <row r="14" spans="1:12" s="11" customFormat="1" ht="12.95" customHeight="1">
      <c r="A14" s="142"/>
      <c r="B14" s="12"/>
      <c r="C14" s="12"/>
      <c r="D14" s="12"/>
      <c r="E14" s="142"/>
      <c r="F14" s="142"/>
      <c r="G14" s="148"/>
      <c r="H14" s="143"/>
      <c r="I14" s="143"/>
      <c r="J14" s="148"/>
      <c r="K14" s="146"/>
      <c r="L14" s="10"/>
    </row>
    <row r="15" spans="1:12" s="11" customFormat="1" ht="12.95" customHeight="1">
      <c r="A15" s="148"/>
      <c r="B15" s="12"/>
      <c r="C15" s="12"/>
      <c r="D15" s="12"/>
      <c r="E15" s="148"/>
      <c r="F15" s="148"/>
      <c r="G15" s="148"/>
      <c r="H15" s="147"/>
      <c r="I15" s="147"/>
      <c r="J15" s="148"/>
      <c r="K15" s="9"/>
      <c r="L15" s="10"/>
    </row>
    <row r="16" spans="1:12" s="11" customFormat="1" ht="12.95" customHeight="1">
      <c r="A16" s="148"/>
      <c r="B16" s="12"/>
      <c r="C16" s="12"/>
      <c r="D16" s="12"/>
      <c r="E16" s="148"/>
      <c r="F16" s="148"/>
      <c r="G16" s="148"/>
      <c r="H16" s="147"/>
      <c r="I16" s="147"/>
      <c r="J16" s="148"/>
      <c r="K16" s="9"/>
      <c r="L16" s="10"/>
    </row>
    <row r="17" spans="1:12" s="11" customFormat="1" ht="12.95" customHeight="1">
      <c r="A17" s="16"/>
      <c r="B17" s="142"/>
      <c r="C17" s="142"/>
      <c r="D17" s="142"/>
      <c r="E17" s="16"/>
      <c r="F17" s="16"/>
      <c r="G17" s="16"/>
      <c r="H17" s="17"/>
      <c r="I17" s="17"/>
      <c r="J17" s="16"/>
      <c r="K17" s="18"/>
      <c r="L17" s="10"/>
    </row>
    <row r="18" spans="1:12" s="11" customFormat="1" ht="12.95" customHeight="1">
      <c r="A18" s="16"/>
      <c r="B18" s="142"/>
      <c r="C18" s="142"/>
      <c r="D18" s="142"/>
      <c r="E18" s="16"/>
      <c r="F18" s="16"/>
      <c r="G18" s="16"/>
      <c r="H18" s="17"/>
      <c r="I18" s="17"/>
      <c r="J18" s="16"/>
      <c r="K18" s="18"/>
      <c r="L18" s="10"/>
    </row>
    <row r="19" spans="1:12" s="11" customFormat="1" ht="12.95" customHeight="1">
      <c r="A19" s="16"/>
      <c r="B19" s="142"/>
      <c r="C19" s="142"/>
      <c r="D19" s="142"/>
      <c r="E19" s="16"/>
      <c r="F19" s="16"/>
      <c r="G19" s="16"/>
      <c r="H19" s="17"/>
      <c r="I19" s="17"/>
      <c r="J19" s="16"/>
      <c r="K19" s="18"/>
      <c r="L19" s="10"/>
    </row>
    <row r="20" spans="1:12" s="11" customFormat="1" ht="12.95" customHeight="1">
      <c r="A20" s="16"/>
      <c r="B20" s="142"/>
      <c r="C20" s="142"/>
      <c r="D20" s="142"/>
      <c r="E20" s="16"/>
      <c r="F20" s="16"/>
      <c r="G20" s="16"/>
      <c r="H20" s="17"/>
      <c r="I20" s="17"/>
      <c r="J20" s="16"/>
      <c r="K20" s="18"/>
      <c r="L20" s="10"/>
    </row>
    <row r="21" spans="1:12" s="11" customFormat="1" ht="12.95" customHeight="1">
      <c r="A21" s="142"/>
      <c r="B21" s="12"/>
      <c r="C21" s="12"/>
      <c r="D21" s="12"/>
      <c r="E21" s="148"/>
      <c r="F21" s="148"/>
      <c r="G21" s="148"/>
      <c r="H21" s="147"/>
      <c r="I21" s="147"/>
      <c r="J21" s="148"/>
      <c r="K21" s="9"/>
      <c r="L21" s="10"/>
    </row>
    <row r="22" spans="1:12" s="11" customFormat="1" ht="12.95" customHeight="1">
      <c r="A22" s="142"/>
      <c r="B22" s="16"/>
      <c r="C22" s="16"/>
      <c r="D22" s="16"/>
      <c r="E22" s="142"/>
      <c r="F22" s="142"/>
      <c r="G22" s="142"/>
      <c r="H22" s="143"/>
      <c r="I22" s="143"/>
      <c r="J22" s="142"/>
      <c r="K22" s="146"/>
      <c r="L22" s="10"/>
    </row>
    <row r="23" spans="1:12" s="11" customFormat="1" ht="12.95" customHeight="1">
      <c r="A23" s="142"/>
      <c r="B23" s="142"/>
      <c r="C23" s="142"/>
      <c r="D23" s="142"/>
      <c r="E23" s="142"/>
      <c r="F23" s="142"/>
      <c r="G23" s="142"/>
      <c r="H23" s="143"/>
      <c r="I23" s="143"/>
      <c r="J23" s="142"/>
      <c r="K23" s="146"/>
      <c r="L23" s="10"/>
    </row>
    <row r="24" spans="1:12" s="11" customFormat="1" ht="12.95" customHeight="1">
      <c r="A24" s="16"/>
      <c r="B24" s="142"/>
      <c r="C24" s="142"/>
      <c r="D24" s="142"/>
      <c r="E24" s="16"/>
      <c r="F24" s="16"/>
      <c r="G24" s="16"/>
      <c r="H24" s="17"/>
      <c r="I24" s="17"/>
      <c r="J24" s="16"/>
      <c r="K24" s="18"/>
      <c r="L24" s="10"/>
    </row>
    <row r="25" spans="1:12" s="11" customFormat="1" ht="12.95" customHeight="1">
      <c r="A25" s="16"/>
      <c r="B25" s="142"/>
      <c r="C25" s="142"/>
      <c r="D25" s="142"/>
      <c r="E25" s="16"/>
      <c r="F25" s="16"/>
      <c r="G25" s="16"/>
      <c r="H25" s="17"/>
      <c r="I25" s="17"/>
      <c r="J25" s="16"/>
      <c r="K25" s="18"/>
      <c r="L25" s="10"/>
    </row>
    <row r="26" spans="1:12" s="11" customFormat="1" ht="12.95" customHeight="1">
      <c r="A26" s="142"/>
      <c r="B26" s="142"/>
      <c r="C26" s="142"/>
      <c r="D26" s="142"/>
      <c r="E26" s="142"/>
      <c r="F26" s="142"/>
      <c r="G26" s="142"/>
      <c r="H26" s="143"/>
      <c r="I26" s="143"/>
      <c r="J26" s="142"/>
      <c r="K26" s="146"/>
      <c r="L26" s="10"/>
    </row>
    <row r="27" spans="1:12" s="11" customFormat="1" ht="12.95" customHeight="1">
      <c r="A27" s="142"/>
      <c r="B27" s="142"/>
      <c r="C27" s="142"/>
      <c r="D27" s="142"/>
      <c r="E27" s="142"/>
      <c r="F27" s="142"/>
      <c r="G27" s="142"/>
      <c r="H27" s="143"/>
      <c r="I27" s="143"/>
      <c r="J27" s="142"/>
      <c r="K27" s="146"/>
      <c r="L27" s="10"/>
    </row>
    <row r="28" spans="1:12" s="11" customFormat="1" ht="12.95" customHeight="1">
      <c r="A28" s="142"/>
      <c r="B28" s="142"/>
      <c r="C28" s="142"/>
      <c r="D28" s="142"/>
      <c r="E28" s="142"/>
      <c r="F28" s="142"/>
      <c r="G28" s="142"/>
      <c r="H28" s="143"/>
      <c r="I28" s="143"/>
      <c r="J28" s="142"/>
      <c r="K28" s="146"/>
      <c r="L28" s="10"/>
    </row>
    <row r="29" spans="1:12" s="11" customFormat="1" ht="12.95" customHeight="1">
      <c r="A29" s="142"/>
      <c r="B29" s="142"/>
      <c r="C29" s="142"/>
      <c r="D29" s="142"/>
      <c r="E29" s="142"/>
      <c r="F29" s="142"/>
      <c r="G29" s="142"/>
      <c r="H29" s="143"/>
      <c r="I29" s="143"/>
      <c r="J29" s="142"/>
      <c r="K29" s="146"/>
      <c r="L29" s="10"/>
    </row>
    <row r="30" spans="1:12" s="11" customFormat="1" ht="12.95" customHeight="1">
      <c r="A30" s="142"/>
      <c r="B30" s="142"/>
      <c r="C30" s="142"/>
      <c r="D30" s="142"/>
      <c r="E30" s="142"/>
      <c r="F30" s="142"/>
      <c r="G30" s="142"/>
      <c r="H30" s="143"/>
      <c r="I30" s="143"/>
      <c r="J30" s="142"/>
      <c r="K30" s="146"/>
      <c r="L30" s="10"/>
    </row>
    <row r="31" spans="1:12" s="11" customFormat="1" ht="12.95" customHeight="1">
      <c r="A31" s="142"/>
      <c r="B31" s="142"/>
      <c r="C31" s="142"/>
      <c r="D31" s="142"/>
      <c r="E31" s="142"/>
      <c r="F31" s="142"/>
      <c r="G31" s="142"/>
      <c r="H31" s="143"/>
      <c r="I31" s="143"/>
      <c r="J31" s="142"/>
      <c r="K31" s="146"/>
      <c r="L31" s="10"/>
    </row>
    <row r="32" spans="1:12" s="11" customFormat="1" ht="12.95" customHeight="1">
      <c r="A32" s="142"/>
      <c r="B32" s="142"/>
      <c r="C32" s="142"/>
      <c r="D32" s="142"/>
      <c r="E32" s="142"/>
      <c r="F32" s="142"/>
      <c r="G32" s="142"/>
      <c r="H32" s="143"/>
      <c r="I32" s="143"/>
      <c r="J32" s="142"/>
      <c r="K32" s="146"/>
      <c r="L32" s="10"/>
    </row>
    <row r="33" spans="1:12" s="11" customFormat="1" ht="12.95" customHeight="1">
      <c r="A33" s="142"/>
      <c r="B33" s="142"/>
      <c r="C33" s="142"/>
      <c r="D33" s="142"/>
      <c r="E33" s="142"/>
      <c r="F33" s="142"/>
      <c r="G33" s="142"/>
      <c r="H33" s="143"/>
      <c r="I33" s="143"/>
      <c r="J33" s="142"/>
      <c r="K33" s="146"/>
      <c r="L33" s="10"/>
    </row>
    <row r="34" spans="1:12" s="11" customFormat="1" ht="12.95" customHeight="1">
      <c r="A34" s="142"/>
      <c r="B34" s="142"/>
      <c r="C34" s="142"/>
      <c r="D34" s="142"/>
      <c r="E34" s="142"/>
      <c r="F34" s="142"/>
      <c r="G34" s="142"/>
      <c r="H34" s="143"/>
      <c r="I34" s="143"/>
      <c r="J34" s="142"/>
      <c r="K34" s="146"/>
      <c r="L34" s="10"/>
    </row>
    <row r="35" spans="1:12" s="11" customFormat="1" ht="12.95" customHeight="1">
      <c r="A35" s="142"/>
      <c r="B35" s="142"/>
      <c r="C35" s="142"/>
      <c r="D35" s="142"/>
      <c r="E35" s="142"/>
      <c r="F35" s="142"/>
      <c r="G35" s="142"/>
      <c r="H35" s="143"/>
      <c r="I35" s="143"/>
      <c r="J35" s="142"/>
      <c r="K35" s="146"/>
      <c r="L35" s="10"/>
    </row>
    <row r="36" spans="1:12" s="11" customFormat="1" ht="12.4" customHeight="1">
      <c r="A36" s="19"/>
      <c r="B36" s="142"/>
      <c r="C36" s="142"/>
      <c r="D36" s="142"/>
      <c r="E36" s="142"/>
      <c r="F36" s="142"/>
      <c r="G36" s="142"/>
      <c r="H36" s="143"/>
      <c r="I36" s="143"/>
      <c r="J36" s="142"/>
      <c r="K36" s="146"/>
      <c r="L36" s="10"/>
    </row>
    <row r="37" spans="1:12" s="11" customFormat="1" ht="12.4" customHeight="1">
      <c r="A37" s="19"/>
      <c r="B37" s="142"/>
      <c r="C37" s="142"/>
      <c r="D37" s="142"/>
      <c r="E37" s="142"/>
      <c r="F37" s="142"/>
      <c r="G37" s="142"/>
      <c r="H37" s="143"/>
      <c r="I37" s="143"/>
      <c r="J37" s="142"/>
      <c r="K37" s="146"/>
      <c r="L37" s="10"/>
    </row>
    <row r="38" spans="1:12" s="11" customFormat="1" ht="12.4" customHeight="1">
      <c r="A38" s="19"/>
      <c r="B38" s="142"/>
      <c r="C38" s="142"/>
      <c r="D38" s="142"/>
      <c r="E38" s="142"/>
      <c r="F38" s="142"/>
      <c r="G38" s="142"/>
      <c r="H38" s="143"/>
      <c r="I38" s="143"/>
      <c r="J38" s="142"/>
      <c r="K38" s="146"/>
      <c r="L38" s="10"/>
    </row>
    <row r="39" spans="1:12" s="11" customFormat="1" ht="12.4" customHeight="1">
      <c r="A39" s="19"/>
      <c r="B39" s="142"/>
      <c r="C39" s="142"/>
      <c r="D39" s="142"/>
      <c r="E39" s="142"/>
      <c r="F39" s="142"/>
      <c r="G39" s="142"/>
      <c r="H39" s="143"/>
      <c r="I39" s="143"/>
      <c r="J39" s="142"/>
      <c r="K39" s="146"/>
      <c r="L39" s="10"/>
    </row>
    <row r="40" spans="1:12" s="11" customFormat="1" ht="12.4" customHeight="1">
      <c r="A40" s="19"/>
      <c r="B40" s="142"/>
      <c r="C40" s="142"/>
      <c r="D40" s="142"/>
      <c r="E40" s="142"/>
      <c r="F40" s="142"/>
      <c r="G40" s="142"/>
      <c r="H40" s="143"/>
      <c r="I40" s="143"/>
      <c r="J40" s="142"/>
      <c r="K40" s="146"/>
      <c r="L40" s="10"/>
    </row>
    <row r="41" spans="1:12" s="11" customFormat="1" ht="12.4" customHeight="1">
      <c r="A41" s="19"/>
      <c r="B41" s="142"/>
      <c r="C41" s="142"/>
      <c r="D41" s="142"/>
      <c r="E41" s="142"/>
      <c r="F41" s="142"/>
      <c r="G41" s="142"/>
      <c r="H41" s="143"/>
      <c r="I41" s="143"/>
      <c r="J41" s="142"/>
      <c r="K41" s="146"/>
      <c r="L41" s="10"/>
    </row>
    <row r="42" spans="1:12" s="11" customFormat="1" ht="12.4" customHeight="1">
      <c r="A42" s="19"/>
      <c r="B42" s="142"/>
      <c r="C42" s="142"/>
      <c r="D42" s="142"/>
      <c r="E42" s="142"/>
      <c r="F42" s="142"/>
      <c r="G42" s="142"/>
      <c r="H42" s="143"/>
      <c r="I42" s="143"/>
      <c r="J42" s="142"/>
      <c r="K42" s="146"/>
      <c r="L42" s="10"/>
    </row>
    <row r="43" spans="1:12" s="11" customFormat="1" ht="12.4" customHeight="1">
      <c r="A43" s="19"/>
      <c r="B43" s="142"/>
      <c r="C43" s="142"/>
      <c r="D43" s="142"/>
      <c r="E43" s="142"/>
      <c r="F43" s="142"/>
      <c r="G43" s="142"/>
      <c r="H43" s="143"/>
      <c r="I43" s="143"/>
      <c r="J43" s="142"/>
      <c r="K43" s="146"/>
      <c r="L43" s="10"/>
    </row>
    <row r="44" spans="1:12" s="11" customFormat="1" ht="12.4" customHeight="1">
      <c r="A44" s="19"/>
      <c r="B44" s="142"/>
      <c r="C44" s="142"/>
      <c r="D44" s="142"/>
      <c r="E44" s="142"/>
      <c r="F44" s="142"/>
      <c r="G44" s="142"/>
      <c r="H44" s="143"/>
      <c r="I44" s="143"/>
      <c r="J44" s="142"/>
      <c r="K44" s="146"/>
      <c r="L44" s="10"/>
    </row>
    <row r="45" spans="1:12" s="11" customFormat="1" ht="12.4" customHeight="1">
      <c r="A45" s="19"/>
      <c r="B45" s="142"/>
      <c r="C45" s="142"/>
      <c r="D45" s="142"/>
      <c r="E45" s="142"/>
      <c r="F45" s="142"/>
      <c r="G45" s="142"/>
      <c r="H45" s="143"/>
      <c r="I45" s="143"/>
      <c r="J45" s="142"/>
      <c r="K45" s="146"/>
      <c r="L45" s="10"/>
    </row>
    <row r="46" spans="1:12" s="11" customFormat="1" ht="12.4" customHeight="1">
      <c r="A46" s="19"/>
      <c r="B46" s="142"/>
      <c r="C46" s="142"/>
      <c r="D46" s="142"/>
      <c r="E46" s="142"/>
      <c r="F46" s="142"/>
      <c r="G46" s="142"/>
      <c r="H46" s="143"/>
      <c r="I46" s="143"/>
      <c r="J46" s="142"/>
      <c r="K46" s="146"/>
      <c r="L46" s="10"/>
    </row>
    <row r="47" spans="1:12" s="11" customFormat="1" ht="12.4" customHeight="1">
      <c r="A47" s="19"/>
      <c r="B47" s="142"/>
      <c r="C47" s="142"/>
      <c r="D47" s="142"/>
      <c r="E47" s="142"/>
      <c r="F47" s="142"/>
      <c r="G47" s="142"/>
      <c r="H47" s="143"/>
      <c r="I47" s="143"/>
      <c r="J47" s="142"/>
      <c r="K47" s="146"/>
      <c r="L47" s="10"/>
    </row>
    <row r="48" spans="1:12" s="11" customFormat="1" ht="12.4" customHeight="1">
      <c r="A48" s="19"/>
      <c r="B48" s="142"/>
      <c r="C48" s="142"/>
      <c r="D48" s="142"/>
      <c r="E48" s="142"/>
      <c r="F48" s="142"/>
      <c r="G48" s="142"/>
      <c r="H48" s="143"/>
      <c r="I48" s="143"/>
      <c r="J48" s="142"/>
      <c r="K48" s="146"/>
      <c r="L48" s="10"/>
    </row>
    <row r="49" spans="1:12" s="11" customFormat="1" ht="12.4" customHeight="1">
      <c r="A49" s="19"/>
      <c r="B49" s="142"/>
      <c r="C49" s="142"/>
      <c r="D49" s="142"/>
      <c r="E49" s="142"/>
      <c r="F49" s="142"/>
      <c r="G49" s="142"/>
      <c r="H49" s="143"/>
      <c r="I49" s="143"/>
      <c r="J49" s="142"/>
      <c r="K49" s="146"/>
      <c r="L49" s="10"/>
    </row>
    <row r="50" spans="1:12" s="11" customFormat="1" ht="12.4" customHeight="1">
      <c r="A50" s="19"/>
      <c r="B50" s="142"/>
      <c r="C50" s="142"/>
      <c r="D50" s="142"/>
      <c r="E50" s="142"/>
      <c r="F50" s="142"/>
      <c r="G50" s="142"/>
      <c r="H50" s="143"/>
      <c r="I50" s="143"/>
      <c r="J50" s="142"/>
      <c r="K50" s="146"/>
      <c r="L50" s="10"/>
    </row>
    <row r="51" spans="1:12" s="11" customFormat="1" ht="12.4" customHeight="1">
      <c r="A51" s="19"/>
      <c r="B51" s="142"/>
      <c r="C51" s="142"/>
      <c r="D51" s="142"/>
      <c r="E51" s="142"/>
      <c r="F51" s="142"/>
      <c r="G51" s="142"/>
      <c r="H51" s="143"/>
      <c r="I51" s="143"/>
      <c r="J51" s="142"/>
      <c r="K51" s="146"/>
      <c r="L51" s="10"/>
    </row>
    <row r="52" spans="1:12" s="11" customFormat="1" ht="12.4" customHeight="1">
      <c r="A52" s="19"/>
      <c r="B52" s="142"/>
      <c r="C52" s="142"/>
      <c r="D52" s="142"/>
      <c r="E52" s="142"/>
      <c r="F52" s="142"/>
      <c r="G52" s="142"/>
      <c r="H52" s="143"/>
      <c r="I52" s="143"/>
      <c r="J52" s="142"/>
      <c r="K52" s="146"/>
      <c r="L52" s="10"/>
    </row>
    <row r="53" spans="1:12" s="11" customFormat="1" ht="12.4" customHeight="1">
      <c r="A53" s="19"/>
      <c r="B53" s="142"/>
      <c r="C53" s="142"/>
      <c r="D53" s="142"/>
      <c r="E53" s="142"/>
      <c r="F53" s="142"/>
      <c r="G53" s="142"/>
      <c r="H53" s="143"/>
      <c r="I53" s="143"/>
      <c r="J53" s="142"/>
      <c r="K53" s="146"/>
      <c r="L53" s="10"/>
    </row>
    <row r="54" spans="1:12" s="11" customFormat="1" ht="12.4" customHeight="1">
      <c r="A54" s="19"/>
      <c r="B54" s="142"/>
      <c r="C54" s="142"/>
      <c r="D54" s="142"/>
      <c r="E54" s="142"/>
      <c r="F54" s="142"/>
      <c r="G54" s="142"/>
      <c r="H54" s="143"/>
      <c r="I54" s="143"/>
      <c r="J54" s="142"/>
      <c r="K54" s="146"/>
      <c r="L54" s="10"/>
    </row>
    <row r="55" spans="1:12" s="11" customFormat="1" ht="12.4" customHeight="1">
      <c r="A55" s="19"/>
      <c r="B55" s="142"/>
      <c r="C55" s="142"/>
      <c r="D55" s="142"/>
      <c r="E55" s="142"/>
      <c r="F55" s="142"/>
      <c r="G55" s="142"/>
      <c r="H55" s="143"/>
      <c r="I55" s="143"/>
      <c r="J55" s="142"/>
      <c r="K55" s="146"/>
      <c r="L55" s="10"/>
    </row>
    <row r="56" spans="1:12" s="11" customFormat="1" ht="12.4" customHeight="1">
      <c r="A56" s="19"/>
      <c r="B56" s="142"/>
      <c r="C56" s="142"/>
      <c r="D56" s="142"/>
      <c r="E56" s="142"/>
      <c r="F56" s="142"/>
      <c r="G56" s="142"/>
      <c r="H56" s="143"/>
      <c r="I56" s="143"/>
      <c r="J56" s="142"/>
      <c r="K56" s="146"/>
      <c r="L56" s="10"/>
    </row>
    <row r="57" spans="1:12" s="11" customFormat="1" ht="12.4" customHeight="1">
      <c r="A57" s="19"/>
      <c r="B57" s="142"/>
      <c r="C57" s="142"/>
      <c r="D57" s="142"/>
      <c r="E57" s="142"/>
      <c r="F57" s="142"/>
      <c r="G57" s="142"/>
      <c r="H57" s="143"/>
      <c r="I57" s="143"/>
      <c r="J57" s="142"/>
      <c r="K57" s="146"/>
      <c r="L57" s="10"/>
    </row>
    <row r="58" spans="1:12" s="11" customFormat="1" ht="12.4" customHeight="1">
      <c r="A58" s="19"/>
      <c r="B58" s="142"/>
      <c r="C58" s="142"/>
      <c r="D58" s="142"/>
      <c r="E58" s="142"/>
      <c r="F58" s="142"/>
      <c r="G58" s="142"/>
      <c r="H58" s="143"/>
      <c r="I58" s="143"/>
      <c r="J58" s="142"/>
      <c r="K58" s="146"/>
      <c r="L58" s="10"/>
    </row>
    <row r="59" spans="1:12" s="11" customFormat="1" ht="12.4" customHeight="1">
      <c r="A59" s="19"/>
      <c r="B59" s="142"/>
      <c r="C59" s="142"/>
      <c r="D59" s="142"/>
      <c r="E59" s="142"/>
      <c r="F59" s="142"/>
      <c r="G59" s="142"/>
      <c r="H59" s="143"/>
      <c r="I59" s="143"/>
      <c r="J59" s="142"/>
      <c r="K59" s="146"/>
      <c r="L59" s="10"/>
    </row>
    <row r="60" spans="1:12" s="11" customFormat="1" ht="12.4" customHeight="1">
      <c r="A60" s="19"/>
      <c r="B60" s="142"/>
      <c r="C60" s="142"/>
      <c r="D60" s="142"/>
      <c r="E60" s="142"/>
      <c r="F60" s="142"/>
      <c r="G60" s="142"/>
      <c r="H60" s="143"/>
      <c r="I60" s="143"/>
      <c r="J60" s="142"/>
      <c r="K60" s="146"/>
      <c r="L60" s="10"/>
    </row>
    <row r="61" spans="1:12" s="11" customFormat="1" ht="12.4" customHeight="1">
      <c r="A61" s="19"/>
      <c r="B61" s="142"/>
      <c r="C61" s="142"/>
      <c r="D61" s="142"/>
      <c r="E61" s="142"/>
      <c r="F61" s="142"/>
      <c r="G61" s="142"/>
      <c r="H61" s="143"/>
      <c r="I61" s="143"/>
      <c r="J61" s="142"/>
      <c r="K61" s="146"/>
      <c r="L61" s="10"/>
    </row>
    <row r="62" spans="1:12" s="11" customFormat="1" ht="12.4" customHeight="1">
      <c r="A62" s="19"/>
      <c r="B62" s="142"/>
      <c r="C62" s="142"/>
      <c r="D62" s="142"/>
      <c r="E62" s="142"/>
      <c r="F62" s="142"/>
      <c r="G62" s="142"/>
      <c r="H62" s="143"/>
      <c r="I62" s="143"/>
      <c r="J62" s="142"/>
      <c r="K62" s="146"/>
      <c r="L62" s="10"/>
    </row>
    <row r="63" spans="1:12" s="11" customFormat="1" ht="12.4" customHeight="1">
      <c r="A63" s="19"/>
      <c r="B63" s="142"/>
      <c r="C63" s="142"/>
      <c r="D63" s="142"/>
      <c r="E63" s="142"/>
      <c r="F63" s="142"/>
      <c r="G63" s="142"/>
      <c r="H63" s="143"/>
      <c r="I63" s="143"/>
      <c r="J63" s="142"/>
      <c r="K63" s="146"/>
      <c r="L63" s="10"/>
    </row>
    <row r="64" spans="1:12" s="11" customFormat="1" ht="12.4" customHeight="1">
      <c r="A64" s="19"/>
      <c r="B64" s="142"/>
      <c r="C64" s="142"/>
      <c r="D64" s="142"/>
      <c r="E64" s="142"/>
      <c r="F64" s="142"/>
      <c r="G64" s="142"/>
      <c r="H64" s="143"/>
      <c r="I64" s="143"/>
      <c r="J64" s="142"/>
      <c r="K64" s="146"/>
      <c r="L64" s="10"/>
    </row>
    <row r="65" spans="1:12" s="11" customFormat="1" ht="12.4" customHeight="1">
      <c r="A65" s="19"/>
      <c r="B65" s="142"/>
      <c r="C65" s="142"/>
      <c r="D65" s="142"/>
      <c r="E65" s="142"/>
      <c r="F65" s="142"/>
      <c r="G65" s="142"/>
      <c r="H65" s="143"/>
      <c r="I65" s="143"/>
      <c r="J65" s="142"/>
      <c r="K65" s="146"/>
      <c r="L65" s="10"/>
    </row>
    <row r="66" spans="1:12" s="11" customFormat="1" ht="12.4" customHeight="1">
      <c r="A66" s="19"/>
      <c r="B66" s="142"/>
      <c r="C66" s="142"/>
      <c r="D66" s="142"/>
      <c r="E66" s="142"/>
      <c r="F66" s="142"/>
      <c r="G66" s="142"/>
      <c r="H66" s="143"/>
      <c r="I66" s="143"/>
      <c r="J66" s="142"/>
      <c r="K66" s="146"/>
      <c r="L66" s="10"/>
    </row>
    <row r="67" spans="1:12" s="11" customFormat="1" ht="12.4" customHeight="1">
      <c r="A67" s="19"/>
      <c r="B67" s="142"/>
      <c r="C67" s="142"/>
      <c r="D67" s="142"/>
      <c r="E67" s="142"/>
      <c r="F67" s="142"/>
      <c r="G67" s="142"/>
      <c r="H67" s="143"/>
      <c r="I67" s="143"/>
      <c r="J67" s="142"/>
      <c r="K67" s="146"/>
      <c r="L67" s="10"/>
    </row>
    <row r="68" spans="1:12" s="11" customFormat="1" ht="12.4" customHeight="1">
      <c r="A68" s="19"/>
      <c r="B68" s="142"/>
      <c r="C68" s="142"/>
      <c r="D68" s="142"/>
      <c r="E68" s="142"/>
      <c r="F68" s="142"/>
      <c r="G68" s="142"/>
      <c r="H68" s="143"/>
      <c r="I68" s="143"/>
      <c r="J68" s="142"/>
      <c r="K68" s="146"/>
      <c r="L68" s="10"/>
    </row>
    <row r="69" spans="1:12" s="11" customFormat="1" ht="12" customHeight="1" thickBot="1">
      <c r="A69" s="20"/>
      <c r="B69" s="21"/>
      <c r="C69" s="21"/>
      <c r="D69" s="21"/>
      <c r="E69" s="21"/>
      <c r="F69" s="21"/>
      <c r="G69" s="21"/>
      <c r="H69" s="22"/>
      <c r="I69" s="22"/>
      <c r="J69" s="21"/>
      <c r="K69" s="23"/>
      <c r="L69" s="24"/>
    </row>
    <row r="70" spans="1:12">
      <c r="H70" s="25">
        <f>SUM(H10:H69)</f>
        <v>44577.96</v>
      </c>
      <c r="I70" s="25">
        <f>SUM(I10:I69)</f>
        <v>18913.760000000002</v>
      </c>
    </row>
    <row r="72" spans="1:12" ht="15">
      <c r="A72" s="26"/>
      <c r="B72" s="26"/>
      <c r="C72" s="26"/>
      <c r="D72" s="26"/>
      <c r="E72" s="26"/>
      <c r="F72" s="26"/>
      <c r="G72" s="26"/>
      <c r="H72" s="27"/>
      <c r="I72" s="27"/>
      <c r="J72" s="26"/>
    </row>
    <row r="73" spans="1:12" ht="12.75" customHeight="1">
      <c r="A73" s="26"/>
      <c r="B73" s="26"/>
      <c r="C73" s="26"/>
      <c r="D73" s="26"/>
      <c r="E73" s="26"/>
      <c r="F73" s="26"/>
      <c r="G73" s="26"/>
      <c r="H73" s="27"/>
      <c r="I73" s="27"/>
      <c r="J73" s="26"/>
    </row>
    <row r="74" spans="1:12" ht="12.75" customHeight="1">
      <c r="A74" s="26"/>
      <c r="B74" s="26"/>
      <c r="C74" s="26"/>
      <c r="D74" s="26"/>
      <c r="E74" s="26"/>
      <c r="F74" s="26"/>
      <c r="G74" s="26"/>
      <c r="H74" s="27"/>
      <c r="I74" s="27"/>
      <c r="J74" s="26"/>
    </row>
    <row r="75" spans="1:12" ht="12.75" customHeight="1">
      <c r="A75" s="26"/>
      <c r="B75" s="26"/>
      <c r="C75" s="26"/>
      <c r="D75" s="26"/>
      <c r="E75" s="26"/>
      <c r="F75" s="26"/>
      <c r="G75" s="26"/>
      <c r="H75" s="27"/>
      <c r="I75" s="27"/>
      <c r="J75" s="26"/>
    </row>
    <row r="76" spans="1:12" ht="12.75" customHeight="1"/>
    <row r="77" spans="1:12" ht="18">
      <c r="A77" s="26"/>
      <c r="B77" s="26"/>
      <c r="C77" s="26"/>
      <c r="D77" s="26"/>
      <c r="E77" s="26"/>
      <c r="F77" s="29"/>
    </row>
  </sheetData>
  <mergeCells count="17">
    <mergeCell ref="K8:K9"/>
    <mergeCell ref="L8:L9"/>
    <mergeCell ref="B10:C10"/>
    <mergeCell ref="B12:C12"/>
    <mergeCell ref="A1:K1"/>
    <mergeCell ref="A3:K3"/>
    <mergeCell ref="A5:K5"/>
    <mergeCell ref="A6:K6"/>
    <mergeCell ref="A8:A9"/>
    <mergeCell ref="B8:B9"/>
    <mergeCell ref="C8:C9"/>
    <mergeCell ref="D8:D9"/>
    <mergeCell ref="E8:E9"/>
    <mergeCell ref="F8:F9"/>
    <mergeCell ref="G8:G9"/>
    <mergeCell ref="H8:I8"/>
    <mergeCell ref="J8:J9"/>
  </mergeCells>
  <pageMargins left="0.39370078740157483" right="0.39370078740157483" top="0.59055118110236227" bottom="0.59055118110236227"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sheetPr>
    <tabColor theme="5"/>
  </sheetPr>
  <dimension ref="A1:L76"/>
  <sheetViews>
    <sheetView workbookViewId="0">
      <selection activeCell="A14" sqref="A14"/>
    </sheetView>
  </sheetViews>
  <sheetFormatPr baseColWidth="10" defaultRowHeight="12.75"/>
  <cols>
    <col min="1" max="1" width="13.7109375" style="153" customWidth="1"/>
    <col min="2" max="2" width="27.42578125" style="153" customWidth="1"/>
    <col min="3" max="4" width="16.5703125" style="153" customWidth="1"/>
    <col min="5" max="5" width="12.85546875" style="153" customWidth="1"/>
    <col min="6" max="6" width="24.42578125" style="153" customWidth="1"/>
    <col min="7" max="7" width="27.7109375" style="153" customWidth="1"/>
    <col min="8" max="8" width="12.28515625" style="28" bestFit="1" customWidth="1"/>
    <col min="9" max="9" width="12.7109375" style="28" bestFit="1" customWidth="1"/>
    <col min="10" max="10" width="46.5703125" style="153" customWidth="1"/>
    <col min="11" max="11" width="19.7109375" style="153" customWidth="1"/>
    <col min="12" max="12" width="0" style="153" hidden="1" customWidth="1"/>
    <col min="13" max="16" width="11.42578125" style="153"/>
    <col min="17" max="17" width="11.7109375" style="153" bestFit="1" customWidth="1"/>
    <col min="18" max="18" width="11.42578125" style="153"/>
    <col min="19" max="20" width="11.5703125" style="153" bestFit="1" customWidth="1"/>
    <col min="21" max="16384" width="11.42578125" style="153"/>
  </cols>
  <sheetData>
    <row r="1" spans="1:12" ht="18" customHeight="1">
      <c r="A1" s="232" t="s">
        <v>0</v>
      </c>
      <c r="B1" s="232"/>
      <c r="C1" s="232"/>
      <c r="D1" s="232"/>
      <c r="E1" s="232"/>
      <c r="F1" s="232"/>
      <c r="G1" s="232"/>
      <c r="H1" s="232"/>
      <c r="I1" s="232"/>
      <c r="J1" s="232"/>
      <c r="K1" s="232"/>
    </row>
    <row r="3" spans="1:12" ht="18" customHeight="1">
      <c r="A3" s="232" t="s">
        <v>1</v>
      </c>
      <c r="B3" s="232"/>
      <c r="C3" s="232"/>
      <c r="D3" s="232"/>
      <c r="E3" s="232"/>
      <c r="F3" s="232"/>
      <c r="G3" s="232"/>
      <c r="H3" s="232"/>
      <c r="I3" s="232"/>
      <c r="J3" s="232"/>
      <c r="K3" s="232"/>
    </row>
    <row r="5" spans="1:12" ht="15.75" customHeight="1">
      <c r="A5" s="233" t="s">
        <v>2</v>
      </c>
      <c r="B5" s="233"/>
      <c r="C5" s="233"/>
      <c r="D5" s="233"/>
      <c r="E5" s="233"/>
      <c r="F5" s="233"/>
      <c r="G5" s="233"/>
      <c r="H5" s="233"/>
      <c r="I5" s="233"/>
      <c r="J5" s="233"/>
      <c r="K5" s="233"/>
    </row>
    <row r="6" spans="1:12" ht="15.75" customHeight="1">
      <c r="A6" s="299" t="s">
        <v>513</v>
      </c>
      <c r="B6" s="299"/>
      <c r="C6" s="299"/>
      <c r="D6" s="299"/>
      <c r="E6" s="299"/>
      <c r="F6" s="299"/>
      <c r="G6" s="299"/>
      <c r="H6" s="299"/>
      <c r="I6" s="299"/>
      <c r="J6" s="299"/>
      <c r="K6" s="299"/>
    </row>
    <row r="7" spans="1:12" ht="15.75" customHeight="1" thickBot="1">
      <c r="B7" s="152"/>
      <c r="C7" s="152"/>
      <c r="D7" s="152"/>
      <c r="E7" s="152"/>
      <c r="F7" s="152"/>
      <c r="G7" s="152"/>
      <c r="H7" s="4"/>
      <c r="I7" s="4"/>
      <c r="J7" s="152"/>
    </row>
    <row r="8" spans="1:12" ht="13.5" thickBot="1">
      <c r="A8" s="235" t="s">
        <v>3</v>
      </c>
      <c r="B8" s="235" t="s">
        <v>4</v>
      </c>
      <c r="C8" s="235" t="s">
        <v>5</v>
      </c>
      <c r="D8" s="235" t="s">
        <v>6</v>
      </c>
      <c r="E8" s="235" t="s">
        <v>7</v>
      </c>
      <c r="F8" s="235" t="s">
        <v>8</v>
      </c>
      <c r="G8" s="235" t="s">
        <v>9</v>
      </c>
      <c r="H8" s="238" t="s">
        <v>10</v>
      </c>
      <c r="I8" s="239"/>
      <c r="J8" s="235" t="s">
        <v>11</v>
      </c>
      <c r="K8" s="240" t="s">
        <v>12</v>
      </c>
      <c r="L8" s="242" t="s">
        <v>13</v>
      </c>
    </row>
    <row r="9" spans="1:12" ht="30" customHeight="1" thickBot="1">
      <c r="A9" s="236"/>
      <c r="B9" s="236"/>
      <c r="C9" s="236"/>
      <c r="D9" s="237"/>
      <c r="E9" s="236"/>
      <c r="F9" s="236"/>
      <c r="G9" s="236"/>
      <c r="H9" s="5" t="s">
        <v>14</v>
      </c>
      <c r="I9" s="5" t="s">
        <v>15</v>
      </c>
      <c r="J9" s="236"/>
      <c r="K9" s="241"/>
      <c r="L9" s="243"/>
    </row>
    <row r="10" spans="1:12" s="11" customFormat="1" ht="30" customHeight="1">
      <c r="A10" s="261" t="s">
        <v>77</v>
      </c>
      <c r="B10" s="167" t="s">
        <v>80</v>
      </c>
      <c r="C10" s="172" t="s">
        <v>86</v>
      </c>
      <c r="D10" s="251" t="s">
        <v>20</v>
      </c>
      <c r="E10" s="251" t="s">
        <v>526</v>
      </c>
      <c r="F10" s="251" t="s">
        <v>527</v>
      </c>
      <c r="G10" s="251" t="s">
        <v>528</v>
      </c>
      <c r="H10" s="257">
        <v>1324</v>
      </c>
      <c r="I10" s="257"/>
      <c r="J10" s="251" t="s">
        <v>123</v>
      </c>
      <c r="K10" s="259" t="s">
        <v>529</v>
      </c>
      <c r="L10" s="10"/>
    </row>
    <row r="11" spans="1:12" s="11" customFormat="1" ht="41.25" customHeight="1">
      <c r="A11" s="262"/>
      <c r="B11" s="172" t="s">
        <v>525</v>
      </c>
      <c r="C11" s="167" t="s">
        <v>79</v>
      </c>
      <c r="D11" s="253"/>
      <c r="E11" s="253"/>
      <c r="F11" s="253"/>
      <c r="G11" s="253"/>
      <c r="H11" s="258"/>
      <c r="I11" s="258"/>
      <c r="J11" s="253"/>
      <c r="K11" s="260"/>
      <c r="L11" s="10"/>
    </row>
    <row r="12" spans="1:12" s="11" customFormat="1" ht="69.75" customHeight="1">
      <c r="A12" s="171" t="s">
        <v>530</v>
      </c>
      <c r="B12" s="273" t="s">
        <v>531</v>
      </c>
      <c r="C12" s="274"/>
      <c r="D12" s="169" t="s">
        <v>20</v>
      </c>
      <c r="E12" s="169" t="s">
        <v>97</v>
      </c>
      <c r="F12" s="169" t="s">
        <v>532</v>
      </c>
      <c r="G12" s="169" t="s">
        <v>533</v>
      </c>
      <c r="H12" s="168">
        <f>14218+20982</f>
        <v>35200</v>
      </c>
      <c r="I12" s="168">
        <v>623</v>
      </c>
      <c r="J12" s="169" t="s">
        <v>536</v>
      </c>
      <c r="K12" s="170" t="s">
        <v>21</v>
      </c>
      <c r="L12" s="10"/>
    </row>
    <row r="13" spans="1:12" s="11" customFormat="1" ht="52.5" customHeight="1">
      <c r="A13" s="171" t="s">
        <v>530</v>
      </c>
      <c r="B13" s="167" t="s">
        <v>534</v>
      </c>
      <c r="C13" s="167" t="s">
        <v>535</v>
      </c>
      <c r="D13" s="169" t="s">
        <v>20</v>
      </c>
      <c r="E13" s="169" t="s">
        <v>97</v>
      </c>
      <c r="F13" s="169" t="s">
        <v>532</v>
      </c>
      <c r="G13" s="169" t="s">
        <v>533</v>
      </c>
      <c r="H13" s="168">
        <v>6094</v>
      </c>
      <c r="I13" s="168">
        <v>339</v>
      </c>
      <c r="J13" s="169" t="s">
        <v>536</v>
      </c>
      <c r="K13" s="170" t="s">
        <v>21</v>
      </c>
      <c r="L13" s="10"/>
    </row>
    <row r="14" spans="1:12" s="11" customFormat="1" ht="12.95" customHeight="1">
      <c r="A14" s="155"/>
      <c r="B14" s="12"/>
      <c r="C14" s="12"/>
      <c r="D14" s="12"/>
      <c r="E14" s="155"/>
      <c r="F14" s="155"/>
      <c r="G14" s="155"/>
      <c r="H14" s="156"/>
      <c r="I14" s="156"/>
      <c r="J14" s="155"/>
      <c r="K14" s="9"/>
      <c r="L14" s="10"/>
    </row>
    <row r="15" spans="1:12" s="11" customFormat="1" ht="12.95" customHeight="1">
      <c r="A15" s="155"/>
      <c r="B15" s="12"/>
      <c r="C15" s="12"/>
      <c r="D15" s="12"/>
      <c r="E15" s="155"/>
      <c r="F15" s="155"/>
      <c r="G15" s="155"/>
      <c r="H15" s="156"/>
      <c r="I15" s="156"/>
      <c r="J15" s="155"/>
      <c r="K15" s="9"/>
      <c r="L15" s="10"/>
    </row>
    <row r="16" spans="1:12" s="11" customFormat="1" ht="12.95" customHeight="1">
      <c r="A16" s="16"/>
      <c r="B16" s="150"/>
      <c r="C16" s="150"/>
      <c r="D16" s="150"/>
      <c r="E16" s="16"/>
      <c r="F16" s="16"/>
      <c r="G16" s="16"/>
      <c r="H16" s="17"/>
      <c r="I16" s="17"/>
      <c r="J16" s="16"/>
      <c r="K16" s="18"/>
      <c r="L16" s="10"/>
    </row>
    <row r="17" spans="1:12" s="11" customFormat="1" ht="12.95" customHeight="1">
      <c r="A17" s="16"/>
      <c r="B17" s="150"/>
      <c r="C17" s="150"/>
      <c r="D17" s="150"/>
      <c r="E17" s="16"/>
      <c r="F17" s="16"/>
      <c r="G17" s="16"/>
      <c r="H17" s="17"/>
      <c r="I17" s="17"/>
      <c r="J17" s="16"/>
      <c r="K17" s="18"/>
      <c r="L17" s="10"/>
    </row>
    <row r="18" spans="1:12" s="11" customFormat="1" ht="12.95" customHeight="1">
      <c r="A18" s="16"/>
      <c r="B18" s="150"/>
      <c r="C18" s="150"/>
      <c r="D18" s="150"/>
      <c r="E18" s="16"/>
      <c r="F18" s="16"/>
      <c r="G18" s="16"/>
      <c r="H18" s="17"/>
      <c r="I18" s="17"/>
      <c r="J18" s="16"/>
      <c r="K18" s="18"/>
      <c r="L18" s="10"/>
    </row>
    <row r="19" spans="1:12" s="11" customFormat="1" ht="12.95" customHeight="1">
      <c r="A19" s="16"/>
      <c r="B19" s="150"/>
      <c r="C19" s="150"/>
      <c r="D19" s="150"/>
      <c r="E19" s="16"/>
      <c r="F19" s="16"/>
      <c r="G19" s="16"/>
      <c r="H19" s="17"/>
      <c r="I19" s="17"/>
      <c r="J19" s="16"/>
      <c r="K19" s="18"/>
      <c r="L19" s="10"/>
    </row>
    <row r="20" spans="1:12" s="11" customFormat="1" ht="12.95" customHeight="1">
      <c r="A20" s="150"/>
      <c r="B20" s="12"/>
      <c r="C20" s="12"/>
      <c r="D20" s="12"/>
      <c r="E20" s="155"/>
      <c r="F20" s="155"/>
      <c r="G20" s="155"/>
      <c r="H20" s="156"/>
      <c r="I20" s="156"/>
      <c r="J20" s="155"/>
      <c r="K20" s="9"/>
      <c r="L20" s="10"/>
    </row>
    <row r="21" spans="1:12" s="11" customFormat="1" ht="12.95" customHeight="1">
      <c r="A21" s="150"/>
      <c r="B21" s="16"/>
      <c r="C21" s="16"/>
      <c r="D21" s="16"/>
      <c r="E21" s="150"/>
      <c r="F21" s="150"/>
      <c r="G21" s="150"/>
      <c r="H21" s="151"/>
      <c r="I21" s="151"/>
      <c r="J21" s="150"/>
      <c r="K21" s="154"/>
      <c r="L21" s="10"/>
    </row>
    <row r="22" spans="1:12" s="11" customFormat="1" ht="12.95" customHeight="1">
      <c r="A22" s="150"/>
      <c r="B22" s="150"/>
      <c r="C22" s="150"/>
      <c r="D22" s="150"/>
      <c r="E22" s="150"/>
      <c r="F22" s="150"/>
      <c r="G22" s="150"/>
      <c r="H22" s="151"/>
      <c r="I22" s="151"/>
      <c r="J22" s="150"/>
      <c r="K22" s="154"/>
      <c r="L22" s="10"/>
    </row>
    <row r="23" spans="1:12" s="11" customFormat="1" ht="12.95" customHeight="1">
      <c r="A23" s="16"/>
      <c r="B23" s="150"/>
      <c r="C23" s="150"/>
      <c r="D23" s="150"/>
      <c r="E23" s="16"/>
      <c r="F23" s="16"/>
      <c r="G23" s="16"/>
      <c r="H23" s="17"/>
      <c r="I23" s="17"/>
      <c r="J23" s="16"/>
      <c r="K23" s="18"/>
      <c r="L23" s="10"/>
    </row>
    <row r="24" spans="1:12" s="11" customFormat="1" ht="12.95" customHeight="1">
      <c r="A24" s="16"/>
      <c r="B24" s="150"/>
      <c r="C24" s="150"/>
      <c r="D24" s="150"/>
      <c r="E24" s="16"/>
      <c r="F24" s="16"/>
      <c r="G24" s="16"/>
      <c r="H24" s="17"/>
      <c r="I24" s="17"/>
      <c r="J24" s="16"/>
      <c r="K24" s="18"/>
      <c r="L24" s="10"/>
    </row>
    <row r="25" spans="1:12" s="11" customFormat="1" ht="12.95" customHeight="1">
      <c r="A25" s="150"/>
      <c r="B25" s="150"/>
      <c r="C25" s="150"/>
      <c r="D25" s="150"/>
      <c r="E25" s="150"/>
      <c r="F25" s="150"/>
      <c r="G25" s="150"/>
      <c r="H25" s="151"/>
      <c r="I25" s="151"/>
      <c r="J25" s="150"/>
      <c r="K25" s="154"/>
      <c r="L25" s="10"/>
    </row>
    <row r="26" spans="1:12" s="11" customFormat="1" ht="12.95" customHeight="1">
      <c r="A26" s="150"/>
      <c r="B26" s="150"/>
      <c r="C26" s="150"/>
      <c r="D26" s="150"/>
      <c r="E26" s="150"/>
      <c r="F26" s="150"/>
      <c r="G26" s="150"/>
      <c r="H26" s="151"/>
      <c r="I26" s="151"/>
      <c r="J26" s="150"/>
      <c r="K26" s="154"/>
      <c r="L26" s="10"/>
    </row>
    <row r="27" spans="1:12" s="11" customFormat="1" ht="12.95" customHeight="1">
      <c r="A27" s="150"/>
      <c r="B27" s="150"/>
      <c r="C27" s="150"/>
      <c r="D27" s="150"/>
      <c r="E27" s="150"/>
      <c r="F27" s="150"/>
      <c r="G27" s="150"/>
      <c r="H27" s="151"/>
      <c r="I27" s="151"/>
      <c r="J27" s="150"/>
      <c r="K27" s="154"/>
      <c r="L27" s="10"/>
    </row>
    <row r="28" spans="1:12" s="11" customFormat="1" ht="12.95" customHeight="1">
      <c r="A28" s="150"/>
      <c r="B28" s="150"/>
      <c r="C28" s="150"/>
      <c r="D28" s="150"/>
      <c r="E28" s="150"/>
      <c r="F28" s="150"/>
      <c r="G28" s="150"/>
      <c r="H28" s="151"/>
      <c r="I28" s="151"/>
      <c r="J28" s="150"/>
      <c r="K28" s="154"/>
      <c r="L28" s="10"/>
    </row>
    <row r="29" spans="1:12" s="11" customFormat="1" ht="12.95" customHeight="1">
      <c r="A29" s="150"/>
      <c r="B29" s="150"/>
      <c r="C29" s="150"/>
      <c r="D29" s="150"/>
      <c r="E29" s="150"/>
      <c r="F29" s="150"/>
      <c r="G29" s="150"/>
      <c r="H29" s="151"/>
      <c r="I29" s="151"/>
      <c r="J29" s="150"/>
      <c r="K29" s="154"/>
      <c r="L29" s="10"/>
    </row>
    <row r="30" spans="1:12" s="11" customFormat="1" ht="12.95" customHeight="1">
      <c r="A30" s="150"/>
      <c r="B30" s="150"/>
      <c r="C30" s="150"/>
      <c r="D30" s="150"/>
      <c r="E30" s="150"/>
      <c r="F30" s="150"/>
      <c r="G30" s="150"/>
      <c r="H30" s="151"/>
      <c r="I30" s="151"/>
      <c r="J30" s="150"/>
      <c r="K30" s="154"/>
      <c r="L30" s="10"/>
    </row>
    <row r="31" spans="1:12" s="11" customFormat="1" ht="12.95" customHeight="1">
      <c r="A31" s="150"/>
      <c r="B31" s="150"/>
      <c r="C31" s="150"/>
      <c r="D31" s="150"/>
      <c r="E31" s="150"/>
      <c r="F31" s="150"/>
      <c r="G31" s="150"/>
      <c r="H31" s="151"/>
      <c r="I31" s="151"/>
      <c r="J31" s="150"/>
      <c r="K31" s="154"/>
      <c r="L31" s="10"/>
    </row>
    <row r="32" spans="1:12" s="11" customFormat="1" ht="12.95" customHeight="1">
      <c r="A32" s="150"/>
      <c r="B32" s="150"/>
      <c r="C32" s="150"/>
      <c r="D32" s="150"/>
      <c r="E32" s="150"/>
      <c r="F32" s="150"/>
      <c r="G32" s="150"/>
      <c r="H32" s="151"/>
      <c r="I32" s="151"/>
      <c r="J32" s="150"/>
      <c r="K32" s="154"/>
      <c r="L32" s="10"/>
    </row>
    <row r="33" spans="1:12" s="11" customFormat="1" ht="12.95" customHeight="1">
      <c r="A33" s="150"/>
      <c r="B33" s="150"/>
      <c r="C33" s="150"/>
      <c r="D33" s="150"/>
      <c r="E33" s="150"/>
      <c r="F33" s="150"/>
      <c r="G33" s="150"/>
      <c r="H33" s="151"/>
      <c r="I33" s="151"/>
      <c r="J33" s="150"/>
      <c r="K33" s="154"/>
      <c r="L33" s="10"/>
    </row>
    <row r="34" spans="1:12" s="11" customFormat="1" ht="12.95" customHeight="1">
      <c r="A34" s="150"/>
      <c r="B34" s="150"/>
      <c r="C34" s="150"/>
      <c r="D34" s="150"/>
      <c r="E34" s="150"/>
      <c r="F34" s="150"/>
      <c r="G34" s="150"/>
      <c r="H34" s="151"/>
      <c r="I34" s="151"/>
      <c r="J34" s="150"/>
      <c r="K34" s="154"/>
      <c r="L34" s="10"/>
    </row>
    <row r="35" spans="1:12" s="11" customFormat="1" ht="12.4" customHeight="1">
      <c r="A35" s="19"/>
      <c r="B35" s="150"/>
      <c r="C35" s="150"/>
      <c r="D35" s="150"/>
      <c r="E35" s="150"/>
      <c r="F35" s="150"/>
      <c r="G35" s="150"/>
      <c r="H35" s="151"/>
      <c r="I35" s="151"/>
      <c r="J35" s="150"/>
      <c r="K35" s="154"/>
      <c r="L35" s="10"/>
    </row>
    <row r="36" spans="1:12" s="11" customFormat="1" ht="12.4" customHeight="1">
      <c r="A36" s="19"/>
      <c r="B36" s="150"/>
      <c r="C36" s="150"/>
      <c r="D36" s="150"/>
      <c r="E36" s="150"/>
      <c r="F36" s="150"/>
      <c r="G36" s="150"/>
      <c r="H36" s="151"/>
      <c r="I36" s="151"/>
      <c r="J36" s="150"/>
      <c r="K36" s="154"/>
      <c r="L36" s="10"/>
    </row>
    <row r="37" spans="1:12" s="11" customFormat="1" ht="12.4" customHeight="1">
      <c r="A37" s="19"/>
      <c r="B37" s="150"/>
      <c r="C37" s="150"/>
      <c r="D37" s="150"/>
      <c r="E37" s="150"/>
      <c r="F37" s="150"/>
      <c r="G37" s="150"/>
      <c r="H37" s="151"/>
      <c r="I37" s="151"/>
      <c r="J37" s="150"/>
      <c r="K37" s="154"/>
      <c r="L37" s="10"/>
    </row>
    <row r="38" spans="1:12" s="11" customFormat="1" ht="12.4" customHeight="1">
      <c r="A38" s="19"/>
      <c r="B38" s="150"/>
      <c r="C38" s="150"/>
      <c r="D38" s="150"/>
      <c r="E38" s="150"/>
      <c r="F38" s="150"/>
      <c r="G38" s="150"/>
      <c r="H38" s="151"/>
      <c r="I38" s="151"/>
      <c r="J38" s="150"/>
      <c r="K38" s="154"/>
      <c r="L38" s="10"/>
    </row>
    <row r="39" spans="1:12" s="11" customFormat="1" ht="12.4" customHeight="1">
      <c r="A39" s="19"/>
      <c r="B39" s="150"/>
      <c r="C39" s="150"/>
      <c r="D39" s="150"/>
      <c r="E39" s="150"/>
      <c r="F39" s="150"/>
      <c r="G39" s="150"/>
      <c r="H39" s="151"/>
      <c r="I39" s="151"/>
      <c r="J39" s="150"/>
      <c r="K39" s="154"/>
      <c r="L39" s="10"/>
    </row>
    <row r="40" spans="1:12" s="11" customFormat="1" ht="12.4" customHeight="1">
      <c r="A40" s="19"/>
      <c r="B40" s="150"/>
      <c r="C40" s="150"/>
      <c r="D40" s="150"/>
      <c r="E40" s="150"/>
      <c r="F40" s="150"/>
      <c r="G40" s="150"/>
      <c r="H40" s="151"/>
      <c r="I40" s="151"/>
      <c r="J40" s="150"/>
      <c r="K40" s="154"/>
      <c r="L40" s="10"/>
    </row>
    <row r="41" spans="1:12" s="11" customFormat="1" ht="12.4" customHeight="1">
      <c r="A41" s="19"/>
      <c r="B41" s="150"/>
      <c r="C41" s="150"/>
      <c r="D41" s="150"/>
      <c r="E41" s="150"/>
      <c r="F41" s="150"/>
      <c r="G41" s="150"/>
      <c r="H41" s="151"/>
      <c r="I41" s="151"/>
      <c r="J41" s="150"/>
      <c r="K41" s="154"/>
      <c r="L41" s="10"/>
    </row>
    <row r="42" spans="1:12" s="11" customFormat="1" ht="12.4" customHeight="1">
      <c r="A42" s="19"/>
      <c r="B42" s="150"/>
      <c r="C42" s="150"/>
      <c r="D42" s="150"/>
      <c r="E42" s="150"/>
      <c r="F42" s="150"/>
      <c r="G42" s="150"/>
      <c r="H42" s="151"/>
      <c r="I42" s="151"/>
      <c r="J42" s="150"/>
      <c r="K42" s="154"/>
      <c r="L42" s="10"/>
    </row>
    <row r="43" spans="1:12" s="11" customFormat="1" ht="12.4" customHeight="1">
      <c r="A43" s="19"/>
      <c r="B43" s="150"/>
      <c r="C43" s="150"/>
      <c r="D43" s="150"/>
      <c r="E43" s="150"/>
      <c r="F43" s="150"/>
      <c r="G43" s="150"/>
      <c r="H43" s="151"/>
      <c r="I43" s="151"/>
      <c r="J43" s="150"/>
      <c r="K43" s="154"/>
      <c r="L43" s="10"/>
    </row>
    <row r="44" spans="1:12" s="11" customFormat="1" ht="12.4" customHeight="1">
      <c r="A44" s="19"/>
      <c r="B44" s="150"/>
      <c r="C44" s="150"/>
      <c r="D44" s="150"/>
      <c r="E44" s="150"/>
      <c r="F44" s="150"/>
      <c r="G44" s="150"/>
      <c r="H44" s="151"/>
      <c r="I44" s="151"/>
      <c r="J44" s="150"/>
      <c r="K44" s="154"/>
      <c r="L44" s="10"/>
    </row>
    <row r="45" spans="1:12" s="11" customFormat="1" ht="12.4" customHeight="1">
      <c r="A45" s="19"/>
      <c r="B45" s="150"/>
      <c r="C45" s="150"/>
      <c r="D45" s="150"/>
      <c r="E45" s="150"/>
      <c r="F45" s="150"/>
      <c r="G45" s="150"/>
      <c r="H45" s="151"/>
      <c r="I45" s="151"/>
      <c r="J45" s="150"/>
      <c r="K45" s="154"/>
      <c r="L45" s="10"/>
    </row>
    <row r="46" spans="1:12" s="11" customFormat="1" ht="12.4" customHeight="1">
      <c r="A46" s="19"/>
      <c r="B46" s="150"/>
      <c r="C46" s="150"/>
      <c r="D46" s="150"/>
      <c r="E46" s="150"/>
      <c r="F46" s="150"/>
      <c r="G46" s="150"/>
      <c r="H46" s="151"/>
      <c r="I46" s="151"/>
      <c r="J46" s="150"/>
      <c r="K46" s="154"/>
      <c r="L46" s="10"/>
    </row>
    <row r="47" spans="1:12" s="11" customFormat="1" ht="12.4" customHeight="1">
      <c r="A47" s="19"/>
      <c r="B47" s="150"/>
      <c r="C47" s="150"/>
      <c r="D47" s="150"/>
      <c r="E47" s="150"/>
      <c r="F47" s="150"/>
      <c r="G47" s="150"/>
      <c r="H47" s="151"/>
      <c r="I47" s="151"/>
      <c r="J47" s="150"/>
      <c r="K47" s="154"/>
      <c r="L47" s="10"/>
    </row>
    <row r="48" spans="1:12" s="11" customFormat="1" ht="12.4" customHeight="1">
      <c r="A48" s="19"/>
      <c r="B48" s="150"/>
      <c r="C48" s="150"/>
      <c r="D48" s="150"/>
      <c r="E48" s="150"/>
      <c r="F48" s="150"/>
      <c r="G48" s="150"/>
      <c r="H48" s="151"/>
      <c r="I48" s="151"/>
      <c r="J48" s="150"/>
      <c r="K48" s="154"/>
      <c r="L48" s="10"/>
    </row>
    <row r="49" spans="1:12" s="11" customFormat="1" ht="12.4" customHeight="1">
      <c r="A49" s="19"/>
      <c r="B49" s="150"/>
      <c r="C49" s="150"/>
      <c r="D49" s="150"/>
      <c r="E49" s="150"/>
      <c r="F49" s="150"/>
      <c r="G49" s="150"/>
      <c r="H49" s="151"/>
      <c r="I49" s="151"/>
      <c r="J49" s="150"/>
      <c r="K49" s="154"/>
      <c r="L49" s="10"/>
    </row>
    <row r="50" spans="1:12" s="11" customFormat="1" ht="12.4" customHeight="1">
      <c r="A50" s="19"/>
      <c r="B50" s="150"/>
      <c r="C50" s="150"/>
      <c r="D50" s="150"/>
      <c r="E50" s="150"/>
      <c r="F50" s="150"/>
      <c r="G50" s="150"/>
      <c r="H50" s="151"/>
      <c r="I50" s="151"/>
      <c r="J50" s="150"/>
      <c r="K50" s="154"/>
      <c r="L50" s="10"/>
    </row>
    <row r="51" spans="1:12" s="11" customFormat="1" ht="12.4" customHeight="1">
      <c r="A51" s="19"/>
      <c r="B51" s="150"/>
      <c r="C51" s="150"/>
      <c r="D51" s="150"/>
      <c r="E51" s="150"/>
      <c r="F51" s="150"/>
      <c r="G51" s="150"/>
      <c r="H51" s="151"/>
      <c r="I51" s="151"/>
      <c r="J51" s="150"/>
      <c r="K51" s="154"/>
      <c r="L51" s="10"/>
    </row>
    <row r="52" spans="1:12" s="11" customFormat="1" ht="12.4" customHeight="1">
      <c r="A52" s="19"/>
      <c r="B52" s="150"/>
      <c r="C52" s="150"/>
      <c r="D52" s="150"/>
      <c r="E52" s="150"/>
      <c r="F52" s="150"/>
      <c r="G52" s="150"/>
      <c r="H52" s="151"/>
      <c r="I52" s="151"/>
      <c r="J52" s="150"/>
      <c r="K52" s="154"/>
      <c r="L52" s="10"/>
    </row>
    <row r="53" spans="1:12" s="11" customFormat="1" ht="12.4" customHeight="1">
      <c r="A53" s="19"/>
      <c r="B53" s="150"/>
      <c r="C53" s="150"/>
      <c r="D53" s="150"/>
      <c r="E53" s="150"/>
      <c r="F53" s="150"/>
      <c r="G53" s="150"/>
      <c r="H53" s="151"/>
      <c r="I53" s="151"/>
      <c r="J53" s="150"/>
      <c r="K53" s="154"/>
      <c r="L53" s="10"/>
    </row>
    <row r="54" spans="1:12" s="11" customFormat="1" ht="12.4" customHeight="1">
      <c r="A54" s="19"/>
      <c r="B54" s="150"/>
      <c r="C54" s="150"/>
      <c r="D54" s="150"/>
      <c r="E54" s="150"/>
      <c r="F54" s="150"/>
      <c r="G54" s="150"/>
      <c r="H54" s="151"/>
      <c r="I54" s="151"/>
      <c r="J54" s="150"/>
      <c r="K54" s="154"/>
      <c r="L54" s="10"/>
    </row>
    <row r="55" spans="1:12" s="11" customFormat="1" ht="12.4" customHeight="1">
      <c r="A55" s="19"/>
      <c r="B55" s="150"/>
      <c r="C55" s="150"/>
      <c r="D55" s="150"/>
      <c r="E55" s="150"/>
      <c r="F55" s="150"/>
      <c r="G55" s="150"/>
      <c r="H55" s="151"/>
      <c r="I55" s="151"/>
      <c r="J55" s="150"/>
      <c r="K55" s="154"/>
      <c r="L55" s="10"/>
    </row>
    <row r="56" spans="1:12" s="11" customFormat="1" ht="12.4" customHeight="1">
      <c r="A56" s="19"/>
      <c r="B56" s="150"/>
      <c r="C56" s="150"/>
      <c r="D56" s="150"/>
      <c r="E56" s="150"/>
      <c r="F56" s="150"/>
      <c r="G56" s="150"/>
      <c r="H56" s="151"/>
      <c r="I56" s="151"/>
      <c r="J56" s="150"/>
      <c r="K56" s="154"/>
      <c r="L56" s="10"/>
    </row>
    <row r="57" spans="1:12" s="11" customFormat="1" ht="12.4" customHeight="1">
      <c r="A57" s="19"/>
      <c r="B57" s="150"/>
      <c r="C57" s="150"/>
      <c r="D57" s="150"/>
      <c r="E57" s="150"/>
      <c r="F57" s="150"/>
      <c r="G57" s="150"/>
      <c r="H57" s="151"/>
      <c r="I57" s="151"/>
      <c r="J57" s="150"/>
      <c r="K57" s="154"/>
      <c r="L57" s="10"/>
    </row>
    <row r="58" spans="1:12" s="11" customFormat="1" ht="12.4" customHeight="1">
      <c r="A58" s="19"/>
      <c r="B58" s="150"/>
      <c r="C58" s="150"/>
      <c r="D58" s="150"/>
      <c r="E58" s="150"/>
      <c r="F58" s="150"/>
      <c r="G58" s="150"/>
      <c r="H58" s="151"/>
      <c r="I58" s="151"/>
      <c r="J58" s="150"/>
      <c r="K58" s="154"/>
      <c r="L58" s="10"/>
    </row>
    <row r="59" spans="1:12" s="11" customFormat="1" ht="12.4" customHeight="1">
      <c r="A59" s="19"/>
      <c r="B59" s="150"/>
      <c r="C59" s="150"/>
      <c r="D59" s="150"/>
      <c r="E59" s="150"/>
      <c r="F59" s="150"/>
      <c r="G59" s="150"/>
      <c r="H59" s="151"/>
      <c r="I59" s="151"/>
      <c r="J59" s="150"/>
      <c r="K59" s="154"/>
      <c r="L59" s="10"/>
    </row>
    <row r="60" spans="1:12" s="11" customFormat="1" ht="12.4" customHeight="1">
      <c r="A60" s="19"/>
      <c r="B60" s="150"/>
      <c r="C60" s="150"/>
      <c r="D60" s="150"/>
      <c r="E60" s="150"/>
      <c r="F60" s="150"/>
      <c r="G60" s="150"/>
      <c r="H60" s="151"/>
      <c r="I60" s="151"/>
      <c r="J60" s="150"/>
      <c r="K60" s="154"/>
      <c r="L60" s="10"/>
    </row>
    <row r="61" spans="1:12" s="11" customFormat="1" ht="12.4" customHeight="1">
      <c r="A61" s="19"/>
      <c r="B61" s="150"/>
      <c r="C61" s="150"/>
      <c r="D61" s="150"/>
      <c r="E61" s="150"/>
      <c r="F61" s="150"/>
      <c r="G61" s="150"/>
      <c r="H61" s="151"/>
      <c r="I61" s="151"/>
      <c r="J61" s="150"/>
      <c r="K61" s="154"/>
      <c r="L61" s="10"/>
    </row>
    <row r="62" spans="1:12" s="11" customFormat="1" ht="12.4" customHeight="1">
      <c r="A62" s="19"/>
      <c r="B62" s="150"/>
      <c r="C62" s="150"/>
      <c r="D62" s="150"/>
      <c r="E62" s="150"/>
      <c r="F62" s="150"/>
      <c r="G62" s="150"/>
      <c r="H62" s="151"/>
      <c r="I62" s="151"/>
      <c r="J62" s="150"/>
      <c r="K62" s="154"/>
      <c r="L62" s="10"/>
    </row>
    <row r="63" spans="1:12" s="11" customFormat="1" ht="12.4" customHeight="1">
      <c r="A63" s="19"/>
      <c r="B63" s="150"/>
      <c r="C63" s="150"/>
      <c r="D63" s="150"/>
      <c r="E63" s="150"/>
      <c r="F63" s="150"/>
      <c r="G63" s="150"/>
      <c r="H63" s="151"/>
      <c r="I63" s="151"/>
      <c r="J63" s="150"/>
      <c r="K63" s="154"/>
      <c r="L63" s="10"/>
    </row>
    <row r="64" spans="1:12" s="11" customFormat="1" ht="12.4" customHeight="1">
      <c r="A64" s="19"/>
      <c r="B64" s="150"/>
      <c r="C64" s="150"/>
      <c r="D64" s="150"/>
      <c r="E64" s="150"/>
      <c r="F64" s="150"/>
      <c r="G64" s="150"/>
      <c r="H64" s="151"/>
      <c r="I64" s="151"/>
      <c r="J64" s="150"/>
      <c r="K64" s="154"/>
      <c r="L64" s="10"/>
    </row>
    <row r="65" spans="1:12" s="11" customFormat="1" ht="12.4" customHeight="1">
      <c r="A65" s="19"/>
      <c r="B65" s="150"/>
      <c r="C65" s="150"/>
      <c r="D65" s="150"/>
      <c r="E65" s="150"/>
      <c r="F65" s="150"/>
      <c r="G65" s="150"/>
      <c r="H65" s="151"/>
      <c r="I65" s="151"/>
      <c r="J65" s="150"/>
      <c r="K65" s="154"/>
      <c r="L65" s="10"/>
    </row>
    <row r="66" spans="1:12" s="11" customFormat="1" ht="12.4" customHeight="1">
      <c r="A66" s="19"/>
      <c r="B66" s="150"/>
      <c r="C66" s="150"/>
      <c r="D66" s="150"/>
      <c r="E66" s="150"/>
      <c r="F66" s="150"/>
      <c r="G66" s="150"/>
      <c r="H66" s="151"/>
      <c r="I66" s="151"/>
      <c r="J66" s="150"/>
      <c r="K66" s="154"/>
      <c r="L66" s="10"/>
    </row>
    <row r="67" spans="1:12" s="11" customFormat="1" ht="12.4" customHeight="1">
      <c r="A67" s="19"/>
      <c r="B67" s="150"/>
      <c r="C67" s="150"/>
      <c r="D67" s="150"/>
      <c r="E67" s="150"/>
      <c r="F67" s="150"/>
      <c r="G67" s="150"/>
      <c r="H67" s="151"/>
      <c r="I67" s="151"/>
      <c r="J67" s="150"/>
      <c r="K67" s="154"/>
      <c r="L67" s="10"/>
    </row>
    <row r="68" spans="1:12" s="11" customFormat="1" ht="12" customHeight="1" thickBot="1">
      <c r="A68" s="20"/>
      <c r="B68" s="21"/>
      <c r="C68" s="21"/>
      <c r="D68" s="21"/>
      <c r="E68" s="21"/>
      <c r="F68" s="21"/>
      <c r="G68" s="21"/>
      <c r="H68" s="22"/>
      <c r="I68" s="22"/>
      <c r="J68" s="21"/>
      <c r="K68" s="23"/>
      <c r="L68" s="24"/>
    </row>
    <row r="69" spans="1:12">
      <c r="H69" s="25">
        <f>SUM(H10:H68)</f>
        <v>42618</v>
      </c>
      <c r="I69" s="25">
        <f>SUM(I10:I68)</f>
        <v>962</v>
      </c>
    </row>
    <row r="71" spans="1:12" ht="15">
      <c r="A71" s="26"/>
      <c r="B71" s="26"/>
      <c r="C71" s="26"/>
      <c r="D71" s="26"/>
      <c r="E71" s="26"/>
      <c r="F71" s="26"/>
      <c r="G71" s="26"/>
      <c r="H71" s="27"/>
      <c r="I71" s="27"/>
      <c r="J71" s="26"/>
    </row>
    <row r="72" spans="1:12" ht="12.75" customHeight="1">
      <c r="A72" s="26"/>
      <c r="B72" s="26"/>
      <c r="C72" s="26"/>
      <c r="D72" s="26"/>
      <c r="E72" s="26"/>
      <c r="F72" s="26"/>
      <c r="G72" s="26"/>
      <c r="H72" s="27"/>
      <c r="I72" s="27"/>
      <c r="J72" s="26"/>
    </row>
    <row r="73" spans="1:12" ht="12.75" customHeight="1">
      <c r="A73" s="26"/>
      <c r="B73" s="26"/>
      <c r="C73" s="26"/>
      <c r="D73" s="26"/>
      <c r="E73" s="26"/>
      <c r="F73" s="26"/>
      <c r="G73" s="26"/>
      <c r="H73" s="27"/>
      <c r="I73" s="27"/>
      <c r="J73" s="26"/>
    </row>
    <row r="74" spans="1:12" ht="12.75" customHeight="1">
      <c r="A74" s="26"/>
      <c r="B74" s="26"/>
      <c r="C74" s="26"/>
      <c r="D74" s="26"/>
      <c r="E74" s="26"/>
      <c r="F74" s="26"/>
      <c r="G74" s="26"/>
      <c r="H74" s="27"/>
      <c r="I74" s="27"/>
      <c r="J74" s="26"/>
    </row>
    <row r="75" spans="1:12" ht="12.75" customHeight="1"/>
    <row r="76" spans="1:12" ht="18">
      <c r="A76" s="26"/>
      <c r="B76" s="26"/>
      <c r="C76" s="26"/>
      <c r="D76" s="26"/>
      <c r="E76" s="26"/>
      <c r="F76" s="29"/>
    </row>
  </sheetData>
  <mergeCells count="25">
    <mergeCell ref="B12:C12"/>
    <mergeCell ref="L8:L9"/>
    <mergeCell ref="A10:A11"/>
    <mergeCell ref="D10:D11"/>
    <mergeCell ref="E10:E11"/>
    <mergeCell ref="F10:F11"/>
    <mergeCell ref="G10:G11"/>
    <mergeCell ref="H10:H11"/>
    <mergeCell ref="I10:I11"/>
    <mergeCell ref="J10:J11"/>
    <mergeCell ref="K10:K11"/>
    <mergeCell ref="A1:K1"/>
    <mergeCell ref="A3:K3"/>
    <mergeCell ref="A5:K5"/>
    <mergeCell ref="A6:K6"/>
    <mergeCell ref="A8:A9"/>
    <mergeCell ref="B8:B9"/>
    <mergeCell ref="C8:C9"/>
    <mergeCell ref="D8:D9"/>
    <mergeCell ref="E8:E9"/>
    <mergeCell ref="F8:F9"/>
    <mergeCell ref="G8:G9"/>
    <mergeCell ref="H8:I8"/>
    <mergeCell ref="J8:J9"/>
    <mergeCell ref="K8:K9"/>
  </mergeCells>
  <pageMargins left="0.39370078740157483" right="0.39370078740157483" top="0.59055118110236227" bottom="0.59055118110236227"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tabColor theme="5"/>
  </sheetPr>
  <dimension ref="A1:L71"/>
  <sheetViews>
    <sheetView workbookViewId="0">
      <selection activeCell="E37" sqref="E37"/>
    </sheetView>
  </sheetViews>
  <sheetFormatPr baseColWidth="10" defaultRowHeight="12.75"/>
  <cols>
    <col min="1" max="1" width="13.7109375" style="180" customWidth="1"/>
    <col min="2" max="2" width="27.42578125" style="180" customWidth="1"/>
    <col min="3" max="4" width="16.5703125" style="180" customWidth="1"/>
    <col min="5" max="5" width="12.85546875" style="180" customWidth="1"/>
    <col min="6" max="6" width="24.42578125" style="180" customWidth="1"/>
    <col min="7" max="7" width="27.7109375" style="180" customWidth="1"/>
    <col min="8" max="8" width="12.28515625" style="28" bestFit="1" customWidth="1"/>
    <col min="9" max="9" width="12.7109375" style="28" bestFit="1" customWidth="1"/>
    <col min="10" max="10" width="46.5703125" style="180" customWidth="1"/>
    <col min="11" max="11" width="19.7109375" style="180" customWidth="1"/>
    <col min="12" max="12" width="0" style="180" hidden="1" customWidth="1"/>
    <col min="13" max="16" width="11.42578125" style="180"/>
    <col min="17" max="17" width="11.7109375" style="180" bestFit="1" customWidth="1"/>
    <col min="18" max="18" width="11.42578125" style="180"/>
    <col min="19" max="20" width="11.5703125" style="180" bestFit="1" customWidth="1"/>
    <col min="21" max="16384" width="11.42578125" style="180"/>
  </cols>
  <sheetData>
    <row r="1" spans="1:12" ht="18" customHeight="1">
      <c r="A1" s="232" t="s">
        <v>0</v>
      </c>
      <c r="B1" s="232"/>
      <c r="C1" s="232"/>
      <c r="D1" s="232"/>
      <c r="E1" s="232"/>
      <c r="F1" s="232"/>
      <c r="G1" s="232"/>
      <c r="H1" s="232"/>
      <c r="I1" s="232"/>
      <c r="J1" s="232"/>
      <c r="K1" s="232"/>
    </row>
    <row r="3" spans="1:12" ht="18" customHeight="1">
      <c r="A3" s="232" t="s">
        <v>1</v>
      </c>
      <c r="B3" s="232"/>
      <c r="C3" s="232"/>
      <c r="D3" s="232"/>
      <c r="E3" s="232"/>
      <c r="F3" s="232"/>
      <c r="G3" s="232"/>
      <c r="H3" s="232"/>
      <c r="I3" s="232"/>
      <c r="J3" s="232"/>
      <c r="K3" s="232"/>
    </row>
    <row r="5" spans="1:12" ht="15.75" customHeight="1">
      <c r="A5" s="233" t="s">
        <v>2</v>
      </c>
      <c r="B5" s="233"/>
      <c r="C5" s="233"/>
      <c r="D5" s="233"/>
      <c r="E5" s="233"/>
      <c r="F5" s="233"/>
      <c r="G5" s="233"/>
      <c r="H5" s="233"/>
      <c r="I5" s="233"/>
      <c r="J5" s="233"/>
      <c r="K5" s="233"/>
    </row>
    <row r="6" spans="1:12" ht="15.75" customHeight="1">
      <c r="A6" s="299" t="s">
        <v>541</v>
      </c>
      <c r="B6" s="299"/>
      <c r="C6" s="299"/>
      <c r="D6" s="299"/>
      <c r="E6" s="299"/>
      <c r="F6" s="299"/>
      <c r="G6" s="299"/>
      <c r="H6" s="299"/>
      <c r="I6" s="299"/>
      <c r="J6" s="299"/>
      <c r="K6" s="299"/>
    </row>
    <row r="7" spans="1:12" ht="15.75" customHeight="1" thickBot="1">
      <c r="B7" s="179"/>
      <c r="C7" s="179"/>
      <c r="D7" s="179"/>
      <c r="E7" s="179"/>
      <c r="F7" s="179"/>
      <c r="G7" s="179"/>
      <c r="H7" s="4"/>
      <c r="I7" s="4"/>
      <c r="J7" s="179"/>
    </row>
    <row r="8" spans="1:12" ht="13.5" thickBot="1">
      <c r="A8" s="235" t="s">
        <v>3</v>
      </c>
      <c r="B8" s="235" t="s">
        <v>4</v>
      </c>
      <c r="C8" s="235" t="s">
        <v>5</v>
      </c>
      <c r="D8" s="235" t="s">
        <v>6</v>
      </c>
      <c r="E8" s="235" t="s">
        <v>7</v>
      </c>
      <c r="F8" s="235" t="s">
        <v>8</v>
      </c>
      <c r="G8" s="235" t="s">
        <v>9</v>
      </c>
      <c r="H8" s="238" t="s">
        <v>10</v>
      </c>
      <c r="I8" s="239"/>
      <c r="J8" s="235" t="s">
        <v>11</v>
      </c>
      <c r="K8" s="240" t="s">
        <v>12</v>
      </c>
      <c r="L8" s="242" t="s">
        <v>13</v>
      </c>
    </row>
    <row r="9" spans="1:12" ht="30" customHeight="1" thickBot="1">
      <c r="A9" s="236"/>
      <c r="B9" s="236"/>
      <c r="C9" s="236"/>
      <c r="D9" s="237"/>
      <c r="E9" s="236"/>
      <c r="F9" s="236"/>
      <c r="G9" s="236"/>
      <c r="H9" s="5" t="s">
        <v>14</v>
      </c>
      <c r="I9" s="5" t="s">
        <v>15</v>
      </c>
      <c r="J9" s="236"/>
      <c r="K9" s="241"/>
      <c r="L9" s="243"/>
    </row>
    <row r="10" spans="1:12" s="11" customFormat="1" ht="45.75" customHeight="1">
      <c r="A10" s="184" t="s">
        <v>202</v>
      </c>
      <c r="B10" s="228" t="s">
        <v>213</v>
      </c>
      <c r="C10" s="228"/>
      <c r="D10" s="177" t="s">
        <v>20</v>
      </c>
      <c r="E10" s="183" t="s">
        <v>542</v>
      </c>
      <c r="F10" s="183" t="s">
        <v>543</v>
      </c>
      <c r="G10" s="183" t="s">
        <v>326</v>
      </c>
      <c r="H10" s="182">
        <v>12334</v>
      </c>
      <c r="I10" s="182">
        <v>335</v>
      </c>
      <c r="J10" s="182" t="s">
        <v>211</v>
      </c>
      <c r="K10" s="177" t="s">
        <v>21</v>
      </c>
      <c r="L10" s="10"/>
    </row>
    <row r="11" spans="1:12" s="11" customFormat="1" ht="12.95" customHeight="1">
      <c r="A11" s="16"/>
      <c r="B11" s="177"/>
      <c r="C11" s="177"/>
      <c r="D11" s="177"/>
      <c r="E11" s="16"/>
      <c r="F11" s="16"/>
      <c r="G11" s="16"/>
      <c r="H11" s="17"/>
      <c r="I11" s="17"/>
      <c r="J11" s="16"/>
      <c r="K11" s="18"/>
      <c r="L11" s="10"/>
    </row>
    <row r="12" spans="1:12" s="11" customFormat="1" ht="12.95" customHeight="1">
      <c r="A12" s="16"/>
      <c r="B12" s="177"/>
      <c r="C12" s="177"/>
      <c r="D12" s="177"/>
      <c r="E12" s="16"/>
      <c r="F12" s="16"/>
      <c r="G12" s="16"/>
      <c r="H12" s="17"/>
      <c r="I12" s="17"/>
      <c r="J12" s="16"/>
      <c r="K12" s="18"/>
      <c r="L12" s="10"/>
    </row>
    <row r="13" spans="1:12" s="11" customFormat="1" ht="12.95" customHeight="1">
      <c r="A13" s="16"/>
      <c r="B13" s="177"/>
      <c r="C13" s="177"/>
      <c r="D13" s="177"/>
      <c r="E13" s="16"/>
      <c r="F13" s="16"/>
      <c r="G13" s="16"/>
      <c r="H13" s="17"/>
      <c r="I13" s="17"/>
      <c r="J13" s="16"/>
      <c r="K13" s="18"/>
      <c r="L13" s="10"/>
    </row>
    <row r="14" spans="1:12" s="11" customFormat="1" ht="12.95" customHeight="1">
      <c r="A14" s="16"/>
      <c r="B14" s="177"/>
      <c r="C14" s="177"/>
      <c r="D14" s="177"/>
      <c r="E14" s="16"/>
      <c r="F14" s="16"/>
      <c r="G14" s="16"/>
      <c r="H14" s="17"/>
      <c r="I14" s="17"/>
      <c r="J14" s="16"/>
      <c r="K14" s="18"/>
      <c r="L14" s="10"/>
    </row>
    <row r="15" spans="1:12" s="11" customFormat="1" ht="12.95" customHeight="1">
      <c r="A15" s="177"/>
      <c r="B15" s="12"/>
      <c r="C15" s="12"/>
      <c r="D15" s="12"/>
      <c r="E15" s="183"/>
      <c r="F15" s="183"/>
      <c r="G15" s="183"/>
      <c r="H15" s="182"/>
      <c r="I15" s="182"/>
      <c r="J15" s="183"/>
      <c r="K15" s="9"/>
      <c r="L15" s="10"/>
    </row>
    <row r="16" spans="1:12" s="11" customFormat="1" ht="12.95" customHeight="1">
      <c r="A16" s="177"/>
      <c r="B16" s="16"/>
      <c r="C16" s="16"/>
      <c r="D16" s="16"/>
      <c r="E16" s="177"/>
      <c r="F16" s="177"/>
      <c r="G16" s="177"/>
      <c r="H16" s="178"/>
      <c r="I16" s="178"/>
      <c r="J16" s="177"/>
      <c r="K16" s="181"/>
      <c r="L16" s="10"/>
    </row>
    <row r="17" spans="1:12" s="11" customFormat="1" ht="12.95" customHeight="1">
      <c r="A17" s="177"/>
      <c r="B17" s="177"/>
      <c r="C17" s="177"/>
      <c r="D17" s="177"/>
      <c r="E17" s="177"/>
      <c r="F17" s="177"/>
      <c r="G17" s="177"/>
      <c r="H17" s="178"/>
      <c r="I17" s="178"/>
      <c r="J17" s="177"/>
      <c r="K17" s="181"/>
      <c r="L17" s="10"/>
    </row>
    <row r="18" spans="1:12" s="11" customFormat="1" ht="12.95" customHeight="1">
      <c r="A18" s="16"/>
      <c r="B18" s="177"/>
      <c r="C18" s="177"/>
      <c r="D18" s="177"/>
      <c r="E18" s="16"/>
      <c r="F18" s="16"/>
      <c r="G18" s="16"/>
      <c r="H18" s="17"/>
      <c r="I18" s="17"/>
      <c r="J18" s="16"/>
      <c r="K18" s="18"/>
      <c r="L18" s="10"/>
    </row>
    <row r="19" spans="1:12" s="11" customFormat="1" ht="12.95" customHeight="1">
      <c r="A19" s="16"/>
      <c r="B19" s="177"/>
      <c r="C19" s="177"/>
      <c r="D19" s="177"/>
      <c r="E19" s="16"/>
      <c r="F19" s="16"/>
      <c r="G19" s="16"/>
      <c r="H19" s="17"/>
      <c r="I19" s="17"/>
      <c r="J19" s="16"/>
      <c r="K19" s="18"/>
      <c r="L19" s="10"/>
    </row>
    <row r="20" spans="1:12" s="11" customFormat="1" ht="12.95" customHeight="1">
      <c r="A20" s="177"/>
      <c r="B20" s="177"/>
      <c r="C20" s="177"/>
      <c r="D20" s="177"/>
      <c r="E20" s="177"/>
      <c r="F20" s="177"/>
      <c r="G20" s="177"/>
      <c r="H20" s="178"/>
      <c r="I20" s="178"/>
      <c r="J20" s="177"/>
      <c r="K20" s="181"/>
      <c r="L20" s="10"/>
    </row>
    <row r="21" spans="1:12" s="11" customFormat="1" ht="12.95" customHeight="1">
      <c r="A21" s="177"/>
      <c r="B21" s="177"/>
      <c r="C21" s="177"/>
      <c r="D21" s="177"/>
      <c r="E21" s="177"/>
      <c r="F21" s="177"/>
      <c r="G21" s="177"/>
      <c r="H21" s="178"/>
      <c r="I21" s="178"/>
      <c r="J21" s="177"/>
      <c r="K21" s="181"/>
      <c r="L21" s="10"/>
    </row>
    <row r="22" spans="1:12" s="11" customFormat="1" ht="12.95" customHeight="1">
      <c r="A22" s="177"/>
      <c r="B22" s="177"/>
      <c r="C22" s="177"/>
      <c r="D22" s="177"/>
      <c r="E22" s="177"/>
      <c r="F22" s="177"/>
      <c r="G22" s="177"/>
      <c r="H22" s="178"/>
      <c r="I22" s="178"/>
      <c r="J22" s="177"/>
      <c r="K22" s="181"/>
      <c r="L22" s="10"/>
    </row>
    <row r="23" spans="1:12" s="11" customFormat="1" ht="12.95" customHeight="1">
      <c r="A23" s="177"/>
      <c r="B23" s="177"/>
      <c r="C23" s="177"/>
      <c r="D23" s="177"/>
      <c r="E23" s="177"/>
      <c r="F23" s="177"/>
      <c r="G23" s="177"/>
      <c r="H23" s="178"/>
      <c r="I23" s="178"/>
      <c r="J23" s="177"/>
      <c r="K23" s="181"/>
      <c r="L23" s="10"/>
    </row>
    <row r="24" spans="1:12" s="11" customFormat="1" ht="12.95" customHeight="1">
      <c r="A24" s="177"/>
      <c r="B24" s="177"/>
      <c r="C24" s="177"/>
      <c r="D24" s="177"/>
      <c r="E24" s="177"/>
      <c r="F24" s="177"/>
      <c r="G24" s="177"/>
      <c r="H24" s="178"/>
      <c r="I24" s="178"/>
      <c r="J24" s="177"/>
      <c r="K24" s="181"/>
      <c r="L24" s="10"/>
    </row>
    <row r="25" spans="1:12" s="11" customFormat="1" ht="12.95" customHeight="1">
      <c r="A25" s="177"/>
      <c r="B25" s="177"/>
      <c r="C25" s="177"/>
      <c r="D25" s="177"/>
      <c r="E25" s="177"/>
      <c r="F25" s="177"/>
      <c r="G25" s="177"/>
      <c r="H25" s="178"/>
      <c r="I25" s="178"/>
      <c r="J25" s="177"/>
      <c r="K25" s="181"/>
      <c r="L25" s="10"/>
    </row>
    <row r="26" spans="1:12" s="11" customFormat="1" ht="12.95" customHeight="1">
      <c r="A26" s="177"/>
      <c r="B26" s="177"/>
      <c r="C26" s="177"/>
      <c r="D26" s="177"/>
      <c r="E26" s="177"/>
      <c r="F26" s="177"/>
      <c r="G26" s="177"/>
      <c r="H26" s="178"/>
      <c r="I26" s="178"/>
      <c r="J26" s="177"/>
      <c r="K26" s="181"/>
      <c r="L26" s="10"/>
    </row>
    <row r="27" spans="1:12" s="11" customFormat="1" ht="12.95" customHeight="1">
      <c r="A27" s="177"/>
      <c r="B27" s="177"/>
      <c r="C27" s="177"/>
      <c r="D27" s="177"/>
      <c r="E27" s="177"/>
      <c r="F27" s="177"/>
      <c r="G27" s="177"/>
      <c r="H27" s="178"/>
      <c r="I27" s="178"/>
      <c r="J27" s="177"/>
      <c r="K27" s="181"/>
      <c r="L27" s="10"/>
    </row>
    <row r="28" spans="1:12" s="11" customFormat="1" ht="12.95" customHeight="1">
      <c r="A28" s="177"/>
      <c r="B28" s="177"/>
      <c r="C28" s="177"/>
      <c r="D28" s="177"/>
      <c r="E28" s="177"/>
      <c r="F28" s="177"/>
      <c r="G28" s="177"/>
      <c r="H28" s="178"/>
      <c r="I28" s="178"/>
      <c r="J28" s="177"/>
      <c r="K28" s="181"/>
      <c r="L28" s="10"/>
    </row>
    <row r="29" spans="1:12" s="11" customFormat="1" ht="12.95" customHeight="1">
      <c r="A29" s="177"/>
      <c r="B29" s="177"/>
      <c r="C29" s="177"/>
      <c r="D29" s="177"/>
      <c r="E29" s="177"/>
      <c r="F29" s="177"/>
      <c r="G29" s="177"/>
      <c r="H29" s="178"/>
      <c r="I29" s="178"/>
      <c r="J29" s="177"/>
      <c r="K29" s="181"/>
      <c r="L29" s="10"/>
    </row>
    <row r="30" spans="1:12" s="11" customFormat="1" ht="12.4" customHeight="1">
      <c r="A30" s="19"/>
      <c r="B30" s="177"/>
      <c r="C30" s="177"/>
      <c r="D30" s="177"/>
      <c r="E30" s="177"/>
      <c r="F30" s="177"/>
      <c r="G30" s="177"/>
      <c r="H30" s="178"/>
      <c r="I30" s="178"/>
      <c r="J30" s="177"/>
      <c r="K30" s="181"/>
      <c r="L30" s="10"/>
    </row>
    <row r="31" spans="1:12" s="11" customFormat="1" ht="12.4" customHeight="1">
      <c r="A31" s="19"/>
      <c r="B31" s="177"/>
      <c r="C31" s="177"/>
      <c r="D31" s="177"/>
      <c r="E31" s="177"/>
      <c r="F31" s="177"/>
      <c r="G31" s="177"/>
      <c r="H31" s="178"/>
      <c r="I31" s="178"/>
      <c r="J31" s="177"/>
      <c r="K31" s="181"/>
      <c r="L31" s="10"/>
    </row>
    <row r="32" spans="1:12" s="11" customFormat="1" ht="12.4" customHeight="1">
      <c r="A32" s="19"/>
      <c r="B32" s="177"/>
      <c r="C32" s="177"/>
      <c r="D32" s="177"/>
      <c r="E32" s="177"/>
      <c r="F32" s="177"/>
      <c r="G32" s="177"/>
      <c r="H32" s="178"/>
      <c r="I32" s="178"/>
      <c r="J32" s="177"/>
      <c r="K32" s="181"/>
      <c r="L32" s="10"/>
    </row>
    <row r="33" spans="1:12" s="11" customFormat="1" ht="12.4" customHeight="1">
      <c r="A33" s="19"/>
      <c r="B33" s="177"/>
      <c r="C33" s="177"/>
      <c r="D33" s="177"/>
      <c r="E33" s="177"/>
      <c r="F33" s="177"/>
      <c r="G33" s="177"/>
      <c r="H33" s="178"/>
      <c r="I33" s="178"/>
      <c r="J33" s="177"/>
      <c r="K33" s="181"/>
      <c r="L33" s="10"/>
    </row>
    <row r="34" spans="1:12" s="11" customFormat="1" ht="12.4" customHeight="1">
      <c r="A34" s="19"/>
      <c r="B34" s="177"/>
      <c r="C34" s="177"/>
      <c r="D34" s="177"/>
      <c r="E34" s="177"/>
      <c r="F34" s="177"/>
      <c r="G34" s="177"/>
      <c r="H34" s="178"/>
      <c r="I34" s="178"/>
      <c r="J34" s="177"/>
      <c r="K34" s="181"/>
      <c r="L34" s="10"/>
    </row>
    <row r="35" spans="1:12" s="11" customFormat="1" ht="12.4" customHeight="1">
      <c r="A35" s="19"/>
      <c r="B35" s="177"/>
      <c r="C35" s="177"/>
      <c r="D35" s="177"/>
      <c r="E35" s="177"/>
      <c r="F35" s="177"/>
      <c r="G35" s="177"/>
      <c r="H35" s="178"/>
      <c r="I35" s="178"/>
      <c r="J35" s="177"/>
      <c r="K35" s="181"/>
      <c r="L35" s="10"/>
    </row>
    <row r="36" spans="1:12" s="11" customFormat="1" ht="12.4" customHeight="1">
      <c r="A36" s="19"/>
      <c r="B36" s="177"/>
      <c r="C36" s="177"/>
      <c r="D36" s="177"/>
      <c r="E36" s="177"/>
      <c r="F36" s="177"/>
      <c r="G36" s="177"/>
      <c r="H36" s="178"/>
      <c r="I36" s="178"/>
      <c r="J36" s="177"/>
      <c r="K36" s="181"/>
      <c r="L36" s="10"/>
    </row>
    <row r="37" spans="1:12" s="11" customFormat="1" ht="12.4" customHeight="1">
      <c r="A37" s="19"/>
      <c r="B37" s="177"/>
      <c r="C37" s="177"/>
      <c r="D37" s="177"/>
      <c r="E37" s="177"/>
      <c r="F37" s="177"/>
      <c r="G37" s="177"/>
      <c r="H37" s="178"/>
      <c r="I37" s="178"/>
      <c r="J37" s="177"/>
      <c r="K37" s="181"/>
      <c r="L37" s="10"/>
    </row>
    <row r="38" spans="1:12" s="11" customFormat="1" ht="12.4" customHeight="1">
      <c r="A38" s="19"/>
      <c r="B38" s="177"/>
      <c r="C38" s="177"/>
      <c r="D38" s="177"/>
      <c r="E38" s="177"/>
      <c r="F38" s="177"/>
      <c r="G38" s="177"/>
      <c r="H38" s="178"/>
      <c r="I38" s="178"/>
      <c r="J38" s="177"/>
      <c r="K38" s="181"/>
      <c r="L38" s="10"/>
    </row>
    <row r="39" spans="1:12" s="11" customFormat="1" ht="12.4" customHeight="1">
      <c r="A39" s="19"/>
      <c r="B39" s="177"/>
      <c r="C39" s="177"/>
      <c r="D39" s="177"/>
      <c r="E39" s="177"/>
      <c r="F39" s="177"/>
      <c r="G39" s="177"/>
      <c r="H39" s="178"/>
      <c r="I39" s="178"/>
      <c r="J39" s="177"/>
      <c r="K39" s="181"/>
      <c r="L39" s="10"/>
    </row>
    <row r="40" spans="1:12" s="11" customFormat="1" ht="12.4" customHeight="1">
      <c r="A40" s="19"/>
      <c r="B40" s="177"/>
      <c r="C40" s="177"/>
      <c r="D40" s="177"/>
      <c r="E40" s="177"/>
      <c r="F40" s="177"/>
      <c r="G40" s="177"/>
      <c r="H40" s="178"/>
      <c r="I40" s="178"/>
      <c r="J40" s="177"/>
      <c r="K40" s="181"/>
      <c r="L40" s="10"/>
    </row>
    <row r="41" spans="1:12" s="11" customFormat="1" ht="12.4" customHeight="1">
      <c r="A41" s="19"/>
      <c r="B41" s="177"/>
      <c r="C41" s="177"/>
      <c r="D41" s="177"/>
      <c r="E41" s="177"/>
      <c r="F41" s="177"/>
      <c r="G41" s="177"/>
      <c r="H41" s="178"/>
      <c r="I41" s="178"/>
      <c r="J41" s="177"/>
      <c r="K41" s="181"/>
      <c r="L41" s="10"/>
    </row>
    <row r="42" spans="1:12" s="11" customFormat="1" ht="12.4" customHeight="1">
      <c r="A42" s="19"/>
      <c r="B42" s="177"/>
      <c r="C42" s="177"/>
      <c r="D42" s="177"/>
      <c r="E42" s="177"/>
      <c r="F42" s="177"/>
      <c r="G42" s="177"/>
      <c r="H42" s="178"/>
      <c r="I42" s="178"/>
      <c r="J42" s="177"/>
      <c r="K42" s="181"/>
      <c r="L42" s="10"/>
    </row>
    <row r="43" spans="1:12" s="11" customFormat="1" ht="12.4" customHeight="1">
      <c r="A43" s="19"/>
      <c r="B43" s="177"/>
      <c r="C43" s="177"/>
      <c r="D43" s="177"/>
      <c r="E43" s="177"/>
      <c r="F43" s="177"/>
      <c r="G43" s="177"/>
      <c r="H43" s="178"/>
      <c r="I43" s="178"/>
      <c r="J43" s="177"/>
      <c r="K43" s="181"/>
      <c r="L43" s="10"/>
    </row>
    <row r="44" spans="1:12" s="11" customFormat="1" ht="12.4" customHeight="1">
      <c r="A44" s="19"/>
      <c r="B44" s="177"/>
      <c r="C44" s="177"/>
      <c r="D44" s="177"/>
      <c r="E44" s="177"/>
      <c r="F44" s="177"/>
      <c r="G44" s="177"/>
      <c r="H44" s="178"/>
      <c r="I44" s="178"/>
      <c r="J44" s="177"/>
      <c r="K44" s="181"/>
      <c r="L44" s="10"/>
    </row>
    <row r="45" spans="1:12" s="11" customFormat="1" ht="12.4" customHeight="1">
      <c r="A45" s="19"/>
      <c r="B45" s="177"/>
      <c r="C45" s="177"/>
      <c r="D45" s="177"/>
      <c r="E45" s="177"/>
      <c r="F45" s="177"/>
      <c r="G45" s="177"/>
      <c r="H45" s="178"/>
      <c r="I45" s="178"/>
      <c r="J45" s="177"/>
      <c r="K45" s="181"/>
      <c r="L45" s="10"/>
    </row>
    <row r="46" spans="1:12" s="11" customFormat="1" ht="12.4" customHeight="1">
      <c r="A46" s="19"/>
      <c r="B46" s="177"/>
      <c r="C46" s="177"/>
      <c r="D46" s="177"/>
      <c r="E46" s="177"/>
      <c r="F46" s="177"/>
      <c r="G46" s="177"/>
      <c r="H46" s="178"/>
      <c r="I46" s="178"/>
      <c r="J46" s="177"/>
      <c r="K46" s="181"/>
      <c r="L46" s="10"/>
    </row>
    <row r="47" spans="1:12" s="11" customFormat="1" ht="12.4" customHeight="1">
      <c r="A47" s="19"/>
      <c r="B47" s="177"/>
      <c r="C47" s="177"/>
      <c r="D47" s="177"/>
      <c r="E47" s="177"/>
      <c r="F47" s="177"/>
      <c r="G47" s="177"/>
      <c r="H47" s="178"/>
      <c r="I47" s="178"/>
      <c r="J47" s="177"/>
      <c r="K47" s="181"/>
      <c r="L47" s="10"/>
    </row>
    <row r="48" spans="1:12" s="11" customFormat="1" ht="12.4" customHeight="1">
      <c r="A48" s="19"/>
      <c r="B48" s="177"/>
      <c r="C48" s="177"/>
      <c r="D48" s="177"/>
      <c r="E48" s="177"/>
      <c r="F48" s="177"/>
      <c r="G48" s="177"/>
      <c r="H48" s="178"/>
      <c r="I48" s="178"/>
      <c r="J48" s="177"/>
      <c r="K48" s="181"/>
      <c r="L48" s="10"/>
    </row>
    <row r="49" spans="1:12" s="11" customFormat="1" ht="12.4" customHeight="1">
      <c r="A49" s="19"/>
      <c r="B49" s="177"/>
      <c r="C49" s="177"/>
      <c r="D49" s="177"/>
      <c r="E49" s="177"/>
      <c r="F49" s="177"/>
      <c r="G49" s="177"/>
      <c r="H49" s="178"/>
      <c r="I49" s="178"/>
      <c r="J49" s="177"/>
      <c r="K49" s="181"/>
      <c r="L49" s="10"/>
    </row>
    <row r="50" spans="1:12" s="11" customFormat="1" ht="12.4" customHeight="1">
      <c r="A50" s="19"/>
      <c r="B50" s="177"/>
      <c r="C50" s="177"/>
      <c r="D50" s="177"/>
      <c r="E50" s="177"/>
      <c r="F50" s="177"/>
      <c r="G50" s="177"/>
      <c r="H50" s="178"/>
      <c r="I50" s="178"/>
      <c r="J50" s="177"/>
      <c r="K50" s="181"/>
      <c r="L50" s="10"/>
    </row>
    <row r="51" spans="1:12" s="11" customFormat="1" ht="12.4" customHeight="1">
      <c r="A51" s="19"/>
      <c r="B51" s="177"/>
      <c r="C51" s="177"/>
      <c r="D51" s="177"/>
      <c r="E51" s="177"/>
      <c r="F51" s="177"/>
      <c r="G51" s="177"/>
      <c r="H51" s="178"/>
      <c r="I51" s="178"/>
      <c r="J51" s="177"/>
      <c r="K51" s="181"/>
      <c r="L51" s="10"/>
    </row>
    <row r="52" spans="1:12" s="11" customFormat="1" ht="12.4" customHeight="1">
      <c r="A52" s="19"/>
      <c r="B52" s="177"/>
      <c r="C52" s="177"/>
      <c r="D52" s="177"/>
      <c r="E52" s="177"/>
      <c r="F52" s="177"/>
      <c r="G52" s="177"/>
      <c r="H52" s="178"/>
      <c r="I52" s="178"/>
      <c r="J52" s="177"/>
      <c r="K52" s="181"/>
      <c r="L52" s="10"/>
    </row>
    <row r="53" spans="1:12" s="11" customFormat="1" ht="12.4" customHeight="1">
      <c r="A53" s="19"/>
      <c r="B53" s="177"/>
      <c r="C53" s="177"/>
      <c r="D53" s="177"/>
      <c r="E53" s="177"/>
      <c r="F53" s="177"/>
      <c r="G53" s="177"/>
      <c r="H53" s="178"/>
      <c r="I53" s="178"/>
      <c r="J53" s="177"/>
      <c r="K53" s="181"/>
      <c r="L53" s="10"/>
    </row>
    <row r="54" spans="1:12" s="11" customFormat="1" ht="12.4" customHeight="1">
      <c r="A54" s="19"/>
      <c r="B54" s="177"/>
      <c r="C54" s="177"/>
      <c r="D54" s="177"/>
      <c r="E54" s="177"/>
      <c r="F54" s="177"/>
      <c r="G54" s="177"/>
      <c r="H54" s="178"/>
      <c r="I54" s="178"/>
      <c r="J54" s="177"/>
      <c r="K54" s="181"/>
      <c r="L54" s="10"/>
    </row>
    <row r="55" spans="1:12" s="11" customFormat="1" ht="12.4" customHeight="1">
      <c r="A55" s="19"/>
      <c r="B55" s="177"/>
      <c r="C55" s="177"/>
      <c r="D55" s="177"/>
      <c r="E55" s="177"/>
      <c r="F55" s="177"/>
      <c r="G55" s="177"/>
      <c r="H55" s="178"/>
      <c r="I55" s="178"/>
      <c r="J55" s="177"/>
      <c r="K55" s="181"/>
      <c r="L55" s="10"/>
    </row>
    <row r="56" spans="1:12" s="11" customFormat="1" ht="12.4" customHeight="1">
      <c r="A56" s="19"/>
      <c r="B56" s="177"/>
      <c r="C56" s="177"/>
      <c r="D56" s="177"/>
      <c r="E56" s="177"/>
      <c r="F56" s="177"/>
      <c r="G56" s="177"/>
      <c r="H56" s="178"/>
      <c r="I56" s="178"/>
      <c r="J56" s="177"/>
      <c r="K56" s="181"/>
      <c r="L56" s="10"/>
    </row>
    <row r="57" spans="1:12" s="11" customFormat="1" ht="12.4" customHeight="1">
      <c r="A57" s="19"/>
      <c r="B57" s="177"/>
      <c r="C57" s="177"/>
      <c r="D57" s="177"/>
      <c r="E57" s="177"/>
      <c r="F57" s="177"/>
      <c r="G57" s="177"/>
      <c r="H57" s="178"/>
      <c r="I57" s="178"/>
      <c r="J57" s="177"/>
      <c r="K57" s="181"/>
      <c r="L57" s="10"/>
    </row>
    <row r="58" spans="1:12" s="11" customFormat="1" ht="12.4" customHeight="1">
      <c r="A58" s="19"/>
      <c r="B58" s="177"/>
      <c r="C58" s="177"/>
      <c r="D58" s="177"/>
      <c r="E58" s="177"/>
      <c r="F58" s="177"/>
      <c r="G58" s="177"/>
      <c r="H58" s="178"/>
      <c r="I58" s="178"/>
      <c r="J58" s="177"/>
      <c r="K58" s="181"/>
      <c r="L58" s="10"/>
    </row>
    <row r="59" spans="1:12" s="11" customFormat="1" ht="12.4" customHeight="1">
      <c r="A59" s="19"/>
      <c r="B59" s="177"/>
      <c r="C59" s="177"/>
      <c r="D59" s="177"/>
      <c r="E59" s="177"/>
      <c r="F59" s="177"/>
      <c r="G59" s="177"/>
      <c r="H59" s="178"/>
      <c r="I59" s="178"/>
      <c r="J59" s="177"/>
      <c r="K59" s="181"/>
      <c r="L59" s="10"/>
    </row>
    <row r="60" spans="1:12" s="11" customFormat="1" ht="12.4" customHeight="1">
      <c r="A60" s="19"/>
      <c r="B60" s="177"/>
      <c r="C60" s="177"/>
      <c r="D60" s="177"/>
      <c r="E60" s="177"/>
      <c r="F60" s="177"/>
      <c r="G60" s="177"/>
      <c r="H60" s="178"/>
      <c r="I60" s="178"/>
      <c r="J60" s="177"/>
      <c r="K60" s="181"/>
      <c r="L60" s="10"/>
    </row>
    <row r="61" spans="1:12" s="11" customFormat="1" ht="12.4" customHeight="1">
      <c r="A61" s="19"/>
      <c r="B61" s="177"/>
      <c r="C61" s="177"/>
      <c r="D61" s="177"/>
      <c r="E61" s="177"/>
      <c r="F61" s="177"/>
      <c r="G61" s="177"/>
      <c r="H61" s="178"/>
      <c r="I61" s="178"/>
      <c r="J61" s="177"/>
      <c r="K61" s="181"/>
      <c r="L61" s="10"/>
    </row>
    <row r="62" spans="1:12" s="11" customFormat="1" ht="12.4" customHeight="1">
      <c r="A62" s="19"/>
      <c r="B62" s="177"/>
      <c r="C62" s="177"/>
      <c r="D62" s="177"/>
      <c r="E62" s="177"/>
      <c r="F62" s="177"/>
      <c r="G62" s="177"/>
      <c r="H62" s="178"/>
      <c r="I62" s="178"/>
      <c r="J62" s="177"/>
      <c r="K62" s="181"/>
      <c r="L62" s="10"/>
    </row>
    <row r="63" spans="1:12" s="11" customFormat="1" ht="12" customHeight="1" thickBot="1">
      <c r="A63" s="20"/>
      <c r="B63" s="21"/>
      <c r="C63" s="21"/>
      <c r="D63" s="21"/>
      <c r="E63" s="21"/>
      <c r="F63" s="21"/>
      <c r="G63" s="21"/>
      <c r="H63" s="22"/>
      <c r="I63" s="22"/>
      <c r="J63" s="21"/>
      <c r="K63" s="23"/>
      <c r="L63" s="24"/>
    </row>
    <row r="64" spans="1:12">
      <c r="H64" s="25">
        <f>SUM(H10:H63)</f>
        <v>12334</v>
      </c>
      <c r="I64" s="25">
        <f>SUM(I10:I63)</f>
        <v>335</v>
      </c>
    </row>
    <row r="66" spans="1:10" ht="15">
      <c r="A66" s="26"/>
      <c r="B66" s="26"/>
      <c r="C66" s="26"/>
      <c r="D66" s="26"/>
      <c r="E66" s="26"/>
      <c r="F66" s="26"/>
      <c r="G66" s="26"/>
      <c r="H66" s="27"/>
      <c r="I66" s="27"/>
      <c r="J66" s="26"/>
    </row>
    <row r="67" spans="1:10" ht="12.75" customHeight="1">
      <c r="A67" s="26"/>
      <c r="B67" s="26"/>
      <c r="C67" s="26"/>
      <c r="D67" s="26"/>
      <c r="E67" s="26"/>
      <c r="F67" s="26"/>
      <c r="G67" s="26"/>
      <c r="H67" s="27"/>
      <c r="I67" s="27"/>
      <c r="J67" s="26"/>
    </row>
    <row r="68" spans="1:10" ht="12.75" customHeight="1">
      <c r="A68" s="26"/>
      <c r="B68" s="26"/>
      <c r="C68" s="26"/>
      <c r="D68" s="26"/>
      <c r="E68" s="26"/>
      <c r="F68" s="26"/>
      <c r="G68" s="26"/>
      <c r="H68" s="27"/>
      <c r="I68" s="27"/>
      <c r="J68" s="26"/>
    </row>
    <row r="69" spans="1:10" ht="12.75" customHeight="1">
      <c r="A69" s="26"/>
      <c r="B69" s="26"/>
      <c r="C69" s="26"/>
      <c r="D69" s="26"/>
      <c r="E69" s="26"/>
      <c r="F69" s="26"/>
      <c r="G69" s="26"/>
      <c r="H69" s="27"/>
      <c r="I69" s="27"/>
      <c r="J69" s="26"/>
    </row>
    <row r="70" spans="1:10" ht="12.75" customHeight="1"/>
    <row r="71" spans="1:10" ht="18">
      <c r="A71" s="26"/>
      <c r="B71" s="26"/>
      <c r="C71" s="26"/>
      <c r="D71" s="26"/>
      <c r="E71" s="26"/>
      <c r="F71" s="29"/>
    </row>
  </sheetData>
  <mergeCells count="16">
    <mergeCell ref="B10:C10"/>
    <mergeCell ref="G8:G9"/>
    <mergeCell ref="H8:I8"/>
    <mergeCell ref="J8:J9"/>
    <mergeCell ref="K8:K9"/>
    <mergeCell ref="L8:L9"/>
    <mergeCell ref="A1:K1"/>
    <mergeCell ref="A3:K3"/>
    <mergeCell ref="A5:K5"/>
    <mergeCell ref="A6:K6"/>
    <mergeCell ref="A8:A9"/>
    <mergeCell ref="B8:B9"/>
    <mergeCell ref="C8:C9"/>
    <mergeCell ref="D8:D9"/>
    <mergeCell ref="E8:E9"/>
    <mergeCell ref="F8:F9"/>
  </mergeCells>
  <pageMargins left="0.39370078740157483" right="0.39370078740157483" top="0.59055118110236227" bottom="0.59055118110236227" header="0" footer="0"/>
  <pageSetup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concepción.sierra</dc:creator>
  <cp:lastModifiedBy>elena.villalpando</cp:lastModifiedBy>
  <dcterms:created xsi:type="dcterms:W3CDTF">2016-01-13T18:29:17Z</dcterms:created>
  <dcterms:modified xsi:type="dcterms:W3CDTF">2017-01-09T15:34:35Z</dcterms:modified>
</cp:coreProperties>
</file>