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600" windowHeight="10035" activeTab="1"/>
  </bookViews>
  <sheets>
    <sheet name="PRESUPUESTO DE  INGRESOS 2017" sheetId="2" r:id="rId1"/>
    <sheet name="APLICACION EGRESO 2017" sheetId="1" r:id="rId2"/>
  </sheets>
  <definedNames>
    <definedName name="_xlnm.Print_Area" localSheetId="1">'APLICACION EGRESO 2017'!$A$1:$O$133</definedName>
    <definedName name="_xlnm.Print_Area" localSheetId="0">'PRESUPUESTO DE  INGRESOS 2017'!$B$1:$D$54</definedName>
  </definedNames>
  <calcPr calcId="145621"/>
</workbook>
</file>

<file path=xl/calcChain.xml><?xml version="1.0" encoding="utf-8"?>
<calcChain xmlns="http://schemas.openxmlformats.org/spreadsheetml/2006/main">
  <c r="D12" i="2" l="1"/>
  <c r="D43" i="2" s="1"/>
  <c r="D54" i="2" s="1"/>
  <c r="O99" i="1"/>
  <c r="N98" i="1"/>
  <c r="M98" i="1"/>
  <c r="L98" i="1"/>
  <c r="K98" i="1"/>
  <c r="J98" i="1"/>
  <c r="O97" i="1"/>
  <c r="O96" i="1"/>
  <c r="N95" i="1"/>
  <c r="M95" i="1"/>
  <c r="L95" i="1"/>
  <c r="K95" i="1"/>
  <c r="J95" i="1"/>
  <c r="O94" i="1"/>
  <c r="N93" i="1"/>
  <c r="M93" i="1"/>
  <c r="L93" i="1"/>
  <c r="K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N56" i="1"/>
  <c r="M56" i="1"/>
  <c r="L56" i="1"/>
  <c r="K56" i="1"/>
  <c r="J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N29" i="1"/>
  <c r="M29" i="1"/>
  <c r="L29" i="1"/>
  <c r="K29" i="1"/>
  <c r="J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L100" i="1" l="1"/>
  <c r="O56" i="1"/>
  <c r="O95" i="1"/>
  <c r="N100" i="1"/>
  <c r="K100" i="1"/>
  <c r="O98" i="1"/>
  <c r="O93" i="1"/>
  <c r="M100" i="1"/>
  <c r="O29" i="1"/>
  <c r="J100" i="1"/>
  <c r="O100" i="1" l="1"/>
</calcChain>
</file>

<file path=xl/comments1.xml><?xml version="1.0" encoding="utf-8"?>
<comments xmlns="http://schemas.openxmlformats.org/spreadsheetml/2006/main">
  <authors>
    <author>Contabilidad-ICC</author>
  </authors>
  <commentList>
    <comment ref="L60" authorId="0">
      <text>
        <r>
          <rPr>
            <b/>
            <sz val="9"/>
            <color indexed="81"/>
            <rFont val="Tahoma"/>
            <family val="2"/>
          </rPr>
          <t>Contabilidad-ICC:</t>
        </r>
        <r>
          <rPr>
            <sz val="9"/>
            <color indexed="81"/>
            <rFont val="Tahoma"/>
            <family val="2"/>
          </rPr>
          <t xml:space="preserve">
DICTAMEN 40,000
</t>
        </r>
      </text>
    </comment>
  </commentList>
</comments>
</file>

<file path=xl/sharedStrings.xml><?xml version="1.0" encoding="utf-8"?>
<sst xmlns="http://schemas.openxmlformats.org/spreadsheetml/2006/main" count="151" uniqueCount="139">
  <si>
    <r>
      <rPr>
        <b/>
        <sz val="16"/>
        <color indexed="30"/>
        <rFont val="Arial"/>
        <family val="2"/>
      </rPr>
      <t>PRESUPUESTO DE EGRESOS</t>
    </r>
    <r>
      <rPr>
        <b/>
        <sz val="16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2017</t>
    </r>
  </si>
  <si>
    <t xml:space="preserve">PRESUPUESTO AUTORIZADO EN ANTEPROYECTO </t>
  </si>
  <si>
    <t xml:space="preserve"> </t>
  </si>
  <si>
    <t xml:space="preserve">EJERCIDO </t>
  </si>
  <si>
    <t xml:space="preserve">PRESUPUESTO SUBSIDIO ESTATAL </t>
  </si>
  <si>
    <t xml:space="preserve">PRESUPUESTO INGRESOS PROPIOS </t>
  </si>
  <si>
    <t>AHORRO DE EJERCICIOS ANTERIORES POR EJERCER</t>
  </si>
  <si>
    <t>RECURSO FEDERAL EXPOSICION "2016 PROYECTO  DE EXPOSICIONES"</t>
  </si>
  <si>
    <t>RECURSO ESTATAL CONVENIO SECRETARIA DE CULTURA</t>
  </si>
  <si>
    <t xml:space="preserve">TOTAL </t>
  </si>
  <si>
    <t>Sueldo base</t>
  </si>
  <si>
    <t>Honorarios asimilables a salarios</t>
  </si>
  <si>
    <t>Salarios al personal eventual</t>
  </si>
  <si>
    <t>Prima quinquenal por años de servicios efectivos prestados</t>
  </si>
  <si>
    <t>Prima vacacional y dominical</t>
  </si>
  <si>
    <t xml:space="preserve">Aguinaldo </t>
  </si>
  <si>
    <t xml:space="preserve">Remuneraciones por tiempos extraordinarios  </t>
  </si>
  <si>
    <t>Cuotas al IMSS por enfermedades y maternidad</t>
  </si>
  <si>
    <t>Cuotas para la vivienda</t>
  </si>
  <si>
    <t>Cuotas a Pensiones</t>
  </si>
  <si>
    <t>Cuotas para el Sistema de Ahorro para el Retiro (SAR)</t>
  </si>
  <si>
    <t xml:space="preserve">Cuotas para el seguro de vida personal </t>
  </si>
  <si>
    <t>Indemnizaciones por separación</t>
  </si>
  <si>
    <t xml:space="preserve">Estímulos para el personal </t>
  </si>
  <si>
    <t>Ayuda para despensa</t>
  </si>
  <si>
    <t>Ayuda para pasaje</t>
  </si>
  <si>
    <t>Estímulo por Día del Servidor Público</t>
  </si>
  <si>
    <t>Otros estímulos</t>
  </si>
  <si>
    <t>CAPITULO 1000</t>
  </si>
  <si>
    <t>CAPITULO 2000</t>
  </si>
  <si>
    <t>CAPITULO 3000</t>
  </si>
  <si>
    <t>CAPITULO 4000</t>
  </si>
  <si>
    <t>CAPITULO 5000</t>
  </si>
  <si>
    <t>H o s p i c i o  C a b a ñ a s</t>
  </si>
  <si>
    <t>P  a  t  r  i  m  o  n  i  o   d  e   l  a   H  u  m  a  n  i  d  a  d</t>
  </si>
  <si>
    <t>PRESUPUESTO DE INGRESOS  2017</t>
  </si>
  <si>
    <t>PRESUPUESTO INGRESOS PROPIOS 2017</t>
  </si>
  <si>
    <t>'4-6-000-0-00-000-00-00</t>
  </si>
  <si>
    <t>'4-6-001-0-00-000-00-00</t>
  </si>
  <si>
    <t xml:space="preserve">Uso de espacio </t>
  </si>
  <si>
    <t>'4-6-002-0-00-000-00-00</t>
  </si>
  <si>
    <t>Tomas Fotograficas</t>
  </si>
  <si>
    <t>'4-6-005-0-00-000-00-00</t>
  </si>
  <si>
    <t>Ingreso al cine</t>
  </si>
  <si>
    <t>'4-6-006-0-00-000-00-00</t>
  </si>
  <si>
    <t xml:space="preserve">Acceso al museo </t>
  </si>
  <si>
    <t>'4-6-010-0-00-000-00-00</t>
  </si>
  <si>
    <t>Educal  Librería</t>
  </si>
  <si>
    <t>'4-6-015-0-00-000-00-00</t>
  </si>
  <si>
    <t xml:space="preserve">Ingreso Cuota de Recuperación Tienda </t>
  </si>
  <si>
    <t>Cursos de verano</t>
  </si>
  <si>
    <t xml:space="preserve">Venta de Catalagos </t>
  </si>
  <si>
    <t xml:space="preserve">Ingresos por Productos finacieros </t>
  </si>
  <si>
    <t>Cuotas de recuperacion por gastos operativos</t>
  </si>
  <si>
    <t xml:space="preserve">Otros Ingresos </t>
  </si>
  <si>
    <t>PRESUPUESTO INGRESOS POR SUBSIDIO 2017</t>
  </si>
  <si>
    <t>Salario personal eventual</t>
  </si>
  <si>
    <t>Prima vacacional y dominical (dominical)</t>
  </si>
  <si>
    <t>Prima vacacional y dominical (vacacional)</t>
  </si>
  <si>
    <t>Estímulos para el personal ( PREMIO PUNTUALIDAD, EVENTOS,GUARDIA)</t>
  </si>
  <si>
    <t>PRESUPUESTO DE INGRESOS AUTORIZADO 2017</t>
  </si>
  <si>
    <t>PRESUPUESTO POR APLICACIÓN DE AHORROS DE EJERCICIOS ANTERIORES</t>
  </si>
  <si>
    <t xml:space="preserve">RECURSO ESTATAL CONVENIO SECRETARIA DE CULTURA </t>
  </si>
  <si>
    <t>TOTAL PRESUPUESTO DE INGRESOS 2017</t>
  </si>
  <si>
    <t xml:space="preserve">TOTAL PRESUPUESTO </t>
  </si>
  <si>
    <t>PROGRAMA  "Programa de conservacion,promoción y difusión del Instituto Cultural Cabañas."</t>
  </si>
  <si>
    <t>Materiales para el registro e identificación de bienes y personas</t>
  </si>
  <si>
    <t>Materiales, útiles y equipos menores de oficina</t>
  </si>
  <si>
    <t>Materiales y útiles de impresión y reproducción</t>
  </si>
  <si>
    <t>Materiales, útiles y equipos menores de tecnología</t>
  </si>
  <si>
    <t>Material impreso e información digital</t>
  </si>
  <si>
    <t>Material de limpieza</t>
  </si>
  <si>
    <t>Materiales y útiles de enseñanza</t>
  </si>
  <si>
    <t xml:space="preserve"> Productos alimenticios para el personal en las instalaciones de las dependencias y entidades</t>
  </si>
  <si>
    <t xml:space="preserve">Combustibles, lubricantes y aditivos para vehículos destinados a servicios administrativos
</t>
  </si>
  <si>
    <t>Utensilios para el servicio de alimentación</t>
  </si>
  <si>
    <t>Productos minerales no metálicos</t>
  </si>
  <si>
    <t>Cemento y productos de concreto</t>
  </si>
  <si>
    <t>Cal, yeso y productos de yeso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</si>
  <si>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</si>
  <si>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</si>
  <si>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</si>
  <si>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</si>
  <si>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Fertilizantes, pesticidas y otros agroquímicos</t>
  </si>
  <si>
    <t>Vestuario y uniformes</t>
  </si>
  <si>
    <t>Prendas de seguridad y protección personal</t>
  </si>
  <si>
    <t>Productos textiles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</si>
  <si>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</si>
  <si>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</si>
  <si>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</si>
  <si>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transporte</t>
  </si>
  <si>
    <t>Refacciones y accesorios menores otros bienes muebles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</si>
  <si>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</si>
  <si>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</si>
  <si>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 de gas</t>
  </si>
  <si>
    <t>Servicio postal</t>
  </si>
  <si>
    <t>Arrendamiento de equipo y bienes informáticos</t>
  </si>
  <si>
    <t>Servicios legales, de contabilidad, auditoría y relacionados</t>
  </si>
  <si>
    <t>Servicios de consultoría administrativa e informática</t>
  </si>
  <si>
    <t>Capacitación especializada</t>
  </si>
  <si>
    <t>Servicios de apoyo administrativo</t>
  </si>
  <si>
    <t>Servicio de impresión de documentos y papelería oficial</t>
  </si>
  <si>
    <t>Servicios de impresión de material informativo derivado de la operación y administración</t>
  </si>
  <si>
    <t>Servicios de vigilancia</t>
  </si>
  <si>
    <t>Servicios profesionales, científicos y técnicos integrales</t>
  </si>
  <si>
    <t>Servicios financieros y bancarios</t>
  </si>
  <si>
    <t>Seguros de bienes patrimoniales</t>
  </si>
  <si>
    <t>Almacenaje, embalaje y envase</t>
  </si>
  <si>
    <t>Fletes y maniobras</t>
  </si>
  <si>
    <t>Servicios financieros, bancarios y comerciales integrales</t>
  </si>
  <si>
    <t>Mantenimiento y conservación menor de inmuebles para la prestación de servicios administrativos</t>
  </si>
  <si>
    <t>Mantenimiento y conservación de mobiliario y equipo de administración, educacional y recreativo</t>
  </si>
  <si>
    <t>Instalación, reparación y mantenimiento de equipo</t>
  </si>
  <si>
    <t>Mantenimiento y conservación de vehículos terrestre</t>
  </si>
  <si>
    <t>Instalación, reparación y mantenimiento de maquina y otros equipos</t>
  </si>
  <si>
    <t xml:space="preserve">Mantenimiento y conservación de maquinaria y equipo de trabajo especifico </t>
  </si>
  <si>
    <t>Servicios de limpieza y manejo de desechos</t>
  </si>
  <si>
    <t>Servicios de jardinería y fumigación</t>
  </si>
  <si>
    <t>Pasajes aéreos nacionales</t>
  </si>
  <si>
    <t>Pasajes terrestres nacionales</t>
  </si>
  <si>
    <t>Viáticos en el país</t>
  </si>
  <si>
    <t>Otros servicios de traslado y hospedaje</t>
  </si>
  <si>
    <t>Gastos de orden cultural</t>
  </si>
  <si>
    <t>Exposiciones</t>
  </si>
  <si>
    <t>Gastos de representación</t>
  </si>
  <si>
    <t>Otros impuestos y derechos</t>
  </si>
  <si>
    <t>Laudos laborales</t>
  </si>
  <si>
    <t>Penas, multas, accesorios y actualizaciones</t>
  </si>
  <si>
    <t>Ayudas para erogaciones contingentes</t>
  </si>
  <si>
    <t>Equipos y aparatos audiovisuales</t>
  </si>
  <si>
    <t>Licencias industriales, comerciales y otras</t>
  </si>
  <si>
    <t>PART</t>
  </si>
  <si>
    <t>UP</t>
  </si>
  <si>
    <t>UR/Org</t>
  </si>
  <si>
    <t>Prog</t>
  </si>
  <si>
    <t>Pc / Py</t>
  </si>
  <si>
    <t>UEG</t>
  </si>
  <si>
    <t>DEST.</t>
  </si>
  <si>
    <t>DESCRIPCION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</si>
</sst>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_-[$€-2]* #,##0.00_-;\-[$€-2]* #,##0.00_-;_-[$€-2]* &quot;-&quot;??_-"/>
    <numFmt numFmtId="166" formatCode="#,##0.00_ ;\-#,##0.00\ "/>
    <numFmt numFmtId="167" formatCode="00"/>
    <numFmt numFmtId="168" formatCode="000"/>
    <numFmt numFmtId="169" formatCode="0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30"/>
      <name val="Arial"/>
      <family val="2"/>
    </font>
    <font>
      <b/>
      <sz val="16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9"/>
      <color indexed="8"/>
      <name val="Times New Roman"/>
      <family val="1"/>
    </font>
    <font>
      <sz val="8.0500000000000007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.85"/>
      <color indexed="8"/>
      <name val="Times New Roman"/>
      <family val="1"/>
    </font>
    <font>
      <sz val="10"/>
      <color indexed="2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u val="singleAccounting"/>
      <sz val="10"/>
      <name val="Arial"/>
      <family val="2"/>
    </font>
    <font>
      <b/>
      <u val="singleAccounting"/>
      <sz val="11"/>
      <name val="Arial"/>
      <family val="2"/>
    </font>
    <font>
      <b/>
      <sz val="13"/>
      <name val="Arial"/>
      <family val="2"/>
    </font>
    <font>
      <b/>
      <u val="singleAccounting"/>
      <sz val="14"/>
      <name val="Arial"/>
      <family val="2"/>
    </font>
    <font>
      <b/>
      <sz val="9.85"/>
      <color indexed="8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2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2" applyFont="1" applyFill="1" applyAlignment="1"/>
    <xf numFmtId="0" fontId="2" fillId="0" borderId="0" xfId="2" applyFill="1"/>
    <xf numFmtId="0" fontId="2" fillId="0" borderId="0" xfId="2"/>
    <xf numFmtId="44" fontId="2" fillId="0" borderId="0" xfId="1" applyFont="1" applyFill="1"/>
    <xf numFmtId="0" fontId="4" fillId="0" borderId="0" xfId="2" applyFont="1" applyFill="1" applyAlignment="1">
      <alignment vertical="center"/>
    </xf>
    <xf numFmtId="0" fontId="5" fillId="0" borderId="0" xfId="2" applyFont="1" applyFill="1" applyAlignment="1">
      <alignment horizontal="right" vertical="center"/>
    </xf>
    <xf numFmtId="0" fontId="2" fillId="0" borderId="0" xfId="2" applyFont="1" applyFill="1"/>
    <xf numFmtId="0" fontId="8" fillId="0" borderId="1" xfId="2" applyFont="1" applyFill="1" applyBorder="1" applyAlignment="1">
      <alignment horizontal="centerContinuous"/>
    </xf>
    <xf numFmtId="0" fontId="8" fillId="0" borderId="2" xfId="2" applyFont="1" applyFill="1" applyBorder="1" applyAlignment="1">
      <alignment horizontal="centerContinuous"/>
    </xf>
    <xf numFmtId="0" fontId="8" fillId="0" borderId="0" xfId="2" applyFont="1" applyFill="1" applyBorder="1" applyAlignment="1">
      <alignment horizontal="centerContinuous"/>
    </xf>
    <xf numFmtId="0" fontId="8" fillId="0" borderId="4" xfId="2" applyFont="1" applyFill="1" applyBorder="1" applyAlignment="1">
      <alignment wrapText="1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44" fontId="2" fillId="0" borderId="0" xfId="1" applyFont="1"/>
    <xf numFmtId="44" fontId="2" fillId="0" borderId="0" xfId="2" applyNumberFormat="1"/>
    <xf numFmtId="44" fontId="2" fillId="0" borderId="0" xfId="2" applyNumberFormat="1" applyFill="1"/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164" fontId="13" fillId="0" borderId="0" xfId="4" applyNumberFormat="1" applyFont="1" applyAlignment="1">
      <alignment horizontal="right" vertical="center"/>
    </xf>
    <xf numFmtId="44" fontId="2" fillId="3" borderId="0" xfId="1" applyFont="1" applyFill="1"/>
    <xf numFmtId="0" fontId="18" fillId="0" borderId="0" xfId="34" applyFont="1" applyAlignment="1"/>
    <xf numFmtId="0" fontId="2" fillId="0" borderId="0" xfId="34" applyFont="1"/>
    <xf numFmtId="44" fontId="2" fillId="0" borderId="0" xfId="18" applyFont="1"/>
    <xf numFmtId="0" fontId="2" fillId="0" borderId="0" xfId="34" applyFont="1" applyBorder="1"/>
    <xf numFmtId="44" fontId="2" fillId="0" borderId="0" xfId="18" applyFont="1" applyBorder="1"/>
    <xf numFmtId="44" fontId="20" fillId="0" borderId="0" xfId="18" applyFont="1" applyBorder="1" applyAlignment="1"/>
    <xf numFmtId="44" fontId="3" fillId="0" borderId="0" xfId="18" applyFont="1" applyBorder="1" applyAlignment="1"/>
    <xf numFmtId="49" fontId="8" fillId="4" borderId="5" xfId="34" applyNumberFormat="1" applyFont="1" applyFill="1" applyBorder="1" applyAlignment="1">
      <alignment horizontal="left" vertical="top"/>
    </xf>
    <xf numFmtId="44" fontId="19" fillId="0" borderId="0" xfId="18" applyFont="1" applyBorder="1"/>
    <xf numFmtId="44" fontId="3" fillId="0" borderId="0" xfId="18" applyFont="1" applyBorder="1"/>
    <xf numFmtId="44" fontId="2" fillId="0" borderId="0" xfId="18" applyFont="1" applyFill="1"/>
    <xf numFmtId="49" fontId="11" fillId="4" borderId="5" xfId="34" applyNumberFormat="1" applyFont="1" applyFill="1" applyBorder="1" applyAlignment="1">
      <alignment horizontal="left" vertical="top"/>
    </xf>
    <xf numFmtId="49" fontId="11" fillId="4" borderId="0" xfId="34" applyNumberFormat="1" applyFont="1" applyFill="1" applyBorder="1" applyAlignment="1">
      <alignment horizontal="left" vertical="top"/>
    </xf>
    <xf numFmtId="43" fontId="21" fillId="0" borderId="0" xfId="7" applyFont="1" applyBorder="1" applyAlignment="1">
      <alignment horizontal="right" vertical="center"/>
    </xf>
    <xf numFmtId="44" fontId="2" fillId="0" borderId="0" xfId="18" applyFont="1" applyFill="1" applyBorder="1"/>
    <xf numFmtId="44" fontId="22" fillId="0" borderId="0" xfId="18" applyFont="1" applyFill="1" applyBorder="1"/>
    <xf numFmtId="44" fontId="11" fillId="4" borderId="0" xfId="18" applyFont="1" applyFill="1" applyBorder="1" applyAlignment="1">
      <alignment horizontal="right" vertical="top"/>
    </xf>
    <xf numFmtId="44" fontId="23" fillId="0" borderId="0" xfId="18" applyFont="1" applyBorder="1" applyAlignment="1"/>
    <xf numFmtId="44" fontId="2" fillId="0" borderId="0" xfId="9" applyFont="1" applyFill="1" applyBorder="1" applyAlignment="1">
      <alignment horizontal="right" vertical="center"/>
    </xf>
    <xf numFmtId="44" fontId="19" fillId="0" borderId="0" xfId="18" applyFont="1" applyBorder="1" applyAlignment="1"/>
    <xf numFmtId="0" fontId="2" fillId="0" borderId="0" xfId="2" applyFont="1" applyBorder="1"/>
    <xf numFmtId="44" fontId="24" fillId="0" borderId="0" xfId="18" applyFont="1" applyBorder="1" applyAlignment="1"/>
    <xf numFmtId="44" fontId="25" fillId="0" borderId="0" xfId="18" applyFont="1"/>
    <xf numFmtId="44" fontId="20" fillId="0" borderId="0" xfId="18" applyFont="1" applyBorder="1" applyAlignment="1">
      <alignment wrapText="1"/>
    </xf>
    <xf numFmtId="166" fontId="26" fillId="0" borderId="0" xfId="9" applyNumberFormat="1" applyFont="1" applyAlignment="1">
      <alignment horizontal="left"/>
    </xf>
    <xf numFmtId="0" fontId="10" fillId="0" borderId="0" xfId="34" applyFont="1" applyAlignment="1">
      <alignment horizontal="center"/>
    </xf>
    <xf numFmtId="0" fontId="27" fillId="0" borderId="0" xfId="34" applyFont="1"/>
    <xf numFmtId="44" fontId="27" fillId="0" borderId="0" xfId="18" applyFont="1"/>
    <xf numFmtId="0" fontId="29" fillId="0" borderId="0" xfId="0" applyFont="1" applyAlignment="1">
      <alignment horizontal="justify" vertical="center"/>
    </xf>
    <xf numFmtId="0" fontId="29" fillId="0" borderId="0" xfId="0" applyFont="1"/>
    <xf numFmtId="0" fontId="29" fillId="0" borderId="0" xfId="0" applyFont="1" applyAlignment="1">
      <alignment vertical="center"/>
    </xf>
    <xf numFmtId="0" fontId="30" fillId="0" borderId="0" xfId="0" applyFont="1" applyAlignment="1">
      <alignment horizontal="justify" vertical="center"/>
    </xf>
    <xf numFmtId="0" fontId="10" fillId="0" borderId="0" xfId="2" applyFont="1" applyFill="1" applyAlignment="1"/>
    <xf numFmtId="0" fontId="10" fillId="0" borderId="0" xfId="2" applyFont="1" applyFill="1" applyAlignment="1">
      <alignment vertical="center"/>
    </xf>
    <xf numFmtId="0" fontId="27" fillId="0" borderId="0" xfId="2" applyFont="1" applyFill="1" applyBorder="1"/>
    <xf numFmtId="0" fontId="27" fillId="0" borderId="0" xfId="2" applyFont="1" applyFill="1"/>
    <xf numFmtId="0" fontId="4" fillId="2" borderId="6" xfId="2" applyFont="1" applyFill="1" applyBorder="1" applyAlignment="1">
      <alignment horizontal="center"/>
    </xf>
    <xf numFmtId="44" fontId="4" fillId="2" borderId="6" xfId="1" applyFont="1" applyFill="1" applyBorder="1"/>
    <xf numFmtId="44" fontId="4" fillId="2" borderId="7" xfId="1" applyFont="1" applyFill="1" applyBorder="1"/>
    <xf numFmtId="44" fontId="10" fillId="0" borderId="9" xfId="1" applyFont="1" applyFill="1" applyBorder="1" applyAlignment="1">
      <alignment wrapText="1"/>
    </xf>
    <xf numFmtId="0" fontId="8" fillId="0" borderId="9" xfId="2" applyFont="1" applyFill="1" applyBorder="1" applyAlignment="1">
      <alignment horizontal="center" wrapText="1"/>
    </xf>
    <xf numFmtId="0" fontId="8" fillId="0" borderId="10" xfId="2" applyFont="1" applyFill="1" applyBorder="1" applyAlignment="1">
      <alignment horizontal="center" wrapText="1"/>
    </xf>
    <xf numFmtId="0" fontId="8" fillId="0" borderId="11" xfId="2" applyFont="1" applyFill="1" applyBorder="1" applyAlignment="1">
      <alignment horizontal="centerContinuous"/>
    </xf>
    <xf numFmtId="0" fontId="2" fillId="0" borderId="0" xfId="2" applyBorder="1"/>
    <xf numFmtId="0" fontId="4" fillId="0" borderId="0" xfId="2" applyFont="1" applyAlignment="1">
      <alignment vertical="center"/>
    </xf>
    <xf numFmtId="44" fontId="4" fillId="2" borderId="13" xfId="1" applyFont="1" applyFill="1" applyBorder="1"/>
    <xf numFmtId="44" fontId="2" fillId="0" borderId="13" xfId="1" applyFont="1" applyFill="1" applyBorder="1"/>
    <xf numFmtId="0" fontId="28" fillId="0" borderId="15" xfId="3" applyFont="1" applyFill="1" applyBorder="1" applyAlignment="1">
      <alignment vertical="center"/>
    </xf>
    <xf numFmtId="0" fontId="28" fillId="0" borderId="9" xfId="3" applyFont="1" applyFill="1" applyBorder="1" applyAlignment="1">
      <alignment vertical="center"/>
    </xf>
    <xf numFmtId="0" fontId="28" fillId="0" borderId="14" xfId="3" applyFont="1" applyFill="1" applyBorder="1" applyAlignment="1">
      <alignment vertical="center"/>
    </xf>
    <xf numFmtId="0" fontId="28" fillId="0" borderId="11" xfId="3" applyFont="1" applyFill="1" applyBorder="1" applyAlignment="1">
      <alignment vertical="center"/>
    </xf>
    <xf numFmtId="0" fontId="27" fillId="0" borderId="11" xfId="2" applyFont="1" applyFill="1" applyBorder="1" applyAlignment="1"/>
    <xf numFmtId="0" fontId="2" fillId="0" borderId="3" xfId="2" applyFont="1" applyFill="1" applyBorder="1"/>
    <xf numFmtId="0" fontId="2" fillId="0" borderId="8" xfId="2" applyFont="1" applyFill="1" applyBorder="1"/>
    <xf numFmtId="0" fontId="2" fillId="0" borderId="4" xfId="2" applyFont="1" applyFill="1" applyBorder="1"/>
    <xf numFmtId="167" fontId="2" fillId="0" borderId="12" xfId="3" applyNumberFormat="1" applyFont="1" applyFill="1" applyBorder="1" applyAlignment="1">
      <alignment horizontal="center"/>
    </xf>
    <xf numFmtId="164" fontId="31" fillId="0" borderId="13" xfId="4" applyNumberFormat="1" applyFont="1" applyFill="1" applyBorder="1" applyAlignment="1">
      <alignment horizontal="right" vertical="center"/>
    </xf>
    <xf numFmtId="0" fontId="2" fillId="0" borderId="12" xfId="2" applyFont="1" applyBorder="1"/>
    <xf numFmtId="0" fontId="2" fillId="0" borderId="0" xfId="2" applyFont="1"/>
    <xf numFmtId="0" fontId="21" fillId="0" borderId="0" xfId="0" applyFont="1"/>
    <xf numFmtId="167" fontId="2" fillId="0" borderId="4" xfId="3" applyNumberFormat="1" applyFont="1" applyFill="1" applyBorder="1" applyAlignment="1">
      <alignment horizontal="center"/>
    </xf>
    <xf numFmtId="168" fontId="2" fillId="0" borderId="4" xfId="3" applyNumberFormat="1" applyFont="1" applyFill="1" applyBorder="1" applyAlignment="1">
      <alignment horizontal="center"/>
    </xf>
    <xf numFmtId="169" fontId="2" fillId="0" borderId="4" xfId="3" applyNumberFormat="1" applyFont="1" applyFill="1" applyBorder="1" applyAlignment="1">
      <alignment horizontal="center"/>
    </xf>
    <xf numFmtId="0" fontId="31" fillId="0" borderId="4" xfId="3" applyFont="1" applyFill="1" applyBorder="1" applyAlignment="1">
      <alignment horizontal="center" vertical="center"/>
    </xf>
    <xf numFmtId="167" fontId="2" fillId="0" borderId="4" xfId="3" applyNumberFormat="1" applyFont="1" applyBorder="1" applyAlignment="1">
      <alignment horizontal="center"/>
    </xf>
    <xf numFmtId="0" fontId="11" fillId="0" borderId="4" xfId="3" applyFont="1" applyFill="1" applyBorder="1"/>
    <xf numFmtId="164" fontId="31" fillId="0" borderId="4" xfId="4" applyNumberFormat="1" applyFont="1" applyBorder="1" applyAlignment="1">
      <alignment horizontal="right" vertical="center"/>
    </xf>
    <xf numFmtId="164" fontId="31" fillId="0" borderId="4" xfId="4" applyNumberFormat="1" applyFont="1" applyFill="1" applyBorder="1" applyAlignment="1">
      <alignment horizontal="right" vertical="center"/>
    </xf>
    <xf numFmtId="0" fontId="31" fillId="0" borderId="4" xfId="0" applyFont="1" applyFill="1" applyBorder="1" applyAlignment="1">
      <alignment vertical="center"/>
    </xf>
    <xf numFmtId="0" fontId="31" fillId="0" borderId="4" xfId="4" applyFont="1" applyFill="1" applyBorder="1" applyAlignment="1">
      <alignment vertical="center"/>
    </xf>
    <xf numFmtId="0" fontId="11" fillId="0" borderId="4" xfId="3" applyFont="1" applyFill="1" applyBorder="1" applyAlignment="1">
      <alignment wrapText="1"/>
    </xf>
    <xf numFmtId="0" fontId="2" fillId="0" borderId="4" xfId="2" applyFont="1" applyFill="1" applyBorder="1" applyAlignment="1">
      <alignment wrapText="1"/>
    </xf>
    <xf numFmtId="0" fontId="4" fillId="2" borderId="12" xfId="2" applyFont="1" applyFill="1" applyBorder="1" applyAlignment="1">
      <alignment wrapText="1"/>
    </xf>
    <xf numFmtId="0" fontId="4" fillId="2" borderId="4" xfId="2" applyFont="1" applyFill="1" applyBorder="1" applyAlignment="1">
      <alignment wrapText="1"/>
    </xf>
    <xf numFmtId="44" fontId="8" fillId="2" borderId="4" xfId="1" applyFont="1" applyFill="1" applyBorder="1" applyAlignment="1">
      <alignment wrapText="1"/>
    </xf>
    <xf numFmtId="0" fontId="31" fillId="0" borderId="4" xfId="4" applyFont="1" applyFill="1" applyBorder="1" applyAlignment="1">
      <alignment vertical="center" wrapText="1"/>
    </xf>
    <xf numFmtId="0" fontId="27" fillId="0" borderId="4" xfId="2" applyFont="1" applyFill="1" applyBorder="1"/>
    <xf numFmtId="0" fontId="2" fillId="0" borderId="4" xfId="2" applyFont="1" applyBorder="1"/>
    <xf numFmtId="0" fontId="21" fillId="0" borderId="4" xfId="2" applyFont="1" applyFill="1" applyBorder="1"/>
    <xf numFmtId="44" fontId="2" fillId="0" borderId="4" xfId="1" applyFont="1" applyFill="1" applyBorder="1"/>
    <xf numFmtId="0" fontId="4" fillId="2" borderId="16" xfId="2" applyFont="1" applyFill="1" applyBorder="1" applyAlignment="1">
      <alignment wrapText="1"/>
    </xf>
    <xf numFmtId="0" fontId="4" fillId="2" borderId="6" xfId="2" applyFont="1" applyFill="1" applyBorder="1" applyAlignment="1">
      <alignment wrapText="1"/>
    </xf>
    <xf numFmtId="167" fontId="2" fillId="0" borderId="12" xfId="3" applyNumberFormat="1" applyFont="1" applyFill="1" applyBorder="1" applyAlignment="1">
      <alignment horizontal="center" vertical="center"/>
    </xf>
    <xf numFmtId="167" fontId="2" fillId="0" borderId="4" xfId="3" applyNumberFormat="1" applyFont="1" applyFill="1" applyBorder="1" applyAlignment="1">
      <alignment horizontal="center" vertical="center"/>
    </xf>
    <xf numFmtId="168" fontId="2" fillId="0" borderId="4" xfId="3" applyNumberFormat="1" applyFont="1" applyFill="1" applyBorder="1" applyAlignment="1">
      <alignment horizontal="center" vertical="center"/>
    </xf>
    <xf numFmtId="169" fontId="2" fillId="0" borderId="4" xfId="3" applyNumberFormat="1" applyFont="1" applyFill="1" applyBorder="1" applyAlignment="1">
      <alignment horizontal="center" vertical="center"/>
    </xf>
    <xf numFmtId="167" fontId="2" fillId="0" borderId="4" xfId="3" applyNumberFormat="1" applyFont="1" applyBorder="1" applyAlignment="1">
      <alignment horizontal="center" vertical="center"/>
    </xf>
    <xf numFmtId="167" fontId="2" fillId="0" borderId="12" xfId="3" applyNumberFormat="1" applyFont="1" applyBorder="1" applyAlignment="1">
      <alignment horizontal="center" vertical="center"/>
    </xf>
    <xf numFmtId="168" fontId="2" fillId="0" borderId="4" xfId="3" applyNumberFormat="1" applyFont="1" applyBorder="1" applyAlignment="1">
      <alignment horizontal="center" vertical="center"/>
    </xf>
    <xf numFmtId="169" fontId="2" fillId="0" borderId="4" xfId="3" applyNumberFormat="1" applyFont="1" applyBorder="1" applyAlignment="1">
      <alignment horizontal="center" vertical="center"/>
    </xf>
    <xf numFmtId="0" fontId="27" fillId="0" borderId="4" xfId="2" applyFont="1" applyFill="1" applyBorder="1" applyAlignment="1">
      <alignment vertical="center"/>
    </xf>
    <xf numFmtId="0" fontId="18" fillId="0" borderId="0" xfId="34" applyFont="1" applyAlignment="1">
      <alignment horizontal="center"/>
    </xf>
    <xf numFmtId="0" fontId="5" fillId="0" borderId="0" xfId="34" applyFont="1" applyBorder="1" applyAlignment="1">
      <alignment horizontal="center"/>
    </xf>
    <xf numFmtId="0" fontId="19" fillId="0" borderId="0" xfId="34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9" fillId="0" borderId="3" xfId="2" applyFont="1" applyFill="1" applyBorder="1" applyAlignment="1">
      <alignment horizontal="center" wrapText="1"/>
    </xf>
  </cellXfs>
  <cellStyles count="44">
    <cellStyle name="Euro" xfId="5"/>
    <cellStyle name="Millares 2" xfId="6"/>
    <cellStyle name="Millares 3" xfId="7"/>
    <cellStyle name="Millares 4" xfId="8"/>
    <cellStyle name="Moneda" xfId="1" builtinId="4"/>
    <cellStyle name="Moneda 2" xfId="9"/>
    <cellStyle name="Moneda 2 2" xfId="10"/>
    <cellStyle name="Moneda 3" xfId="11"/>
    <cellStyle name="Moneda 3 2" xfId="12"/>
    <cellStyle name="Moneda 3 3" xfId="13"/>
    <cellStyle name="Moneda 3 3 2" xfId="14"/>
    <cellStyle name="Moneda 3 4" xfId="15"/>
    <cellStyle name="Moneda 4" xfId="16"/>
    <cellStyle name="Moneda 4 2" xfId="17"/>
    <cellStyle name="Moneda 5" xfId="18"/>
    <cellStyle name="Moneda 6" xfId="19"/>
    <cellStyle name="Moneda 6 2" xfId="20"/>
    <cellStyle name="Moneda 7" xfId="21"/>
    <cellStyle name="Moneda 8" xfId="22"/>
    <cellStyle name="Normal" xfId="0" builtinId="0"/>
    <cellStyle name="Normal 10" xfId="4"/>
    <cellStyle name="Normal 12" xfId="23"/>
    <cellStyle name="Normal 2" xfId="24"/>
    <cellStyle name="Normal 2 2" xfId="25"/>
    <cellStyle name="Normal 2 3" xfId="2"/>
    <cellStyle name="Normal 2 4" xfId="26"/>
    <cellStyle name="Normal 3" xfId="27"/>
    <cellStyle name="Normal 3 2" xfId="28"/>
    <cellStyle name="Normal 3 2 2" xfId="29"/>
    <cellStyle name="Normal 3 3" xfId="30"/>
    <cellStyle name="Normal 3 3 2" xfId="31"/>
    <cellStyle name="Normal 4" xfId="32"/>
    <cellStyle name="Normal 4 2" xfId="33"/>
    <cellStyle name="Normal 5" xfId="3"/>
    <cellStyle name="Normal 5 2" xfId="34"/>
    <cellStyle name="Normal 6" xfId="35"/>
    <cellStyle name="Normal 6 2" xfId="36"/>
    <cellStyle name="Normal 6 3" xfId="37"/>
    <cellStyle name="Normal 7" xfId="38"/>
    <cellStyle name="Normal 8" xfId="39"/>
    <cellStyle name="Normal 8 2" xfId="40"/>
    <cellStyle name="Normal 9" xfId="41"/>
    <cellStyle name="Porcentaje 2" xfId="42"/>
    <cellStyle name="Porcentual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1</xdr:col>
      <xdr:colOff>2066925</xdr:colOff>
      <xdr:row>5</xdr:row>
      <xdr:rowOff>66675</xdr:rowOff>
    </xdr:to>
    <xdr:pic>
      <xdr:nvPicPr>
        <xdr:cNvPr id="3" name="2 Imagen" descr="logo gob de jalisco horizontal-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80975"/>
          <a:ext cx="2057400" cy="695325"/>
        </a:xfrm>
        <a:prstGeom prst="rect">
          <a:avLst/>
        </a:prstGeom>
      </xdr:spPr>
    </xdr:pic>
    <xdr:clientData/>
  </xdr:twoCellAnchor>
  <xdr:twoCellAnchor editAs="oneCell">
    <xdr:from>
      <xdr:col>1</xdr:col>
      <xdr:colOff>2790825</xdr:colOff>
      <xdr:row>0</xdr:row>
      <xdr:rowOff>152400</xdr:rowOff>
    </xdr:from>
    <xdr:to>
      <xdr:col>2</xdr:col>
      <xdr:colOff>825500</xdr:colOff>
      <xdr:row>6</xdr:row>
      <xdr:rowOff>95250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152400"/>
          <a:ext cx="2540000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57150</xdr:rowOff>
    </xdr:from>
    <xdr:to>
      <xdr:col>7</xdr:col>
      <xdr:colOff>323850</xdr:colOff>
      <xdr:row>5</xdr:row>
      <xdr:rowOff>85725</xdr:rowOff>
    </xdr:to>
    <xdr:pic>
      <xdr:nvPicPr>
        <xdr:cNvPr id="2" name="1 Imagen" descr="logo gob de jalisco horizontal-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1525" y="57150"/>
          <a:ext cx="2143125" cy="971550"/>
        </a:xfrm>
        <a:prstGeom prst="rect">
          <a:avLst/>
        </a:prstGeom>
      </xdr:spPr>
    </xdr:pic>
    <xdr:clientData/>
  </xdr:twoCellAnchor>
  <xdr:twoCellAnchor editAs="oneCell">
    <xdr:from>
      <xdr:col>7</xdr:col>
      <xdr:colOff>2628900</xdr:colOff>
      <xdr:row>0</xdr:row>
      <xdr:rowOff>47625</xdr:rowOff>
    </xdr:from>
    <xdr:to>
      <xdr:col>9</xdr:col>
      <xdr:colOff>942975</xdr:colOff>
      <xdr:row>3</xdr:row>
      <xdr:rowOff>142875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5" y="47625"/>
          <a:ext cx="122872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4:E54"/>
  <sheetViews>
    <sheetView topLeftCell="B1" zoomScaleNormal="100" workbookViewId="0">
      <selection activeCell="B26" sqref="B26"/>
    </sheetView>
  </sheetViews>
  <sheetFormatPr baseColWidth="10" defaultRowHeight="12.75" x14ac:dyDescent="0.2"/>
  <cols>
    <col min="1" max="1" width="13.5703125" style="22" hidden="1" customWidth="1"/>
    <col min="2" max="2" width="67.5703125" style="22" bestFit="1" customWidth="1"/>
    <col min="3" max="3" width="21" style="23" bestFit="1" customWidth="1"/>
    <col min="4" max="4" width="32.140625" style="23" customWidth="1"/>
    <col min="5" max="5" width="16.42578125" style="23" customWidth="1"/>
    <col min="6" max="254" width="11.42578125" style="22"/>
    <col min="255" max="255" width="0" style="22" hidden="1" customWidth="1"/>
    <col min="256" max="256" width="67.5703125" style="22" bestFit="1" customWidth="1"/>
    <col min="257" max="257" width="21" style="22" bestFit="1" customWidth="1"/>
    <col min="258" max="258" width="22.7109375" style="22" bestFit="1" customWidth="1"/>
    <col min="259" max="259" width="18.85546875" style="22" customWidth="1"/>
    <col min="260" max="260" width="18.7109375" style="22" bestFit="1" customWidth="1"/>
    <col min="261" max="261" width="16.42578125" style="22" customWidth="1"/>
    <col min="262" max="510" width="11.42578125" style="22"/>
    <col min="511" max="511" width="0" style="22" hidden="1" customWidth="1"/>
    <col min="512" max="512" width="67.5703125" style="22" bestFit="1" customWidth="1"/>
    <col min="513" max="513" width="21" style="22" bestFit="1" customWidth="1"/>
    <col min="514" max="514" width="22.7109375" style="22" bestFit="1" customWidth="1"/>
    <col min="515" max="515" width="18.85546875" style="22" customWidth="1"/>
    <col min="516" max="516" width="18.7109375" style="22" bestFit="1" customWidth="1"/>
    <col min="517" max="517" width="16.42578125" style="22" customWidth="1"/>
    <col min="518" max="766" width="11.42578125" style="22"/>
    <col min="767" max="767" width="0" style="22" hidden="1" customWidth="1"/>
    <col min="768" max="768" width="67.5703125" style="22" bestFit="1" customWidth="1"/>
    <col min="769" max="769" width="21" style="22" bestFit="1" customWidth="1"/>
    <col min="770" max="770" width="22.7109375" style="22" bestFit="1" customWidth="1"/>
    <col min="771" max="771" width="18.85546875" style="22" customWidth="1"/>
    <col min="772" max="772" width="18.7109375" style="22" bestFit="1" customWidth="1"/>
    <col min="773" max="773" width="16.42578125" style="22" customWidth="1"/>
    <col min="774" max="1022" width="11.42578125" style="22"/>
    <col min="1023" max="1023" width="0" style="22" hidden="1" customWidth="1"/>
    <col min="1024" max="1024" width="67.5703125" style="22" bestFit="1" customWidth="1"/>
    <col min="1025" max="1025" width="21" style="22" bestFit="1" customWidth="1"/>
    <col min="1026" max="1026" width="22.7109375" style="22" bestFit="1" customWidth="1"/>
    <col min="1027" max="1027" width="18.85546875" style="22" customWidth="1"/>
    <col min="1028" max="1028" width="18.7109375" style="22" bestFit="1" customWidth="1"/>
    <col min="1029" max="1029" width="16.42578125" style="22" customWidth="1"/>
    <col min="1030" max="1278" width="11.42578125" style="22"/>
    <col min="1279" max="1279" width="0" style="22" hidden="1" customWidth="1"/>
    <col min="1280" max="1280" width="67.5703125" style="22" bestFit="1" customWidth="1"/>
    <col min="1281" max="1281" width="21" style="22" bestFit="1" customWidth="1"/>
    <col min="1282" max="1282" width="22.7109375" style="22" bestFit="1" customWidth="1"/>
    <col min="1283" max="1283" width="18.85546875" style="22" customWidth="1"/>
    <col min="1284" max="1284" width="18.7109375" style="22" bestFit="1" customWidth="1"/>
    <col min="1285" max="1285" width="16.42578125" style="22" customWidth="1"/>
    <col min="1286" max="1534" width="11.42578125" style="22"/>
    <col min="1535" max="1535" width="0" style="22" hidden="1" customWidth="1"/>
    <col min="1536" max="1536" width="67.5703125" style="22" bestFit="1" customWidth="1"/>
    <col min="1537" max="1537" width="21" style="22" bestFit="1" customWidth="1"/>
    <col min="1538" max="1538" width="22.7109375" style="22" bestFit="1" customWidth="1"/>
    <col min="1539" max="1539" width="18.85546875" style="22" customWidth="1"/>
    <col min="1540" max="1540" width="18.7109375" style="22" bestFit="1" customWidth="1"/>
    <col min="1541" max="1541" width="16.42578125" style="22" customWidth="1"/>
    <col min="1542" max="1790" width="11.42578125" style="22"/>
    <col min="1791" max="1791" width="0" style="22" hidden="1" customWidth="1"/>
    <col min="1792" max="1792" width="67.5703125" style="22" bestFit="1" customWidth="1"/>
    <col min="1793" max="1793" width="21" style="22" bestFit="1" customWidth="1"/>
    <col min="1794" max="1794" width="22.7109375" style="22" bestFit="1" customWidth="1"/>
    <col min="1795" max="1795" width="18.85546875" style="22" customWidth="1"/>
    <col min="1796" max="1796" width="18.7109375" style="22" bestFit="1" customWidth="1"/>
    <col min="1797" max="1797" width="16.42578125" style="22" customWidth="1"/>
    <col min="1798" max="2046" width="11.42578125" style="22"/>
    <col min="2047" max="2047" width="0" style="22" hidden="1" customWidth="1"/>
    <col min="2048" max="2048" width="67.5703125" style="22" bestFit="1" customWidth="1"/>
    <col min="2049" max="2049" width="21" style="22" bestFit="1" customWidth="1"/>
    <col min="2050" max="2050" width="22.7109375" style="22" bestFit="1" customWidth="1"/>
    <col min="2051" max="2051" width="18.85546875" style="22" customWidth="1"/>
    <col min="2052" max="2052" width="18.7109375" style="22" bestFit="1" customWidth="1"/>
    <col min="2053" max="2053" width="16.42578125" style="22" customWidth="1"/>
    <col min="2054" max="2302" width="11.42578125" style="22"/>
    <col min="2303" max="2303" width="0" style="22" hidden="1" customWidth="1"/>
    <col min="2304" max="2304" width="67.5703125" style="22" bestFit="1" customWidth="1"/>
    <col min="2305" max="2305" width="21" style="22" bestFit="1" customWidth="1"/>
    <col min="2306" max="2306" width="22.7109375" style="22" bestFit="1" customWidth="1"/>
    <col min="2307" max="2307" width="18.85546875" style="22" customWidth="1"/>
    <col min="2308" max="2308" width="18.7109375" style="22" bestFit="1" customWidth="1"/>
    <col min="2309" max="2309" width="16.42578125" style="22" customWidth="1"/>
    <col min="2310" max="2558" width="11.42578125" style="22"/>
    <col min="2559" max="2559" width="0" style="22" hidden="1" customWidth="1"/>
    <col min="2560" max="2560" width="67.5703125" style="22" bestFit="1" customWidth="1"/>
    <col min="2561" max="2561" width="21" style="22" bestFit="1" customWidth="1"/>
    <col min="2562" max="2562" width="22.7109375" style="22" bestFit="1" customWidth="1"/>
    <col min="2563" max="2563" width="18.85546875" style="22" customWidth="1"/>
    <col min="2564" max="2564" width="18.7109375" style="22" bestFit="1" customWidth="1"/>
    <col min="2565" max="2565" width="16.42578125" style="22" customWidth="1"/>
    <col min="2566" max="2814" width="11.42578125" style="22"/>
    <col min="2815" max="2815" width="0" style="22" hidden="1" customWidth="1"/>
    <col min="2816" max="2816" width="67.5703125" style="22" bestFit="1" customWidth="1"/>
    <col min="2817" max="2817" width="21" style="22" bestFit="1" customWidth="1"/>
    <col min="2818" max="2818" width="22.7109375" style="22" bestFit="1" customWidth="1"/>
    <col min="2819" max="2819" width="18.85546875" style="22" customWidth="1"/>
    <col min="2820" max="2820" width="18.7109375" style="22" bestFit="1" customWidth="1"/>
    <col min="2821" max="2821" width="16.42578125" style="22" customWidth="1"/>
    <col min="2822" max="3070" width="11.42578125" style="22"/>
    <col min="3071" max="3071" width="0" style="22" hidden="1" customWidth="1"/>
    <col min="3072" max="3072" width="67.5703125" style="22" bestFit="1" customWidth="1"/>
    <col min="3073" max="3073" width="21" style="22" bestFit="1" customWidth="1"/>
    <col min="3074" max="3074" width="22.7109375" style="22" bestFit="1" customWidth="1"/>
    <col min="3075" max="3075" width="18.85546875" style="22" customWidth="1"/>
    <col min="3076" max="3076" width="18.7109375" style="22" bestFit="1" customWidth="1"/>
    <col min="3077" max="3077" width="16.42578125" style="22" customWidth="1"/>
    <col min="3078" max="3326" width="11.42578125" style="22"/>
    <col min="3327" max="3327" width="0" style="22" hidden="1" customWidth="1"/>
    <col min="3328" max="3328" width="67.5703125" style="22" bestFit="1" customWidth="1"/>
    <col min="3329" max="3329" width="21" style="22" bestFit="1" customWidth="1"/>
    <col min="3330" max="3330" width="22.7109375" style="22" bestFit="1" customWidth="1"/>
    <col min="3331" max="3331" width="18.85546875" style="22" customWidth="1"/>
    <col min="3332" max="3332" width="18.7109375" style="22" bestFit="1" customWidth="1"/>
    <col min="3333" max="3333" width="16.42578125" style="22" customWidth="1"/>
    <col min="3334" max="3582" width="11.42578125" style="22"/>
    <col min="3583" max="3583" width="0" style="22" hidden="1" customWidth="1"/>
    <col min="3584" max="3584" width="67.5703125" style="22" bestFit="1" customWidth="1"/>
    <col min="3585" max="3585" width="21" style="22" bestFit="1" customWidth="1"/>
    <col min="3586" max="3586" width="22.7109375" style="22" bestFit="1" customWidth="1"/>
    <col min="3587" max="3587" width="18.85546875" style="22" customWidth="1"/>
    <col min="3588" max="3588" width="18.7109375" style="22" bestFit="1" customWidth="1"/>
    <col min="3589" max="3589" width="16.42578125" style="22" customWidth="1"/>
    <col min="3590" max="3838" width="11.42578125" style="22"/>
    <col min="3839" max="3839" width="0" style="22" hidden="1" customWidth="1"/>
    <col min="3840" max="3840" width="67.5703125" style="22" bestFit="1" customWidth="1"/>
    <col min="3841" max="3841" width="21" style="22" bestFit="1" customWidth="1"/>
    <col min="3842" max="3842" width="22.7109375" style="22" bestFit="1" customWidth="1"/>
    <col min="3843" max="3843" width="18.85546875" style="22" customWidth="1"/>
    <col min="3844" max="3844" width="18.7109375" style="22" bestFit="1" customWidth="1"/>
    <col min="3845" max="3845" width="16.42578125" style="22" customWidth="1"/>
    <col min="3846" max="4094" width="11.42578125" style="22"/>
    <col min="4095" max="4095" width="0" style="22" hidden="1" customWidth="1"/>
    <col min="4096" max="4096" width="67.5703125" style="22" bestFit="1" customWidth="1"/>
    <col min="4097" max="4097" width="21" style="22" bestFit="1" customWidth="1"/>
    <col min="4098" max="4098" width="22.7109375" style="22" bestFit="1" customWidth="1"/>
    <col min="4099" max="4099" width="18.85546875" style="22" customWidth="1"/>
    <col min="4100" max="4100" width="18.7109375" style="22" bestFit="1" customWidth="1"/>
    <col min="4101" max="4101" width="16.42578125" style="22" customWidth="1"/>
    <col min="4102" max="4350" width="11.42578125" style="22"/>
    <col min="4351" max="4351" width="0" style="22" hidden="1" customWidth="1"/>
    <col min="4352" max="4352" width="67.5703125" style="22" bestFit="1" customWidth="1"/>
    <col min="4353" max="4353" width="21" style="22" bestFit="1" customWidth="1"/>
    <col min="4354" max="4354" width="22.7109375" style="22" bestFit="1" customWidth="1"/>
    <col min="4355" max="4355" width="18.85546875" style="22" customWidth="1"/>
    <col min="4356" max="4356" width="18.7109375" style="22" bestFit="1" customWidth="1"/>
    <col min="4357" max="4357" width="16.42578125" style="22" customWidth="1"/>
    <col min="4358" max="4606" width="11.42578125" style="22"/>
    <col min="4607" max="4607" width="0" style="22" hidden="1" customWidth="1"/>
    <col min="4608" max="4608" width="67.5703125" style="22" bestFit="1" customWidth="1"/>
    <col min="4609" max="4609" width="21" style="22" bestFit="1" customWidth="1"/>
    <col min="4610" max="4610" width="22.7109375" style="22" bestFit="1" customWidth="1"/>
    <col min="4611" max="4611" width="18.85546875" style="22" customWidth="1"/>
    <col min="4612" max="4612" width="18.7109375" style="22" bestFit="1" customWidth="1"/>
    <col min="4613" max="4613" width="16.42578125" style="22" customWidth="1"/>
    <col min="4614" max="4862" width="11.42578125" style="22"/>
    <col min="4863" max="4863" width="0" style="22" hidden="1" customWidth="1"/>
    <col min="4864" max="4864" width="67.5703125" style="22" bestFit="1" customWidth="1"/>
    <col min="4865" max="4865" width="21" style="22" bestFit="1" customWidth="1"/>
    <col min="4866" max="4866" width="22.7109375" style="22" bestFit="1" customWidth="1"/>
    <col min="4867" max="4867" width="18.85546875" style="22" customWidth="1"/>
    <col min="4868" max="4868" width="18.7109375" style="22" bestFit="1" customWidth="1"/>
    <col min="4869" max="4869" width="16.42578125" style="22" customWidth="1"/>
    <col min="4870" max="5118" width="11.42578125" style="22"/>
    <col min="5119" max="5119" width="0" style="22" hidden="1" customWidth="1"/>
    <col min="5120" max="5120" width="67.5703125" style="22" bestFit="1" customWidth="1"/>
    <col min="5121" max="5121" width="21" style="22" bestFit="1" customWidth="1"/>
    <col min="5122" max="5122" width="22.7109375" style="22" bestFit="1" customWidth="1"/>
    <col min="5123" max="5123" width="18.85546875" style="22" customWidth="1"/>
    <col min="5124" max="5124" width="18.7109375" style="22" bestFit="1" customWidth="1"/>
    <col min="5125" max="5125" width="16.42578125" style="22" customWidth="1"/>
    <col min="5126" max="5374" width="11.42578125" style="22"/>
    <col min="5375" max="5375" width="0" style="22" hidden="1" customWidth="1"/>
    <col min="5376" max="5376" width="67.5703125" style="22" bestFit="1" customWidth="1"/>
    <col min="5377" max="5377" width="21" style="22" bestFit="1" customWidth="1"/>
    <col min="5378" max="5378" width="22.7109375" style="22" bestFit="1" customWidth="1"/>
    <col min="5379" max="5379" width="18.85546875" style="22" customWidth="1"/>
    <col min="5380" max="5380" width="18.7109375" style="22" bestFit="1" customWidth="1"/>
    <col min="5381" max="5381" width="16.42578125" style="22" customWidth="1"/>
    <col min="5382" max="5630" width="11.42578125" style="22"/>
    <col min="5631" max="5631" width="0" style="22" hidden="1" customWidth="1"/>
    <col min="5632" max="5632" width="67.5703125" style="22" bestFit="1" customWidth="1"/>
    <col min="5633" max="5633" width="21" style="22" bestFit="1" customWidth="1"/>
    <col min="5634" max="5634" width="22.7109375" style="22" bestFit="1" customWidth="1"/>
    <col min="5635" max="5635" width="18.85546875" style="22" customWidth="1"/>
    <col min="5636" max="5636" width="18.7109375" style="22" bestFit="1" customWidth="1"/>
    <col min="5637" max="5637" width="16.42578125" style="22" customWidth="1"/>
    <col min="5638" max="5886" width="11.42578125" style="22"/>
    <col min="5887" max="5887" width="0" style="22" hidden="1" customWidth="1"/>
    <col min="5888" max="5888" width="67.5703125" style="22" bestFit="1" customWidth="1"/>
    <col min="5889" max="5889" width="21" style="22" bestFit="1" customWidth="1"/>
    <col min="5890" max="5890" width="22.7109375" style="22" bestFit="1" customWidth="1"/>
    <col min="5891" max="5891" width="18.85546875" style="22" customWidth="1"/>
    <col min="5892" max="5892" width="18.7109375" style="22" bestFit="1" customWidth="1"/>
    <col min="5893" max="5893" width="16.42578125" style="22" customWidth="1"/>
    <col min="5894" max="6142" width="11.42578125" style="22"/>
    <col min="6143" max="6143" width="0" style="22" hidden="1" customWidth="1"/>
    <col min="6144" max="6144" width="67.5703125" style="22" bestFit="1" customWidth="1"/>
    <col min="6145" max="6145" width="21" style="22" bestFit="1" customWidth="1"/>
    <col min="6146" max="6146" width="22.7109375" style="22" bestFit="1" customWidth="1"/>
    <col min="6147" max="6147" width="18.85546875" style="22" customWidth="1"/>
    <col min="6148" max="6148" width="18.7109375" style="22" bestFit="1" customWidth="1"/>
    <col min="6149" max="6149" width="16.42578125" style="22" customWidth="1"/>
    <col min="6150" max="6398" width="11.42578125" style="22"/>
    <col min="6399" max="6399" width="0" style="22" hidden="1" customWidth="1"/>
    <col min="6400" max="6400" width="67.5703125" style="22" bestFit="1" customWidth="1"/>
    <col min="6401" max="6401" width="21" style="22" bestFit="1" customWidth="1"/>
    <col min="6402" max="6402" width="22.7109375" style="22" bestFit="1" customWidth="1"/>
    <col min="6403" max="6403" width="18.85546875" style="22" customWidth="1"/>
    <col min="6404" max="6404" width="18.7109375" style="22" bestFit="1" customWidth="1"/>
    <col min="6405" max="6405" width="16.42578125" style="22" customWidth="1"/>
    <col min="6406" max="6654" width="11.42578125" style="22"/>
    <col min="6655" max="6655" width="0" style="22" hidden="1" customWidth="1"/>
    <col min="6656" max="6656" width="67.5703125" style="22" bestFit="1" customWidth="1"/>
    <col min="6657" max="6657" width="21" style="22" bestFit="1" customWidth="1"/>
    <col min="6658" max="6658" width="22.7109375" style="22" bestFit="1" customWidth="1"/>
    <col min="6659" max="6659" width="18.85546875" style="22" customWidth="1"/>
    <col min="6660" max="6660" width="18.7109375" style="22" bestFit="1" customWidth="1"/>
    <col min="6661" max="6661" width="16.42578125" style="22" customWidth="1"/>
    <col min="6662" max="6910" width="11.42578125" style="22"/>
    <col min="6911" max="6911" width="0" style="22" hidden="1" customWidth="1"/>
    <col min="6912" max="6912" width="67.5703125" style="22" bestFit="1" customWidth="1"/>
    <col min="6913" max="6913" width="21" style="22" bestFit="1" customWidth="1"/>
    <col min="6914" max="6914" width="22.7109375" style="22" bestFit="1" customWidth="1"/>
    <col min="6915" max="6915" width="18.85546875" style="22" customWidth="1"/>
    <col min="6916" max="6916" width="18.7109375" style="22" bestFit="1" customWidth="1"/>
    <col min="6917" max="6917" width="16.42578125" style="22" customWidth="1"/>
    <col min="6918" max="7166" width="11.42578125" style="22"/>
    <col min="7167" max="7167" width="0" style="22" hidden="1" customWidth="1"/>
    <col min="7168" max="7168" width="67.5703125" style="22" bestFit="1" customWidth="1"/>
    <col min="7169" max="7169" width="21" style="22" bestFit="1" customWidth="1"/>
    <col min="7170" max="7170" width="22.7109375" style="22" bestFit="1" customWidth="1"/>
    <col min="7171" max="7171" width="18.85546875" style="22" customWidth="1"/>
    <col min="7172" max="7172" width="18.7109375" style="22" bestFit="1" customWidth="1"/>
    <col min="7173" max="7173" width="16.42578125" style="22" customWidth="1"/>
    <col min="7174" max="7422" width="11.42578125" style="22"/>
    <col min="7423" max="7423" width="0" style="22" hidden="1" customWidth="1"/>
    <col min="7424" max="7424" width="67.5703125" style="22" bestFit="1" customWidth="1"/>
    <col min="7425" max="7425" width="21" style="22" bestFit="1" customWidth="1"/>
    <col min="7426" max="7426" width="22.7109375" style="22" bestFit="1" customWidth="1"/>
    <col min="7427" max="7427" width="18.85546875" style="22" customWidth="1"/>
    <col min="7428" max="7428" width="18.7109375" style="22" bestFit="1" customWidth="1"/>
    <col min="7429" max="7429" width="16.42578125" style="22" customWidth="1"/>
    <col min="7430" max="7678" width="11.42578125" style="22"/>
    <col min="7679" max="7679" width="0" style="22" hidden="1" customWidth="1"/>
    <col min="7680" max="7680" width="67.5703125" style="22" bestFit="1" customWidth="1"/>
    <col min="7681" max="7681" width="21" style="22" bestFit="1" customWidth="1"/>
    <col min="7682" max="7682" width="22.7109375" style="22" bestFit="1" customWidth="1"/>
    <col min="7683" max="7683" width="18.85546875" style="22" customWidth="1"/>
    <col min="7684" max="7684" width="18.7109375" style="22" bestFit="1" customWidth="1"/>
    <col min="7685" max="7685" width="16.42578125" style="22" customWidth="1"/>
    <col min="7686" max="7934" width="11.42578125" style="22"/>
    <col min="7935" max="7935" width="0" style="22" hidden="1" customWidth="1"/>
    <col min="7936" max="7936" width="67.5703125" style="22" bestFit="1" customWidth="1"/>
    <col min="7937" max="7937" width="21" style="22" bestFit="1" customWidth="1"/>
    <col min="7938" max="7938" width="22.7109375" style="22" bestFit="1" customWidth="1"/>
    <col min="7939" max="7939" width="18.85546875" style="22" customWidth="1"/>
    <col min="7940" max="7940" width="18.7109375" style="22" bestFit="1" customWidth="1"/>
    <col min="7941" max="7941" width="16.42578125" style="22" customWidth="1"/>
    <col min="7942" max="8190" width="11.42578125" style="22"/>
    <col min="8191" max="8191" width="0" style="22" hidden="1" customWidth="1"/>
    <col min="8192" max="8192" width="67.5703125" style="22" bestFit="1" customWidth="1"/>
    <col min="8193" max="8193" width="21" style="22" bestFit="1" customWidth="1"/>
    <col min="8194" max="8194" width="22.7109375" style="22" bestFit="1" customWidth="1"/>
    <col min="8195" max="8195" width="18.85546875" style="22" customWidth="1"/>
    <col min="8196" max="8196" width="18.7109375" style="22" bestFit="1" customWidth="1"/>
    <col min="8197" max="8197" width="16.42578125" style="22" customWidth="1"/>
    <col min="8198" max="8446" width="11.42578125" style="22"/>
    <col min="8447" max="8447" width="0" style="22" hidden="1" customWidth="1"/>
    <col min="8448" max="8448" width="67.5703125" style="22" bestFit="1" customWidth="1"/>
    <col min="8449" max="8449" width="21" style="22" bestFit="1" customWidth="1"/>
    <col min="8450" max="8450" width="22.7109375" style="22" bestFit="1" customWidth="1"/>
    <col min="8451" max="8451" width="18.85546875" style="22" customWidth="1"/>
    <col min="8452" max="8452" width="18.7109375" style="22" bestFit="1" customWidth="1"/>
    <col min="8453" max="8453" width="16.42578125" style="22" customWidth="1"/>
    <col min="8454" max="8702" width="11.42578125" style="22"/>
    <col min="8703" max="8703" width="0" style="22" hidden="1" customWidth="1"/>
    <col min="8704" max="8704" width="67.5703125" style="22" bestFit="1" customWidth="1"/>
    <col min="8705" max="8705" width="21" style="22" bestFit="1" customWidth="1"/>
    <col min="8706" max="8706" width="22.7109375" style="22" bestFit="1" customWidth="1"/>
    <col min="8707" max="8707" width="18.85546875" style="22" customWidth="1"/>
    <col min="8708" max="8708" width="18.7109375" style="22" bestFit="1" customWidth="1"/>
    <col min="8709" max="8709" width="16.42578125" style="22" customWidth="1"/>
    <col min="8710" max="8958" width="11.42578125" style="22"/>
    <col min="8959" max="8959" width="0" style="22" hidden="1" customWidth="1"/>
    <col min="8960" max="8960" width="67.5703125" style="22" bestFit="1" customWidth="1"/>
    <col min="8961" max="8961" width="21" style="22" bestFit="1" customWidth="1"/>
    <col min="8962" max="8962" width="22.7109375" style="22" bestFit="1" customWidth="1"/>
    <col min="8963" max="8963" width="18.85546875" style="22" customWidth="1"/>
    <col min="8964" max="8964" width="18.7109375" style="22" bestFit="1" customWidth="1"/>
    <col min="8965" max="8965" width="16.42578125" style="22" customWidth="1"/>
    <col min="8966" max="9214" width="11.42578125" style="22"/>
    <col min="9215" max="9215" width="0" style="22" hidden="1" customWidth="1"/>
    <col min="9216" max="9216" width="67.5703125" style="22" bestFit="1" customWidth="1"/>
    <col min="9217" max="9217" width="21" style="22" bestFit="1" customWidth="1"/>
    <col min="9218" max="9218" width="22.7109375" style="22" bestFit="1" customWidth="1"/>
    <col min="9219" max="9219" width="18.85546875" style="22" customWidth="1"/>
    <col min="9220" max="9220" width="18.7109375" style="22" bestFit="1" customWidth="1"/>
    <col min="9221" max="9221" width="16.42578125" style="22" customWidth="1"/>
    <col min="9222" max="9470" width="11.42578125" style="22"/>
    <col min="9471" max="9471" width="0" style="22" hidden="1" customWidth="1"/>
    <col min="9472" max="9472" width="67.5703125" style="22" bestFit="1" customWidth="1"/>
    <col min="9473" max="9473" width="21" style="22" bestFit="1" customWidth="1"/>
    <col min="9474" max="9474" width="22.7109375" style="22" bestFit="1" customWidth="1"/>
    <col min="9475" max="9475" width="18.85546875" style="22" customWidth="1"/>
    <col min="9476" max="9476" width="18.7109375" style="22" bestFit="1" customWidth="1"/>
    <col min="9477" max="9477" width="16.42578125" style="22" customWidth="1"/>
    <col min="9478" max="9726" width="11.42578125" style="22"/>
    <col min="9727" max="9727" width="0" style="22" hidden="1" customWidth="1"/>
    <col min="9728" max="9728" width="67.5703125" style="22" bestFit="1" customWidth="1"/>
    <col min="9729" max="9729" width="21" style="22" bestFit="1" customWidth="1"/>
    <col min="9730" max="9730" width="22.7109375" style="22" bestFit="1" customWidth="1"/>
    <col min="9731" max="9731" width="18.85546875" style="22" customWidth="1"/>
    <col min="9732" max="9732" width="18.7109375" style="22" bestFit="1" customWidth="1"/>
    <col min="9733" max="9733" width="16.42578125" style="22" customWidth="1"/>
    <col min="9734" max="9982" width="11.42578125" style="22"/>
    <col min="9983" max="9983" width="0" style="22" hidden="1" customWidth="1"/>
    <col min="9984" max="9984" width="67.5703125" style="22" bestFit="1" customWidth="1"/>
    <col min="9985" max="9985" width="21" style="22" bestFit="1" customWidth="1"/>
    <col min="9986" max="9986" width="22.7109375" style="22" bestFit="1" customWidth="1"/>
    <col min="9987" max="9987" width="18.85546875" style="22" customWidth="1"/>
    <col min="9988" max="9988" width="18.7109375" style="22" bestFit="1" customWidth="1"/>
    <col min="9989" max="9989" width="16.42578125" style="22" customWidth="1"/>
    <col min="9990" max="10238" width="11.42578125" style="22"/>
    <col min="10239" max="10239" width="0" style="22" hidden="1" customWidth="1"/>
    <col min="10240" max="10240" width="67.5703125" style="22" bestFit="1" customWidth="1"/>
    <col min="10241" max="10241" width="21" style="22" bestFit="1" customWidth="1"/>
    <col min="10242" max="10242" width="22.7109375" style="22" bestFit="1" customWidth="1"/>
    <col min="10243" max="10243" width="18.85546875" style="22" customWidth="1"/>
    <col min="10244" max="10244" width="18.7109375" style="22" bestFit="1" customWidth="1"/>
    <col min="10245" max="10245" width="16.42578125" style="22" customWidth="1"/>
    <col min="10246" max="10494" width="11.42578125" style="22"/>
    <col min="10495" max="10495" width="0" style="22" hidden="1" customWidth="1"/>
    <col min="10496" max="10496" width="67.5703125" style="22" bestFit="1" customWidth="1"/>
    <col min="10497" max="10497" width="21" style="22" bestFit="1" customWidth="1"/>
    <col min="10498" max="10498" width="22.7109375" style="22" bestFit="1" customWidth="1"/>
    <col min="10499" max="10499" width="18.85546875" style="22" customWidth="1"/>
    <col min="10500" max="10500" width="18.7109375" style="22" bestFit="1" customWidth="1"/>
    <col min="10501" max="10501" width="16.42578125" style="22" customWidth="1"/>
    <col min="10502" max="10750" width="11.42578125" style="22"/>
    <col min="10751" max="10751" width="0" style="22" hidden="1" customWidth="1"/>
    <col min="10752" max="10752" width="67.5703125" style="22" bestFit="1" customWidth="1"/>
    <col min="10753" max="10753" width="21" style="22" bestFit="1" customWidth="1"/>
    <col min="10754" max="10754" width="22.7109375" style="22" bestFit="1" customWidth="1"/>
    <col min="10755" max="10755" width="18.85546875" style="22" customWidth="1"/>
    <col min="10756" max="10756" width="18.7109375" style="22" bestFit="1" customWidth="1"/>
    <col min="10757" max="10757" width="16.42578125" style="22" customWidth="1"/>
    <col min="10758" max="11006" width="11.42578125" style="22"/>
    <col min="11007" max="11007" width="0" style="22" hidden="1" customWidth="1"/>
    <col min="11008" max="11008" width="67.5703125" style="22" bestFit="1" customWidth="1"/>
    <col min="11009" max="11009" width="21" style="22" bestFit="1" customWidth="1"/>
    <col min="11010" max="11010" width="22.7109375" style="22" bestFit="1" customWidth="1"/>
    <col min="11011" max="11011" width="18.85546875" style="22" customWidth="1"/>
    <col min="11012" max="11012" width="18.7109375" style="22" bestFit="1" customWidth="1"/>
    <col min="11013" max="11013" width="16.42578125" style="22" customWidth="1"/>
    <col min="11014" max="11262" width="11.42578125" style="22"/>
    <col min="11263" max="11263" width="0" style="22" hidden="1" customWidth="1"/>
    <col min="11264" max="11264" width="67.5703125" style="22" bestFit="1" customWidth="1"/>
    <col min="11265" max="11265" width="21" style="22" bestFit="1" customWidth="1"/>
    <col min="11266" max="11266" width="22.7109375" style="22" bestFit="1" customWidth="1"/>
    <col min="11267" max="11267" width="18.85546875" style="22" customWidth="1"/>
    <col min="11268" max="11268" width="18.7109375" style="22" bestFit="1" customWidth="1"/>
    <col min="11269" max="11269" width="16.42578125" style="22" customWidth="1"/>
    <col min="11270" max="11518" width="11.42578125" style="22"/>
    <col min="11519" max="11519" width="0" style="22" hidden="1" customWidth="1"/>
    <col min="11520" max="11520" width="67.5703125" style="22" bestFit="1" customWidth="1"/>
    <col min="11521" max="11521" width="21" style="22" bestFit="1" customWidth="1"/>
    <col min="11522" max="11522" width="22.7109375" style="22" bestFit="1" customWidth="1"/>
    <col min="11523" max="11523" width="18.85546875" style="22" customWidth="1"/>
    <col min="11524" max="11524" width="18.7109375" style="22" bestFit="1" customWidth="1"/>
    <col min="11525" max="11525" width="16.42578125" style="22" customWidth="1"/>
    <col min="11526" max="11774" width="11.42578125" style="22"/>
    <col min="11775" max="11775" width="0" style="22" hidden="1" customWidth="1"/>
    <col min="11776" max="11776" width="67.5703125" style="22" bestFit="1" customWidth="1"/>
    <col min="11777" max="11777" width="21" style="22" bestFit="1" customWidth="1"/>
    <col min="11778" max="11778" width="22.7109375" style="22" bestFit="1" customWidth="1"/>
    <col min="11779" max="11779" width="18.85546875" style="22" customWidth="1"/>
    <col min="11780" max="11780" width="18.7109375" style="22" bestFit="1" customWidth="1"/>
    <col min="11781" max="11781" width="16.42578125" style="22" customWidth="1"/>
    <col min="11782" max="12030" width="11.42578125" style="22"/>
    <col min="12031" max="12031" width="0" style="22" hidden="1" customWidth="1"/>
    <col min="12032" max="12032" width="67.5703125" style="22" bestFit="1" customWidth="1"/>
    <col min="12033" max="12033" width="21" style="22" bestFit="1" customWidth="1"/>
    <col min="12034" max="12034" width="22.7109375" style="22" bestFit="1" customWidth="1"/>
    <col min="12035" max="12035" width="18.85546875" style="22" customWidth="1"/>
    <col min="12036" max="12036" width="18.7109375" style="22" bestFit="1" customWidth="1"/>
    <col min="12037" max="12037" width="16.42578125" style="22" customWidth="1"/>
    <col min="12038" max="12286" width="11.42578125" style="22"/>
    <col min="12287" max="12287" width="0" style="22" hidden="1" customWidth="1"/>
    <col min="12288" max="12288" width="67.5703125" style="22" bestFit="1" customWidth="1"/>
    <col min="12289" max="12289" width="21" style="22" bestFit="1" customWidth="1"/>
    <col min="12290" max="12290" width="22.7109375" style="22" bestFit="1" customWidth="1"/>
    <col min="12291" max="12291" width="18.85546875" style="22" customWidth="1"/>
    <col min="12292" max="12292" width="18.7109375" style="22" bestFit="1" customWidth="1"/>
    <col min="12293" max="12293" width="16.42578125" style="22" customWidth="1"/>
    <col min="12294" max="12542" width="11.42578125" style="22"/>
    <col min="12543" max="12543" width="0" style="22" hidden="1" customWidth="1"/>
    <col min="12544" max="12544" width="67.5703125" style="22" bestFit="1" customWidth="1"/>
    <col min="12545" max="12545" width="21" style="22" bestFit="1" customWidth="1"/>
    <col min="12546" max="12546" width="22.7109375" style="22" bestFit="1" customWidth="1"/>
    <col min="12547" max="12547" width="18.85546875" style="22" customWidth="1"/>
    <col min="12548" max="12548" width="18.7109375" style="22" bestFit="1" customWidth="1"/>
    <col min="12549" max="12549" width="16.42578125" style="22" customWidth="1"/>
    <col min="12550" max="12798" width="11.42578125" style="22"/>
    <col min="12799" max="12799" width="0" style="22" hidden="1" customWidth="1"/>
    <col min="12800" max="12800" width="67.5703125" style="22" bestFit="1" customWidth="1"/>
    <col min="12801" max="12801" width="21" style="22" bestFit="1" customWidth="1"/>
    <col min="12802" max="12802" width="22.7109375" style="22" bestFit="1" customWidth="1"/>
    <col min="12803" max="12803" width="18.85546875" style="22" customWidth="1"/>
    <col min="12804" max="12804" width="18.7109375" style="22" bestFit="1" customWidth="1"/>
    <col min="12805" max="12805" width="16.42578125" style="22" customWidth="1"/>
    <col min="12806" max="13054" width="11.42578125" style="22"/>
    <col min="13055" max="13055" width="0" style="22" hidden="1" customWidth="1"/>
    <col min="13056" max="13056" width="67.5703125" style="22" bestFit="1" customWidth="1"/>
    <col min="13057" max="13057" width="21" style="22" bestFit="1" customWidth="1"/>
    <col min="13058" max="13058" width="22.7109375" style="22" bestFit="1" customWidth="1"/>
    <col min="13059" max="13059" width="18.85546875" style="22" customWidth="1"/>
    <col min="13060" max="13060" width="18.7109375" style="22" bestFit="1" customWidth="1"/>
    <col min="13061" max="13061" width="16.42578125" style="22" customWidth="1"/>
    <col min="13062" max="13310" width="11.42578125" style="22"/>
    <col min="13311" max="13311" width="0" style="22" hidden="1" customWidth="1"/>
    <col min="13312" max="13312" width="67.5703125" style="22" bestFit="1" customWidth="1"/>
    <col min="13313" max="13313" width="21" style="22" bestFit="1" customWidth="1"/>
    <col min="13314" max="13314" width="22.7109375" style="22" bestFit="1" customWidth="1"/>
    <col min="13315" max="13315" width="18.85546875" style="22" customWidth="1"/>
    <col min="13316" max="13316" width="18.7109375" style="22" bestFit="1" customWidth="1"/>
    <col min="13317" max="13317" width="16.42578125" style="22" customWidth="1"/>
    <col min="13318" max="13566" width="11.42578125" style="22"/>
    <col min="13567" max="13567" width="0" style="22" hidden="1" customWidth="1"/>
    <col min="13568" max="13568" width="67.5703125" style="22" bestFit="1" customWidth="1"/>
    <col min="13569" max="13569" width="21" style="22" bestFit="1" customWidth="1"/>
    <col min="13570" max="13570" width="22.7109375" style="22" bestFit="1" customWidth="1"/>
    <col min="13571" max="13571" width="18.85546875" style="22" customWidth="1"/>
    <col min="13572" max="13572" width="18.7109375" style="22" bestFit="1" customWidth="1"/>
    <col min="13573" max="13573" width="16.42578125" style="22" customWidth="1"/>
    <col min="13574" max="13822" width="11.42578125" style="22"/>
    <col min="13823" max="13823" width="0" style="22" hidden="1" customWidth="1"/>
    <col min="13824" max="13824" width="67.5703125" style="22" bestFit="1" customWidth="1"/>
    <col min="13825" max="13825" width="21" style="22" bestFit="1" customWidth="1"/>
    <col min="13826" max="13826" width="22.7109375" style="22" bestFit="1" customWidth="1"/>
    <col min="13827" max="13827" width="18.85546875" style="22" customWidth="1"/>
    <col min="13828" max="13828" width="18.7109375" style="22" bestFit="1" customWidth="1"/>
    <col min="13829" max="13829" width="16.42578125" style="22" customWidth="1"/>
    <col min="13830" max="14078" width="11.42578125" style="22"/>
    <col min="14079" max="14079" width="0" style="22" hidden="1" customWidth="1"/>
    <col min="14080" max="14080" width="67.5703125" style="22" bestFit="1" customWidth="1"/>
    <col min="14081" max="14081" width="21" style="22" bestFit="1" customWidth="1"/>
    <col min="14082" max="14082" width="22.7109375" style="22" bestFit="1" customWidth="1"/>
    <col min="14083" max="14083" width="18.85546875" style="22" customWidth="1"/>
    <col min="14084" max="14084" width="18.7109375" style="22" bestFit="1" customWidth="1"/>
    <col min="14085" max="14085" width="16.42578125" style="22" customWidth="1"/>
    <col min="14086" max="14334" width="11.42578125" style="22"/>
    <col min="14335" max="14335" width="0" style="22" hidden="1" customWidth="1"/>
    <col min="14336" max="14336" width="67.5703125" style="22" bestFit="1" customWidth="1"/>
    <col min="14337" max="14337" width="21" style="22" bestFit="1" customWidth="1"/>
    <col min="14338" max="14338" width="22.7109375" style="22" bestFit="1" customWidth="1"/>
    <col min="14339" max="14339" width="18.85546875" style="22" customWidth="1"/>
    <col min="14340" max="14340" width="18.7109375" style="22" bestFit="1" customWidth="1"/>
    <col min="14341" max="14341" width="16.42578125" style="22" customWidth="1"/>
    <col min="14342" max="14590" width="11.42578125" style="22"/>
    <col min="14591" max="14591" width="0" style="22" hidden="1" customWidth="1"/>
    <col min="14592" max="14592" width="67.5703125" style="22" bestFit="1" customWidth="1"/>
    <col min="14593" max="14593" width="21" style="22" bestFit="1" customWidth="1"/>
    <col min="14594" max="14594" width="22.7109375" style="22" bestFit="1" customWidth="1"/>
    <col min="14595" max="14595" width="18.85546875" style="22" customWidth="1"/>
    <col min="14596" max="14596" width="18.7109375" style="22" bestFit="1" customWidth="1"/>
    <col min="14597" max="14597" width="16.42578125" style="22" customWidth="1"/>
    <col min="14598" max="14846" width="11.42578125" style="22"/>
    <col min="14847" max="14847" width="0" style="22" hidden="1" customWidth="1"/>
    <col min="14848" max="14848" width="67.5703125" style="22" bestFit="1" customWidth="1"/>
    <col min="14849" max="14849" width="21" style="22" bestFit="1" customWidth="1"/>
    <col min="14850" max="14850" width="22.7109375" style="22" bestFit="1" customWidth="1"/>
    <col min="14851" max="14851" width="18.85546875" style="22" customWidth="1"/>
    <col min="14852" max="14852" width="18.7109375" style="22" bestFit="1" customWidth="1"/>
    <col min="14853" max="14853" width="16.42578125" style="22" customWidth="1"/>
    <col min="14854" max="15102" width="11.42578125" style="22"/>
    <col min="15103" max="15103" width="0" style="22" hidden="1" customWidth="1"/>
    <col min="15104" max="15104" width="67.5703125" style="22" bestFit="1" customWidth="1"/>
    <col min="15105" max="15105" width="21" style="22" bestFit="1" customWidth="1"/>
    <col min="15106" max="15106" width="22.7109375" style="22" bestFit="1" customWidth="1"/>
    <col min="15107" max="15107" width="18.85546875" style="22" customWidth="1"/>
    <col min="15108" max="15108" width="18.7109375" style="22" bestFit="1" customWidth="1"/>
    <col min="15109" max="15109" width="16.42578125" style="22" customWidth="1"/>
    <col min="15110" max="15358" width="11.42578125" style="22"/>
    <col min="15359" max="15359" width="0" style="22" hidden="1" customWidth="1"/>
    <col min="15360" max="15360" width="67.5703125" style="22" bestFit="1" customWidth="1"/>
    <col min="15361" max="15361" width="21" style="22" bestFit="1" customWidth="1"/>
    <col min="15362" max="15362" width="22.7109375" style="22" bestFit="1" customWidth="1"/>
    <col min="15363" max="15363" width="18.85546875" style="22" customWidth="1"/>
    <col min="15364" max="15364" width="18.7109375" style="22" bestFit="1" customWidth="1"/>
    <col min="15365" max="15365" width="16.42578125" style="22" customWidth="1"/>
    <col min="15366" max="15614" width="11.42578125" style="22"/>
    <col min="15615" max="15615" width="0" style="22" hidden="1" customWidth="1"/>
    <col min="15616" max="15616" width="67.5703125" style="22" bestFit="1" customWidth="1"/>
    <col min="15617" max="15617" width="21" style="22" bestFit="1" customWidth="1"/>
    <col min="15618" max="15618" width="22.7109375" style="22" bestFit="1" customWidth="1"/>
    <col min="15619" max="15619" width="18.85546875" style="22" customWidth="1"/>
    <col min="15620" max="15620" width="18.7109375" style="22" bestFit="1" customWidth="1"/>
    <col min="15621" max="15621" width="16.42578125" style="22" customWidth="1"/>
    <col min="15622" max="15870" width="11.42578125" style="22"/>
    <col min="15871" max="15871" width="0" style="22" hidden="1" customWidth="1"/>
    <col min="15872" max="15872" width="67.5703125" style="22" bestFit="1" customWidth="1"/>
    <col min="15873" max="15873" width="21" style="22" bestFit="1" customWidth="1"/>
    <col min="15874" max="15874" width="22.7109375" style="22" bestFit="1" customWidth="1"/>
    <col min="15875" max="15875" width="18.85546875" style="22" customWidth="1"/>
    <col min="15876" max="15876" width="18.7109375" style="22" bestFit="1" customWidth="1"/>
    <col min="15877" max="15877" width="16.42578125" style="22" customWidth="1"/>
    <col min="15878" max="16126" width="11.42578125" style="22"/>
    <col min="16127" max="16127" width="0" style="22" hidden="1" customWidth="1"/>
    <col min="16128" max="16128" width="67.5703125" style="22" bestFit="1" customWidth="1"/>
    <col min="16129" max="16129" width="21" style="22" bestFit="1" customWidth="1"/>
    <col min="16130" max="16130" width="22.7109375" style="22" bestFit="1" customWidth="1"/>
    <col min="16131" max="16131" width="18.85546875" style="22" customWidth="1"/>
    <col min="16132" max="16132" width="18.7109375" style="22" bestFit="1" customWidth="1"/>
    <col min="16133" max="16133" width="16.42578125" style="22" customWidth="1"/>
    <col min="16134" max="16384" width="11.42578125" style="22"/>
  </cols>
  <sheetData>
    <row r="4" spans="1:5" x14ac:dyDescent="0.2">
      <c r="A4" s="21" t="s">
        <v>33</v>
      </c>
      <c r="C4" s="21"/>
      <c r="D4" s="21"/>
      <c r="E4" s="21"/>
    </row>
    <row r="5" spans="1:5" x14ac:dyDescent="0.2">
      <c r="A5" s="21" t="s">
        <v>34</v>
      </c>
      <c r="C5" s="112"/>
      <c r="D5" s="112"/>
      <c r="E5" s="21"/>
    </row>
    <row r="6" spans="1:5" x14ac:dyDescent="0.2">
      <c r="A6" s="21"/>
      <c r="B6" s="21"/>
      <c r="C6" s="112"/>
      <c r="D6" s="112"/>
      <c r="E6" s="21"/>
    </row>
    <row r="7" spans="1:5" x14ac:dyDescent="0.2">
      <c r="A7" s="21"/>
      <c r="B7" s="21"/>
      <c r="C7" s="21"/>
      <c r="D7" s="21"/>
      <c r="E7" s="21"/>
    </row>
    <row r="8" spans="1:5" ht="20.25" x14ac:dyDescent="0.3">
      <c r="B8" s="113"/>
      <c r="C8" s="113"/>
      <c r="D8" s="113"/>
    </row>
    <row r="9" spans="1:5" ht="18" x14ac:dyDescent="0.25">
      <c r="B9" s="114" t="s">
        <v>35</v>
      </c>
      <c r="C9" s="114"/>
      <c r="D9" s="114"/>
    </row>
    <row r="10" spans="1:5" x14ac:dyDescent="0.2">
      <c r="B10" s="24"/>
      <c r="C10" s="25"/>
      <c r="D10" s="25"/>
    </row>
    <row r="11" spans="1:5" x14ac:dyDescent="0.2">
      <c r="B11" s="24"/>
      <c r="C11" s="25"/>
      <c r="D11" s="25"/>
    </row>
    <row r="12" spans="1:5" ht="15.75" x14ac:dyDescent="0.25">
      <c r="B12" s="26" t="s">
        <v>36</v>
      </c>
      <c r="D12" s="27">
        <f>SUM(C14:C24)</f>
        <v>7800000</v>
      </c>
    </row>
    <row r="13" spans="1:5" ht="18" x14ac:dyDescent="0.25">
      <c r="A13" s="28" t="s">
        <v>37</v>
      </c>
      <c r="B13" s="29"/>
      <c r="C13" s="30"/>
      <c r="D13" s="31"/>
    </row>
    <row r="14" spans="1:5" ht="14.25" x14ac:dyDescent="0.2">
      <c r="A14" s="32" t="s">
        <v>38</v>
      </c>
      <c r="B14" s="33" t="s">
        <v>39</v>
      </c>
      <c r="C14" s="34">
        <v>3000000</v>
      </c>
      <c r="D14" s="35"/>
    </row>
    <row r="15" spans="1:5" ht="14.25" x14ac:dyDescent="0.2">
      <c r="A15" s="32" t="s">
        <v>40</v>
      </c>
      <c r="B15" s="33" t="s">
        <v>41</v>
      </c>
      <c r="C15" s="34">
        <v>45000</v>
      </c>
      <c r="D15" s="35"/>
    </row>
    <row r="16" spans="1:5" ht="14.25" x14ac:dyDescent="0.2">
      <c r="A16" s="32" t="s">
        <v>42</v>
      </c>
      <c r="B16" s="33" t="s">
        <v>43</v>
      </c>
      <c r="C16" s="34">
        <v>27000</v>
      </c>
      <c r="D16" s="35"/>
    </row>
    <row r="17" spans="1:5" ht="14.25" x14ac:dyDescent="0.2">
      <c r="A17" s="32" t="s">
        <v>44</v>
      </c>
      <c r="B17" s="33" t="s">
        <v>45</v>
      </c>
      <c r="C17" s="34">
        <v>3986000</v>
      </c>
      <c r="D17" s="35"/>
    </row>
    <row r="18" spans="1:5" ht="14.25" x14ac:dyDescent="0.2">
      <c r="A18" s="32" t="s">
        <v>46</v>
      </c>
      <c r="B18" s="33" t="s">
        <v>47</v>
      </c>
      <c r="C18" s="34">
        <v>291000</v>
      </c>
      <c r="D18" s="35"/>
      <c r="E18" s="34"/>
    </row>
    <row r="19" spans="1:5" ht="14.25" x14ac:dyDescent="0.2">
      <c r="A19" s="32" t="s">
        <v>48</v>
      </c>
      <c r="B19" s="33" t="s">
        <v>49</v>
      </c>
      <c r="C19" s="34">
        <v>120000</v>
      </c>
      <c r="D19" s="35"/>
    </row>
    <row r="20" spans="1:5" ht="15" x14ac:dyDescent="0.35">
      <c r="A20" s="32"/>
      <c r="B20" s="33" t="s">
        <v>50</v>
      </c>
      <c r="C20" s="34">
        <v>58000</v>
      </c>
      <c r="D20" s="36"/>
    </row>
    <row r="21" spans="1:5" ht="15" x14ac:dyDescent="0.35">
      <c r="A21" s="32"/>
      <c r="B21" s="33" t="s">
        <v>51</v>
      </c>
      <c r="C21" s="34">
        <v>70000</v>
      </c>
      <c r="D21" s="36"/>
    </row>
    <row r="22" spans="1:5" ht="15" x14ac:dyDescent="0.35">
      <c r="A22" s="32"/>
      <c r="B22" s="33" t="s">
        <v>52</v>
      </c>
      <c r="C22" s="34">
        <v>63000</v>
      </c>
      <c r="D22" s="36"/>
    </row>
    <row r="23" spans="1:5" ht="15" x14ac:dyDescent="0.35">
      <c r="A23" s="32"/>
      <c r="B23" s="33" t="s">
        <v>53</v>
      </c>
      <c r="C23" s="34">
        <v>135000</v>
      </c>
      <c r="D23" s="36"/>
    </row>
    <row r="24" spans="1:5" ht="15" x14ac:dyDescent="0.35">
      <c r="A24" s="32"/>
      <c r="B24" s="33" t="s">
        <v>54</v>
      </c>
      <c r="C24" s="34">
        <v>5000</v>
      </c>
      <c r="D24" s="36"/>
    </row>
    <row r="25" spans="1:5" x14ac:dyDescent="0.2">
      <c r="A25" s="32"/>
      <c r="B25" s="33"/>
      <c r="C25" s="37"/>
      <c r="D25" s="35"/>
    </row>
    <row r="26" spans="1:5" ht="19.5" x14ac:dyDescent="0.55000000000000004">
      <c r="A26" s="32"/>
      <c r="B26" s="26" t="s">
        <v>55</v>
      </c>
      <c r="D26" s="38">
        <v>16154072</v>
      </c>
    </row>
    <row r="27" spans="1:5" ht="18" hidden="1" x14ac:dyDescent="0.25">
      <c r="A27" s="33"/>
      <c r="B27" s="24" t="s">
        <v>10</v>
      </c>
      <c r="C27" s="39"/>
      <c r="D27" s="40"/>
    </row>
    <row r="28" spans="1:5" ht="18" hidden="1" x14ac:dyDescent="0.25">
      <c r="A28" s="33"/>
      <c r="B28" s="24" t="s">
        <v>56</v>
      </c>
      <c r="C28" s="39"/>
      <c r="D28" s="40"/>
    </row>
    <row r="29" spans="1:5" s="23" customFormat="1" ht="18" hidden="1" x14ac:dyDescent="0.25">
      <c r="A29" s="33"/>
      <c r="B29" s="24" t="s">
        <v>13</v>
      </c>
      <c r="C29" s="39"/>
      <c r="D29" s="40"/>
    </row>
    <row r="30" spans="1:5" s="23" customFormat="1" ht="18" hidden="1" x14ac:dyDescent="0.25">
      <c r="A30" s="33"/>
      <c r="B30" s="24" t="s">
        <v>57</v>
      </c>
      <c r="C30" s="39"/>
      <c r="D30" s="40"/>
    </row>
    <row r="31" spans="1:5" s="23" customFormat="1" ht="18" hidden="1" x14ac:dyDescent="0.25">
      <c r="A31" s="33"/>
      <c r="B31" s="24" t="s">
        <v>58</v>
      </c>
      <c r="C31" s="39"/>
      <c r="D31" s="40" t="s">
        <v>2</v>
      </c>
    </row>
    <row r="32" spans="1:5" s="23" customFormat="1" ht="18" hidden="1" x14ac:dyDescent="0.25">
      <c r="A32" s="33"/>
      <c r="B32" s="24" t="s">
        <v>15</v>
      </c>
      <c r="C32" s="39"/>
      <c r="D32" s="40"/>
    </row>
    <row r="33" spans="1:4" s="23" customFormat="1" ht="18" hidden="1" x14ac:dyDescent="0.25">
      <c r="A33" s="33"/>
      <c r="B33" s="24" t="s">
        <v>17</v>
      </c>
      <c r="C33" s="39"/>
      <c r="D33" s="40"/>
    </row>
    <row r="34" spans="1:4" s="23" customFormat="1" ht="18" hidden="1" x14ac:dyDescent="0.25">
      <c r="A34" s="33"/>
      <c r="B34" s="24" t="s">
        <v>18</v>
      </c>
      <c r="C34" s="39"/>
      <c r="D34" s="40"/>
    </row>
    <row r="35" spans="1:4" s="23" customFormat="1" ht="18" hidden="1" x14ac:dyDescent="0.25">
      <c r="A35" s="33"/>
      <c r="B35" s="24" t="s">
        <v>19</v>
      </c>
      <c r="C35" s="39"/>
      <c r="D35" s="40"/>
    </row>
    <row r="36" spans="1:4" s="23" customFormat="1" ht="18" hidden="1" x14ac:dyDescent="0.25">
      <c r="A36" s="33"/>
      <c r="B36" s="24" t="s">
        <v>20</v>
      </c>
      <c r="C36" s="39"/>
      <c r="D36" s="40"/>
    </row>
    <row r="37" spans="1:4" s="23" customFormat="1" ht="18" hidden="1" x14ac:dyDescent="0.25">
      <c r="A37" s="33"/>
      <c r="B37" s="41" t="s">
        <v>59</v>
      </c>
      <c r="C37" s="39"/>
      <c r="D37" s="40"/>
    </row>
    <row r="38" spans="1:4" s="23" customFormat="1" hidden="1" x14ac:dyDescent="0.2">
      <c r="A38" s="22"/>
      <c r="B38" s="24" t="s">
        <v>24</v>
      </c>
      <c r="C38" s="39"/>
    </row>
    <row r="39" spans="1:4" s="23" customFormat="1" hidden="1" x14ac:dyDescent="0.2">
      <c r="A39" s="22"/>
      <c r="B39" s="24" t="s">
        <v>25</v>
      </c>
      <c r="C39" s="39"/>
    </row>
    <row r="40" spans="1:4" s="23" customFormat="1" hidden="1" x14ac:dyDescent="0.2">
      <c r="A40" s="22"/>
      <c r="B40" s="24" t="s">
        <v>26</v>
      </c>
      <c r="C40" s="39"/>
    </row>
    <row r="41" spans="1:4" hidden="1" x14ac:dyDescent="0.2">
      <c r="B41" s="24" t="s">
        <v>27</v>
      </c>
      <c r="C41" s="39"/>
    </row>
    <row r="43" spans="1:4" s="23" customFormat="1" ht="22.5" x14ac:dyDescent="0.55000000000000004">
      <c r="A43" s="22"/>
      <c r="B43" s="42" t="s">
        <v>60</v>
      </c>
      <c r="D43" s="43">
        <f>SUM(D12+D26)</f>
        <v>23954072</v>
      </c>
    </row>
    <row r="46" spans="1:4" ht="37.5" customHeight="1" x14ac:dyDescent="0.55000000000000004">
      <c r="B46" s="44" t="s">
        <v>61</v>
      </c>
      <c r="D46" s="38">
        <v>5450000</v>
      </c>
    </row>
    <row r="48" spans="1:4" s="23" customFormat="1" x14ac:dyDescent="0.2">
      <c r="A48" s="22"/>
      <c r="B48" s="45"/>
      <c r="C48" s="46"/>
    </row>
    <row r="49" spans="1:4" s="23" customFormat="1" ht="44.25" customHeight="1" x14ac:dyDescent="0.55000000000000004">
      <c r="A49" s="22"/>
      <c r="B49" s="44" t="s">
        <v>7</v>
      </c>
      <c r="C49" s="47"/>
      <c r="D49" s="38">
        <v>2043707.42</v>
      </c>
    </row>
    <row r="50" spans="1:4" s="23" customFormat="1" x14ac:dyDescent="0.2">
      <c r="A50" s="22"/>
      <c r="B50" s="22"/>
      <c r="C50" s="47"/>
    </row>
    <row r="51" spans="1:4" s="23" customFormat="1" x14ac:dyDescent="0.2">
      <c r="A51" s="22"/>
      <c r="B51" s="48"/>
      <c r="C51" s="22"/>
    </row>
    <row r="52" spans="1:4" s="23" customFormat="1" ht="30" customHeight="1" x14ac:dyDescent="0.55000000000000004">
      <c r="A52" s="22"/>
      <c r="B52" s="44" t="s">
        <v>62</v>
      </c>
      <c r="C52" s="22"/>
      <c r="D52" s="38">
        <v>1450000</v>
      </c>
    </row>
    <row r="53" spans="1:4" s="23" customFormat="1" x14ac:dyDescent="0.2">
      <c r="A53" s="22"/>
      <c r="B53" s="22"/>
    </row>
    <row r="54" spans="1:4" s="23" customFormat="1" ht="22.5" x14ac:dyDescent="0.55000000000000004">
      <c r="A54" s="22"/>
      <c r="B54" s="42" t="s">
        <v>63</v>
      </c>
      <c r="C54" s="48"/>
      <c r="D54" s="43">
        <f>D43+D46+D49+D52</f>
        <v>32897779.420000002</v>
      </c>
    </row>
  </sheetData>
  <mergeCells count="4">
    <mergeCell ref="C5:D5"/>
    <mergeCell ref="C6:D6"/>
    <mergeCell ref="B8:D8"/>
    <mergeCell ref="B9:D9"/>
  </mergeCells>
  <pageMargins left="0.78740157480314965" right="0.78740157480314965" top="0.39370078740157483" bottom="0.39370078740157483" header="0" footer="0"/>
  <pageSetup scale="70" orientation="portrait" r:id="rId1"/>
  <headerFooter>
    <oddFooter xml:space="preserve">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161"/>
  <sheetViews>
    <sheetView tabSelected="1" workbookViewId="0">
      <selection activeCell="G111" sqref="G111"/>
    </sheetView>
  </sheetViews>
  <sheetFormatPr baseColWidth="10" defaultRowHeight="12.75" x14ac:dyDescent="0.2"/>
  <cols>
    <col min="1" max="1" width="4.140625" style="3" customWidth="1"/>
    <col min="2" max="2" width="6.28515625" style="3" bestFit="1" customWidth="1"/>
    <col min="3" max="3" width="4.7109375" style="3" bestFit="1" customWidth="1"/>
    <col min="4" max="5" width="6" style="3" bestFit="1" customWidth="1"/>
    <col min="6" max="6" width="5.85546875" style="56" customWidth="1"/>
    <col min="7" max="7" width="5.85546875" style="3" customWidth="1"/>
    <col min="8" max="8" width="43.7109375" style="2" customWidth="1"/>
    <col min="9" max="9" width="13.140625" style="2" hidden="1" customWidth="1"/>
    <col min="10" max="14" width="15.85546875" style="2" customWidth="1"/>
    <col min="15" max="15" width="16.28515625" style="2" customWidth="1"/>
    <col min="16" max="16" width="13.85546875" style="2" bestFit="1" customWidth="1"/>
    <col min="17" max="17" width="37.42578125" style="3" bestFit="1" customWidth="1"/>
    <col min="18" max="19" width="11.42578125" style="3"/>
    <col min="20" max="20" width="13.85546875" style="4" bestFit="1" customWidth="1"/>
    <col min="21" max="22" width="13.85546875" style="3" bestFit="1" customWidth="1"/>
    <col min="23" max="16384" width="11.42578125" style="3"/>
  </cols>
  <sheetData>
    <row r="1" spans="1:25" ht="15.75" x14ac:dyDescent="0.25">
      <c r="F1" s="53"/>
      <c r="G1" s="1"/>
      <c r="H1" s="1"/>
      <c r="I1" s="1"/>
      <c r="J1" s="1"/>
      <c r="K1" s="1"/>
      <c r="L1" s="1"/>
      <c r="M1" s="1"/>
      <c r="N1" s="1"/>
    </row>
    <row r="3" spans="1:25" ht="20.25" x14ac:dyDescent="0.2">
      <c r="F3" s="54"/>
      <c r="G3" s="65"/>
      <c r="H3" s="5"/>
      <c r="I3" s="5"/>
      <c r="J3" s="5"/>
      <c r="K3" s="5"/>
      <c r="L3" s="5"/>
      <c r="M3" s="5"/>
      <c r="N3" s="5"/>
      <c r="O3" s="6" t="s">
        <v>0</v>
      </c>
    </row>
    <row r="4" spans="1:25" x14ac:dyDescent="0.2">
      <c r="F4" s="54"/>
      <c r="G4" s="65"/>
      <c r="H4" s="5"/>
      <c r="I4" s="5"/>
      <c r="J4" s="5"/>
      <c r="K4" s="5"/>
      <c r="L4" s="5"/>
      <c r="M4" s="5"/>
      <c r="N4" s="5"/>
      <c r="O4" s="7"/>
    </row>
    <row r="5" spans="1:25" x14ac:dyDescent="0.2">
      <c r="F5" s="54"/>
      <c r="G5" s="65"/>
      <c r="H5" s="5"/>
      <c r="I5" s="5"/>
      <c r="J5" s="5"/>
      <c r="K5" s="5"/>
      <c r="L5" s="5"/>
      <c r="M5" s="5"/>
      <c r="N5" s="5"/>
    </row>
    <row r="6" spans="1:25" x14ac:dyDescent="0.2">
      <c r="F6" s="55"/>
      <c r="G6" s="64"/>
      <c r="H6" s="5"/>
      <c r="I6" s="5"/>
      <c r="J6" s="5"/>
      <c r="K6" s="5"/>
      <c r="L6" s="5"/>
      <c r="M6" s="5"/>
      <c r="N6" s="5"/>
    </row>
    <row r="8" spans="1:25" ht="13.5" thickBot="1" x14ac:dyDescent="0.25">
      <c r="J8" s="8" t="s">
        <v>65</v>
      </c>
      <c r="K8" s="9"/>
      <c r="L8" s="10"/>
      <c r="M8" s="10"/>
      <c r="N8" s="10"/>
    </row>
    <row r="9" spans="1:25" ht="27.75" customHeight="1" thickTop="1" x14ac:dyDescent="0.2">
      <c r="A9" s="70"/>
      <c r="B9" s="71"/>
      <c r="C9" s="71"/>
      <c r="D9" s="71"/>
      <c r="E9" s="71"/>
      <c r="F9" s="72"/>
      <c r="G9" s="71"/>
      <c r="H9" s="73"/>
      <c r="I9" s="73"/>
      <c r="J9" s="116" t="s">
        <v>1</v>
      </c>
      <c r="K9" s="116"/>
      <c r="L9" s="63"/>
      <c r="M9" s="63"/>
      <c r="N9" s="63"/>
      <c r="O9" s="74"/>
    </row>
    <row r="10" spans="1:25" ht="77.25" customHeight="1" x14ac:dyDescent="0.2">
      <c r="A10" s="68" t="s">
        <v>132</v>
      </c>
      <c r="B10" s="69" t="s">
        <v>133</v>
      </c>
      <c r="C10" s="69" t="s">
        <v>134</v>
      </c>
      <c r="D10" s="69" t="s">
        <v>135</v>
      </c>
      <c r="E10" s="69" t="s">
        <v>136</v>
      </c>
      <c r="F10" s="69" t="s">
        <v>131</v>
      </c>
      <c r="G10" s="69" t="s">
        <v>137</v>
      </c>
      <c r="H10" s="75" t="s">
        <v>138</v>
      </c>
      <c r="I10" s="75" t="s">
        <v>3</v>
      </c>
      <c r="J10" s="11" t="s">
        <v>4</v>
      </c>
      <c r="K10" s="11" t="s">
        <v>5</v>
      </c>
      <c r="L10" s="60" t="s">
        <v>6</v>
      </c>
      <c r="M10" s="61" t="s">
        <v>7</v>
      </c>
      <c r="N10" s="61" t="s">
        <v>8</v>
      </c>
      <c r="O10" s="62" t="s">
        <v>9</v>
      </c>
    </row>
    <row r="11" spans="1:25" x14ac:dyDescent="0.2">
      <c r="A11" s="103">
        <v>10</v>
      </c>
      <c r="B11" s="104">
        <v>1</v>
      </c>
      <c r="C11" s="104">
        <v>9</v>
      </c>
      <c r="D11" s="105">
        <v>1</v>
      </c>
      <c r="E11" s="106">
        <v>270</v>
      </c>
      <c r="F11" s="84">
        <v>1131</v>
      </c>
      <c r="G11" s="107">
        <v>0</v>
      </c>
      <c r="H11" s="86" t="s">
        <v>10</v>
      </c>
      <c r="I11" s="87">
        <v>1087838.47</v>
      </c>
      <c r="J11" s="88">
        <v>8979249.8599999994</v>
      </c>
      <c r="K11" s="88">
        <v>3024494.74</v>
      </c>
      <c r="L11" s="88"/>
      <c r="M11" s="88"/>
      <c r="N11" s="88"/>
      <c r="O11" s="77">
        <f t="shared" ref="O11:O68" si="0">J11+K11+L11+M11+N11</f>
        <v>12003744.6</v>
      </c>
      <c r="Q11" s="12"/>
      <c r="R11" s="13"/>
      <c r="S11" s="13"/>
      <c r="U11" s="14"/>
      <c r="V11" s="15"/>
    </row>
    <row r="12" spans="1:25" s="14" customFormat="1" x14ac:dyDescent="0.2">
      <c r="A12" s="103">
        <v>10</v>
      </c>
      <c r="B12" s="104">
        <v>1</v>
      </c>
      <c r="C12" s="104">
        <v>9</v>
      </c>
      <c r="D12" s="105">
        <v>1</v>
      </c>
      <c r="E12" s="106">
        <v>270</v>
      </c>
      <c r="F12" s="84">
        <v>1211</v>
      </c>
      <c r="G12" s="107">
        <v>0</v>
      </c>
      <c r="H12" s="89" t="s">
        <v>11</v>
      </c>
      <c r="I12" s="87">
        <v>708242.39999999967</v>
      </c>
      <c r="J12" s="88">
        <v>0</v>
      </c>
      <c r="K12" s="88">
        <v>708242.4</v>
      </c>
      <c r="L12" s="88"/>
      <c r="M12" s="88"/>
      <c r="N12" s="88"/>
      <c r="O12" s="77">
        <f t="shared" si="0"/>
        <v>708242.4</v>
      </c>
      <c r="P12" s="2"/>
      <c r="Q12" s="12"/>
      <c r="R12" s="13"/>
      <c r="S12" s="3"/>
      <c r="T12" s="4"/>
      <c r="U12" s="3"/>
      <c r="V12" s="3"/>
      <c r="W12" s="3"/>
      <c r="X12" s="3"/>
      <c r="Y12" s="3"/>
    </row>
    <row r="13" spans="1:25" s="14" customFormat="1" x14ac:dyDescent="0.2">
      <c r="A13" s="103">
        <v>10</v>
      </c>
      <c r="B13" s="104">
        <v>1</v>
      </c>
      <c r="C13" s="104">
        <v>9</v>
      </c>
      <c r="D13" s="105">
        <v>1</v>
      </c>
      <c r="E13" s="106">
        <v>270</v>
      </c>
      <c r="F13" s="84">
        <v>1221</v>
      </c>
      <c r="G13" s="107">
        <v>0</v>
      </c>
      <c r="H13" s="90" t="s">
        <v>12</v>
      </c>
      <c r="I13" s="87">
        <v>337149.02999999991</v>
      </c>
      <c r="J13" s="88">
        <v>215325.62000000002</v>
      </c>
      <c r="K13" s="88">
        <v>53912.98</v>
      </c>
      <c r="L13" s="88"/>
      <c r="M13" s="88"/>
      <c r="N13" s="88"/>
      <c r="O13" s="77">
        <f t="shared" si="0"/>
        <v>269238.60000000003</v>
      </c>
      <c r="P13" s="2"/>
      <c r="Q13" s="12"/>
      <c r="R13" s="13"/>
      <c r="S13" s="3"/>
      <c r="T13" s="4"/>
      <c r="U13" s="3"/>
      <c r="V13" s="3"/>
      <c r="W13" s="3"/>
      <c r="X13" s="3"/>
      <c r="Y13" s="3"/>
    </row>
    <row r="14" spans="1:25" s="14" customFormat="1" ht="25.5" x14ac:dyDescent="0.2">
      <c r="A14" s="103">
        <v>10</v>
      </c>
      <c r="B14" s="104">
        <v>1</v>
      </c>
      <c r="C14" s="104">
        <v>9</v>
      </c>
      <c r="D14" s="105">
        <v>1</v>
      </c>
      <c r="E14" s="106">
        <v>270</v>
      </c>
      <c r="F14" s="84">
        <v>1311</v>
      </c>
      <c r="G14" s="107">
        <v>0</v>
      </c>
      <c r="H14" s="91" t="s">
        <v>13</v>
      </c>
      <c r="I14" s="87">
        <v>34.54</v>
      </c>
      <c r="J14" s="88">
        <v>373234.4</v>
      </c>
      <c r="K14" s="88">
        <v>47455.12</v>
      </c>
      <c r="L14" s="88"/>
      <c r="M14" s="88"/>
      <c r="N14" s="88"/>
      <c r="O14" s="77">
        <f t="shared" si="0"/>
        <v>420689.52</v>
      </c>
      <c r="P14" s="2"/>
      <c r="Q14" s="12"/>
      <c r="R14" s="13"/>
      <c r="S14" s="3"/>
      <c r="T14" s="4"/>
      <c r="U14" s="3"/>
      <c r="V14" s="3"/>
      <c r="W14" s="3"/>
      <c r="X14" s="3"/>
      <c r="Y14" s="3"/>
    </row>
    <row r="15" spans="1:25" s="14" customFormat="1" x14ac:dyDescent="0.2">
      <c r="A15" s="103">
        <v>10</v>
      </c>
      <c r="B15" s="104">
        <v>1</v>
      </c>
      <c r="C15" s="104">
        <v>9</v>
      </c>
      <c r="D15" s="105">
        <v>1</v>
      </c>
      <c r="E15" s="106">
        <v>270</v>
      </c>
      <c r="F15" s="84">
        <v>1321</v>
      </c>
      <c r="G15" s="107">
        <v>0</v>
      </c>
      <c r="H15" s="86" t="s">
        <v>14</v>
      </c>
      <c r="I15" s="87">
        <v>46854.41</v>
      </c>
      <c r="J15" s="88">
        <v>172942.61</v>
      </c>
      <c r="K15" s="88">
        <v>67224.58</v>
      </c>
      <c r="L15" s="88"/>
      <c r="M15" s="88"/>
      <c r="N15" s="88"/>
      <c r="O15" s="77">
        <f t="shared" si="0"/>
        <v>240167.19</v>
      </c>
      <c r="P15" s="2"/>
      <c r="Q15" s="12"/>
      <c r="R15" s="13"/>
      <c r="S15" s="3"/>
      <c r="T15" s="4"/>
      <c r="U15" s="3"/>
      <c r="V15" s="3"/>
      <c r="W15" s="3"/>
      <c r="X15" s="3"/>
      <c r="Y15" s="3"/>
    </row>
    <row r="16" spans="1:25" s="14" customFormat="1" x14ac:dyDescent="0.2">
      <c r="A16" s="103">
        <v>10</v>
      </c>
      <c r="B16" s="104">
        <v>1</v>
      </c>
      <c r="C16" s="104">
        <v>9</v>
      </c>
      <c r="D16" s="105">
        <v>1</v>
      </c>
      <c r="E16" s="106">
        <v>270</v>
      </c>
      <c r="F16" s="84">
        <v>1322</v>
      </c>
      <c r="G16" s="107">
        <v>0</v>
      </c>
      <c r="H16" s="86" t="s">
        <v>15</v>
      </c>
      <c r="I16" s="87">
        <v>274716.82999999996</v>
      </c>
      <c r="J16" s="88">
        <v>1609785.5800000003</v>
      </c>
      <c r="K16" s="88">
        <v>94795.42</v>
      </c>
      <c r="L16" s="88"/>
      <c r="M16" s="88"/>
      <c r="N16" s="88"/>
      <c r="O16" s="77">
        <f t="shared" si="0"/>
        <v>1704581.0000000002</v>
      </c>
      <c r="P16" s="2"/>
      <c r="Q16" s="12"/>
      <c r="R16" s="13"/>
      <c r="S16" s="3"/>
      <c r="T16" s="4"/>
      <c r="U16" s="3"/>
      <c r="V16" s="3"/>
      <c r="W16" s="3"/>
      <c r="X16" s="3"/>
      <c r="Y16" s="3"/>
    </row>
    <row r="17" spans="1:25" s="14" customFormat="1" x14ac:dyDescent="0.2">
      <c r="A17" s="103">
        <v>10</v>
      </c>
      <c r="B17" s="104">
        <v>1</v>
      </c>
      <c r="C17" s="104">
        <v>9</v>
      </c>
      <c r="D17" s="105">
        <v>1</v>
      </c>
      <c r="E17" s="106">
        <v>270</v>
      </c>
      <c r="F17" s="84">
        <v>1331</v>
      </c>
      <c r="G17" s="107">
        <v>0</v>
      </c>
      <c r="H17" s="86" t="s">
        <v>16</v>
      </c>
      <c r="I17" s="87">
        <v>495088.8600000001</v>
      </c>
      <c r="J17" s="88">
        <v>0</v>
      </c>
      <c r="K17" s="88">
        <v>500000</v>
      </c>
      <c r="L17" s="88"/>
      <c r="M17" s="88"/>
      <c r="N17" s="88"/>
      <c r="O17" s="77">
        <f t="shared" si="0"/>
        <v>500000</v>
      </c>
      <c r="P17" s="2"/>
      <c r="Q17" s="12"/>
      <c r="R17" s="13"/>
      <c r="S17" s="3"/>
      <c r="T17" s="4"/>
      <c r="U17" s="3"/>
      <c r="V17" s="3"/>
      <c r="W17" s="3"/>
      <c r="X17" s="3"/>
      <c r="Y17" s="3"/>
    </row>
    <row r="18" spans="1:25" x14ac:dyDescent="0.2">
      <c r="A18" s="103">
        <v>10</v>
      </c>
      <c r="B18" s="104">
        <v>1</v>
      </c>
      <c r="C18" s="104">
        <v>9</v>
      </c>
      <c r="D18" s="105">
        <v>1</v>
      </c>
      <c r="E18" s="106">
        <v>270</v>
      </c>
      <c r="F18" s="84">
        <v>1411</v>
      </c>
      <c r="G18" s="107">
        <v>0</v>
      </c>
      <c r="H18" s="91" t="s">
        <v>17</v>
      </c>
      <c r="I18" s="87">
        <v>24958.6</v>
      </c>
      <c r="J18" s="88">
        <v>677135.71</v>
      </c>
      <c r="K18" s="88">
        <v>309048.14</v>
      </c>
      <c r="L18" s="88"/>
      <c r="M18" s="88"/>
      <c r="N18" s="88"/>
      <c r="O18" s="77">
        <f t="shared" si="0"/>
        <v>986183.85</v>
      </c>
      <c r="R18" s="13"/>
    </row>
    <row r="19" spans="1:25" x14ac:dyDescent="0.2">
      <c r="A19" s="103">
        <v>10</v>
      </c>
      <c r="B19" s="104">
        <v>1</v>
      </c>
      <c r="C19" s="104">
        <v>9</v>
      </c>
      <c r="D19" s="105">
        <v>1</v>
      </c>
      <c r="E19" s="106">
        <v>270</v>
      </c>
      <c r="F19" s="84">
        <v>1421</v>
      </c>
      <c r="G19" s="107">
        <v>0</v>
      </c>
      <c r="H19" s="91" t="s">
        <v>18</v>
      </c>
      <c r="I19" s="87">
        <v>0</v>
      </c>
      <c r="J19" s="88">
        <v>295165.82</v>
      </c>
      <c r="K19" s="88">
        <v>77567.199999999997</v>
      </c>
      <c r="L19" s="88"/>
      <c r="M19" s="88"/>
      <c r="N19" s="88"/>
      <c r="O19" s="77">
        <f t="shared" si="0"/>
        <v>372733.02</v>
      </c>
    </row>
    <row r="20" spans="1:25" x14ac:dyDescent="0.2">
      <c r="A20" s="103">
        <v>10</v>
      </c>
      <c r="B20" s="104">
        <v>1</v>
      </c>
      <c r="C20" s="104">
        <v>9</v>
      </c>
      <c r="D20" s="105">
        <v>1</v>
      </c>
      <c r="E20" s="106">
        <v>270</v>
      </c>
      <c r="F20" s="84">
        <v>1431</v>
      </c>
      <c r="G20" s="107">
        <v>0</v>
      </c>
      <c r="H20" s="91" t="s">
        <v>19</v>
      </c>
      <c r="I20" s="87">
        <v>233843.99</v>
      </c>
      <c r="J20" s="88">
        <v>1240815.19</v>
      </c>
      <c r="K20" s="88">
        <v>933460.78</v>
      </c>
      <c r="L20" s="88"/>
      <c r="M20" s="88"/>
      <c r="N20" s="88"/>
      <c r="O20" s="77">
        <f t="shared" si="0"/>
        <v>2174275.9699999997</v>
      </c>
    </row>
    <row r="21" spans="1:25" ht="25.5" x14ac:dyDescent="0.2">
      <c r="A21" s="103">
        <v>10</v>
      </c>
      <c r="B21" s="104">
        <v>1</v>
      </c>
      <c r="C21" s="104">
        <v>9</v>
      </c>
      <c r="D21" s="105">
        <v>1</v>
      </c>
      <c r="E21" s="106">
        <v>270</v>
      </c>
      <c r="F21" s="84">
        <v>1432</v>
      </c>
      <c r="G21" s="107">
        <v>0</v>
      </c>
      <c r="H21" s="91" t="s">
        <v>20</v>
      </c>
      <c r="I21" s="87">
        <v>0</v>
      </c>
      <c r="J21" s="88">
        <v>196573.75</v>
      </c>
      <c r="K21" s="88">
        <v>51914.93</v>
      </c>
      <c r="L21" s="88"/>
      <c r="M21" s="88"/>
      <c r="N21" s="88"/>
      <c r="O21" s="77">
        <f t="shared" si="0"/>
        <v>248488.68</v>
      </c>
    </row>
    <row r="22" spans="1:25" x14ac:dyDescent="0.2">
      <c r="A22" s="103">
        <v>10</v>
      </c>
      <c r="B22" s="104">
        <v>1</v>
      </c>
      <c r="C22" s="104">
        <v>9</v>
      </c>
      <c r="D22" s="105">
        <v>1</v>
      </c>
      <c r="E22" s="106">
        <v>270</v>
      </c>
      <c r="F22" s="84">
        <v>1441</v>
      </c>
      <c r="G22" s="107">
        <v>0</v>
      </c>
      <c r="H22" s="91" t="s">
        <v>21</v>
      </c>
      <c r="I22" s="87">
        <v>74724.259999999995</v>
      </c>
      <c r="J22" s="88">
        <v>0</v>
      </c>
      <c r="K22" s="88">
        <v>90000</v>
      </c>
      <c r="L22" s="88"/>
      <c r="M22" s="88"/>
      <c r="N22" s="88"/>
      <c r="O22" s="77">
        <f t="shared" si="0"/>
        <v>90000</v>
      </c>
    </row>
    <row r="23" spans="1:25" x14ac:dyDescent="0.2">
      <c r="A23" s="103">
        <v>10</v>
      </c>
      <c r="B23" s="104">
        <v>1</v>
      </c>
      <c r="C23" s="104">
        <v>9</v>
      </c>
      <c r="D23" s="105">
        <v>1</v>
      </c>
      <c r="E23" s="106">
        <v>270</v>
      </c>
      <c r="F23" s="84">
        <v>1521</v>
      </c>
      <c r="G23" s="107">
        <v>0</v>
      </c>
      <c r="H23" s="91" t="s">
        <v>22</v>
      </c>
      <c r="I23" s="87">
        <v>151830.49000000002</v>
      </c>
      <c r="J23" s="88">
        <v>0</v>
      </c>
      <c r="K23" s="88">
        <v>210000</v>
      </c>
      <c r="L23" s="88"/>
      <c r="M23" s="88"/>
      <c r="N23" s="88"/>
      <c r="O23" s="77">
        <f t="shared" si="0"/>
        <v>210000</v>
      </c>
    </row>
    <row r="24" spans="1:25" x14ac:dyDescent="0.2">
      <c r="A24" s="103">
        <v>10</v>
      </c>
      <c r="B24" s="104">
        <v>1</v>
      </c>
      <c r="C24" s="104">
        <v>9</v>
      </c>
      <c r="D24" s="105">
        <v>1</v>
      </c>
      <c r="E24" s="106">
        <v>270</v>
      </c>
      <c r="F24" s="84">
        <v>1543</v>
      </c>
      <c r="G24" s="107">
        <v>0</v>
      </c>
      <c r="H24" s="92" t="s">
        <v>23</v>
      </c>
      <c r="I24" s="87">
        <v>1079439.1199999999</v>
      </c>
      <c r="J24" s="88">
        <v>0</v>
      </c>
      <c r="K24" s="88">
        <v>1015718.41</v>
      </c>
      <c r="L24" s="88"/>
      <c r="M24" s="88"/>
      <c r="N24" s="88"/>
      <c r="O24" s="77">
        <f t="shared" si="0"/>
        <v>1015718.41</v>
      </c>
    </row>
    <row r="25" spans="1:25" x14ac:dyDescent="0.2">
      <c r="A25" s="108">
        <v>10</v>
      </c>
      <c r="B25" s="107">
        <v>1</v>
      </c>
      <c r="C25" s="107">
        <v>9</v>
      </c>
      <c r="D25" s="109">
        <v>1</v>
      </c>
      <c r="E25" s="110">
        <v>270</v>
      </c>
      <c r="F25" s="84">
        <v>1712</v>
      </c>
      <c r="G25" s="107">
        <v>0</v>
      </c>
      <c r="H25" s="91" t="s">
        <v>24</v>
      </c>
      <c r="I25" s="87">
        <v>54174.78</v>
      </c>
      <c r="J25" s="88">
        <v>834502.22</v>
      </c>
      <c r="K25" s="88">
        <v>203272.18</v>
      </c>
      <c r="L25" s="88"/>
      <c r="M25" s="88"/>
      <c r="N25" s="88"/>
      <c r="O25" s="77">
        <f t="shared" si="0"/>
        <v>1037774.3999999999</v>
      </c>
    </row>
    <row r="26" spans="1:25" x14ac:dyDescent="0.2">
      <c r="A26" s="108">
        <v>10</v>
      </c>
      <c r="B26" s="107">
        <v>1</v>
      </c>
      <c r="C26" s="107">
        <v>9</v>
      </c>
      <c r="D26" s="109">
        <v>1</v>
      </c>
      <c r="E26" s="110">
        <v>270</v>
      </c>
      <c r="F26" s="84">
        <v>1713</v>
      </c>
      <c r="G26" s="107">
        <v>0</v>
      </c>
      <c r="H26" s="91" t="s">
        <v>25</v>
      </c>
      <c r="I26" s="87">
        <v>38239.31</v>
      </c>
      <c r="J26" s="88">
        <v>525795.68999999994</v>
      </c>
      <c r="K26" s="88">
        <v>134471.19</v>
      </c>
      <c r="L26" s="88"/>
      <c r="M26" s="88"/>
      <c r="N26" s="88"/>
      <c r="O26" s="77">
        <f t="shared" si="0"/>
        <v>660266.87999999989</v>
      </c>
    </row>
    <row r="27" spans="1:25" x14ac:dyDescent="0.2">
      <c r="A27" s="108">
        <v>10</v>
      </c>
      <c r="B27" s="107">
        <v>1</v>
      </c>
      <c r="C27" s="107">
        <v>9</v>
      </c>
      <c r="D27" s="109">
        <v>1</v>
      </c>
      <c r="E27" s="110">
        <v>270</v>
      </c>
      <c r="F27" s="84">
        <v>1715</v>
      </c>
      <c r="G27" s="107">
        <v>0</v>
      </c>
      <c r="H27" s="86" t="s">
        <v>26</v>
      </c>
      <c r="I27" s="87">
        <v>68849.25</v>
      </c>
      <c r="J27" s="88">
        <v>423345.55</v>
      </c>
      <c r="K27" s="88">
        <v>183021.93</v>
      </c>
      <c r="L27" s="88"/>
      <c r="M27" s="88"/>
      <c r="N27" s="88"/>
      <c r="O27" s="77">
        <f t="shared" si="0"/>
        <v>606367.48</v>
      </c>
    </row>
    <row r="28" spans="1:25" x14ac:dyDescent="0.2">
      <c r="A28" s="108">
        <v>10</v>
      </c>
      <c r="B28" s="107">
        <v>1</v>
      </c>
      <c r="C28" s="107">
        <v>9</v>
      </c>
      <c r="D28" s="109">
        <v>1</v>
      </c>
      <c r="E28" s="110">
        <v>270</v>
      </c>
      <c r="F28" s="84">
        <v>1719</v>
      </c>
      <c r="G28" s="107">
        <v>0</v>
      </c>
      <c r="H28" s="86" t="s">
        <v>27</v>
      </c>
      <c r="I28" s="87">
        <v>9591.6</v>
      </c>
      <c r="J28" s="88">
        <v>610200</v>
      </c>
      <c r="K28" s="88">
        <v>95400</v>
      </c>
      <c r="L28" s="88"/>
      <c r="M28" s="88"/>
      <c r="N28" s="88"/>
      <c r="O28" s="77">
        <f t="shared" si="0"/>
        <v>705600</v>
      </c>
    </row>
    <row r="29" spans="1:25" x14ac:dyDescent="0.2">
      <c r="A29" s="93"/>
      <c r="B29" s="94"/>
      <c r="C29" s="94"/>
      <c r="D29" s="94"/>
      <c r="E29" s="94"/>
      <c r="F29" s="94"/>
      <c r="G29" s="94"/>
      <c r="H29" s="94" t="s">
        <v>28</v>
      </c>
      <c r="I29" s="94"/>
      <c r="J29" s="95">
        <f>SUM(J11:J28)</f>
        <v>16154071.999999998</v>
      </c>
      <c r="K29" s="95">
        <f>SUM(K11:K28)</f>
        <v>7800000</v>
      </c>
      <c r="L29" s="95">
        <f t="shared" ref="L29:N29" si="1">SUM(L11:L28)</f>
        <v>0</v>
      </c>
      <c r="M29" s="95">
        <f t="shared" si="1"/>
        <v>0</v>
      </c>
      <c r="N29" s="95">
        <f t="shared" si="1"/>
        <v>0</v>
      </c>
      <c r="O29" s="66">
        <f t="shared" si="0"/>
        <v>23954072</v>
      </c>
      <c r="P29" s="16"/>
    </row>
    <row r="30" spans="1:25" x14ac:dyDescent="0.2">
      <c r="A30" s="108">
        <v>10</v>
      </c>
      <c r="B30" s="107">
        <v>1</v>
      </c>
      <c r="C30" s="107">
        <v>9</v>
      </c>
      <c r="D30" s="109">
        <v>1</v>
      </c>
      <c r="E30" s="110">
        <v>270</v>
      </c>
      <c r="F30" s="84">
        <v>2111</v>
      </c>
      <c r="G30" s="107">
        <v>0</v>
      </c>
      <c r="H30" s="96" t="s">
        <v>67</v>
      </c>
      <c r="I30" s="88">
        <v>59526.85</v>
      </c>
      <c r="J30" s="88"/>
      <c r="K30" s="88"/>
      <c r="L30" s="88">
        <v>50000</v>
      </c>
      <c r="M30" s="88"/>
      <c r="N30" s="88"/>
      <c r="O30" s="77">
        <f t="shared" si="0"/>
        <v>50000</v>
      </c>
      <c r="P30" s="16"/>
    </row>
    <row r="31" spans="1:25" x14ac:dyDescent="0.2">
      <c r="A31" s="108">
        <v>10</v>
      </c>
      <c r="B31" s="107">
        <v>1</v>
      </c>
      <c r="C31" s="107">
        <v>9</v>
      </c>
      <c r="D31" s="109">
        <v>1</v>
      </c>
      <c r="E31" s="110">
        <v>270</v>
      </c>
      <c r="F31" s="84">
        <v>2121</v>
      </c>
      <c r="G31" s="107">
        <v>0</v>
      </c>
      <c r="H31" s="96" t="s">
        <v>68</v>
      </c>
      <c r="I31" s="88">
        <v>754</v>
      </c>
      <c r="J31" s="88"/>
      <c r="K31" s="88"/>
      <c r="L31" s="88">
        <v>1000</v>
      </c>
      <c r="M31" s="88"/>
      <c r="N31" s="88"/>
      <c r="O31" s="77">
        <f t="shared" si="0"/>
        <v>1000</v>
      </c>
      <c r="P31" s="16"/>
    </row>
    <row r="32" spans="1:25" x14ac:dyDescent="0.2">
      <c r="A32" s="108">
        <v>10</v>
      </c>
      <c r="B32" s="107">
        <v>1</v>
      </c>
      <c r="C32" s="107">
        <v>9</v>
      </c>
      <c r="D32" s="109">
        <v>1</v>
      </c>
      <c r="E32" s="110">
        <v>270</v>
      </c>
      <c r="F32" s="84">
        <v>2141</v>
      </c>
      <c r="G32" s="107">
        <v>0</v>
      </c>
      <c r="H32" s="96" t="s">
        <v>69</v>
      </c>
      <c r="I32" s="88">
        <v>149612.9</v>
      </c>
      <c r="J32" s="88"/>
      <c r="K32" s="88"/>
      <c r="L32" s="88">
        <v>130000</v>
      </c>
      <c r="M32" s="88"/>
      <c r="N32" s="88"/>
      <c r="O32" s="77">
        <f t="shared" si="0"/>
        <v>130000</v>
      </c>
      <c r="P32" s="16"/>
    </row>
    <row r="33" spans="1:16" x14ac:dyDescent="0.2">
      <c r="A33" s="108">
        <v>10</v>
      </c>
      <c r="B33" s="107">
        <v>1</v>
      </c>
      <c r="C33" s="107">
        <v>9</v>
      </c>
      <c r="D33" s="109">
        <v>1</v>
      </c>
      <c r="E33" s="110">
        <v>270</v>
      </c>
      <c r="F33" s="84">
        <v>2151</v>
      </c>
      <c r="G33" s="107">
        <v>0</v>
      </c>
      <c r="H33" s="96" t="s">
        <v>70</v>
      </c>
      <c r="I33" s="88">
        <v>14156.5</v>
      </c>
      <c r="J33" s="88"/>
      <c r="K33" s="88"/>
      <c r="L33" s="88">
        <v>14500</v>
      </c>
      <c r="M33" s="88"/>
      <c r="N33" s="88"/>
      <c r="O33" s="77">
        <f t="shared" si="0"/>
        <v>14500</v>
      </c>
      <c r="P33" s="16"/>
    </row>
    <row r="34" spans="1:16" x14ac:dyDescent="0.2">
      <c r="A34" s="108">
        <v>10</v>
      </c>
      <c r="B34" s="107">
        <v>1</v>
      </c>
      <c r="C34" s="107">
        <v>9</v>
      </c>
      <c r="D34" s="109">
        <v>1</v>
      </c>
      <c r="E34" s="110">
        <v>270</v>
      </c>
      <c r="F34" s="84">
        <v>2161</v>
      </c>
      <c r="G34" s="107">
        <v>0</v>
      </c>
      <c r="H34" s="96" t="s">
        <v>71</v>
      </c>
      <c r="I34" s="88">
        <v>349849.71</v>
      </c>
      <c r="J34" s="88"/>
      <c r="K34" s="88"/>
      <c r="L34" s="88">
        <v>300000</v>
      </c>
      <c r="M34" s="88"/>
      <c r="N34" s="88"/>
      <c r="O34" s="77">
        <f t="shared" si="0"/>
        <v>300000</v>
      </c>
      <c r="P34" s="16"/>
    </row>
    <row r="35" spans="1:16" x14ac:dyDescent="0.2">
      <c r="A35" s="108">
        <v>10</v>
      </c>
      <c r="B35" s="107">
        <v>1</v>
      </c>
      <c r="C35" s="107">
        <v>9</v>
      </c>
      <c r="D35" s="109">
        <v>1</v>
      </c>
      <c r="E35" s="110">
        <v>270</v>
      </c>
      <c r="F35" s="84">
        <v>2171</v>
      </c>
      <c r="G35" s="107">
        <v>0</v>
      </c>
      <c r="H35" s="96" t="s">
        <v>72</v>
      </c>
      <c r="I35" s="88">
        <v>15328.28</v>
      </c>
      <c r="J35" s="88"/>
      <c r="K35" s="88"/>
      <c r="L35" s="88">
        <v>12000</v>
      </c>
      <c r="M35" s="88">
        <v>43604.25</v>
      </c>
      <c r="N35" s="88"/>
      <c r="O35" s="77">
        <f t="shared" si="0"/>
        <v>55604.25</v>
      </c>
      <c r="P35" s="16"/>
    </row>
    <row r="36" spans="1:16" ht="24" x14ac:dyDescent="0.2">
      <c r="A36" s="108">
        <v>10</v>
      </c>
      <c r="B36" s="107">
        <v>1</v>
      </c>
      <c r="C36" s="107">
        <v>9</v>
      </c>
      <c r="D36" s="109">
        <v>1</v>
      </c>
      <c r="E36" s="110">
        <v>270</v>
      </c>
      <c r="F36" s="84">
        <v>2181</v>
      </c>
      <c r="G36" s="107">
        <v>0</v>
      </c>
      <c r="H36" s="96" t="s">
        <v>66</v>
      </c>
      <c r="I36" s="88">
        <v>1299.2</v>
      </c>
      <c r="J36" s="88"/>
      <c r="K36" s="88"/>
      <c r="L36" s="88">
        <v>1500</v>
      </c>
      <c r="M36" s="88"/>
      <c r="N36" s="88"/>
      <c r="O36" s="77">
        <f t="shared" si="0"/>
        <v>1500</v>
      </c>
      <c r="P36" s="16"/>
    </row>
    <row r="37" spans="1:16" ht="24" x14ac:dyDescent="0.2">
      <c r="A37" s="108">
        <v>10</v>
      </c>
      <c r="B37" s="107">
        <v>1</v>
      </c>
      <c r="C37" s="107">
        <v>9</v>
      </c>
      <c r="D37" s="109">
        <v>1</v>
      </c>
      <c r="E37" s="110">
        <v>270</v>
      </c>
      <c r="F37" s="84">
        <v>2214</v>
      </c>
      <c r="G37" s="107">
        <v>0</v>
      </c>
      <c r="H37" s="96" t="s">
        <v>73</v>
      </c>
      <c r="I37" s="88">
        <v>355328.44000000006</v>
      </c>
      <c r="J37" s="88"/>
      <c r="K37" s="88"/>
      <c r="L37" s="88">
        <v>340000</v>
      </c>
      <c r="M37" s="88"/>
      <c r="N37" s="88"/>
      <c r="O37" s="77">
        <f t="shared" si="0"/>
        <v>340000</v>
      </c>
      <c r="P37" s="16"/>
    </row>
    <row r="38" spans="1:16" x14ac:dyDescent="0.2">
      <c r="A38" s="108">
        <v>10</v>
      </c>
      <c r="B38" s="107">
        <v>1</v>
      </c>
      <c r="C38" s="107">
        <v>9</v>
      </c>
      <c r="D38" s="109">
        <v>1</v>
      </c>
      <c r="E38" s="110">
        <v>270</v>
      </c>
      <c r="F38" s="84">
        <v>2231</v>
      </c>
      <c r="G38" s="107">
        <v>0</v>
      </c>
      <c r="H38" s="96" t="s">
        <v>75</v>
      </c>
      <c r="I38" s="88">
        <v>1791.86</v>
      </c>
      <c r="J38" s="88"/>
      <c r="K38" s="88"/>
      <c r="L38" s="88">
        <v>2000</v>
      </c>
      <c r="M38" s="88"/>
      <c r="N38" s="88"/>
      <c r="O38" s="77">
        <f t="shared" si="0"/>
        <v>2000</v>
      </c>
      <c r="P38" s="16"/>
    </row>
    <row r="39" spans="1:16" x14ac:dyDescent="0.2">
      <c r="A39" s="108">
        <v>10</v>
      </c>
      <c r="B39" s="107">
        <v>1</v>
      </c>
      <c r="C39" s="107">
        <v>9</v>
      </c>
      <c r="D39" s="109">
        <v>1</v>
      </c>
      <c r="E39" s="110">
        <v>270</v>
      </c>
      <c r="F39" s="84">
        <v>2411</v>
      </c>
      <c r="G39" s="107">
        <v>0</v>
      </c>
      <c r="H39" s="96" t="s">
        <v>76</v>
      </c>
      <c r="I39" s="88">
        <v>7</v>
      </c>
      <c r="J39" s="88"/>
      <c r="K39" s="88"/>
      <c r="L39" s="88">
        <v>500</v>
      </c>
      <c r="M39" s="88"/>
      <c r="N39" s="88"/>
      <c r="O39" s="77">
        <f t="shared" si="0"/>
        <v>500</v>
      </c>
      <c r="P39" s="16"/>
    </row>
    <row r="40" spans="1:16" x14ac:dyDescent="0.2">
      <c r="A40" s="108">
        <v>10</v>
      </c>
      <c r="B40" s="107">
        <v>1</v>
      </c>
      <c r="C40" s="107">
        <v>9</v>
      </c>
      <c r="D40" s="109">
        <v>1</v>
      </c>
      <c r="E40" s="110">
        <v>270</v>
      </c>
      <c r="F40" s="84">
        <v>2421</v>
      </c>
      <c r="G40" s="107">
        <v>0</v>
      </c>
      <c r="H40" s="96" t="s">
        <v>77</v>
      </c>
      <c r="I40" s="88">
        <v>405.0800000000001</v>
      </c>
      <c r="J40" s="88"/>
      <c r="K40" s="88"/>
      <c r="L40" s="88">
        <v>500</v>
      </c>
      <c r="M40" s="88"/>
      <c r="N40" s="88"/>
      <c r="O40" s="77">
        <f t="shared" si="0"/>
        <v>500</v>
      </c>
      <c r="P40" s="16"/>
    </row>
    <row r="41" spans="1:16" x14ac:dyDescent="0.2">
      <c r="A41" s="108">
        <v>10</v>
      </c>
      <c r="B41" s="107">
        <v>1</v>
      </c>
      <c r="C41" s="107">
        <v>9</v>
      </c>
      <c r="D41" s="109">
        <v>1</v>
      </c>
      <c r="E41" s="110">
        <v>270</v>
      </c>
      <c r="F41" s="84">
        <v>2431</v>
      </c>
      <c r="G41" s="107">
        <v>0</v>
      </c>
      <c r="H41" s="96" t="s">
        <v>78</v>
      </c>
      <c r="I41" s="88">
        <v>139.97</v>
      </c>
      <c r="J41" s="88"/>
      <c r="K41" s="88"/>
      <c r="L41" s="88">
        <v>500</v>
      </c>
      <c r="M41" s="88"/>
      <c r="N41" s="88"/>
      <c r="O41" s="77">
        <f t="shared" si="0"/>
        <v>500</v>
      </c>
      <c r="P41" s="16"/>
    </row>
    <row r="42" spans="1:16" x14ac:dyDescent="0.2">
      <c r="A42" s="103">
        <v>10</v>
      </c>
      <c r="B42" s="104">
        <v>1</v>
      </c>
      <c r="C42" s="104">
        <v>9</v>
      </c>
      <c r="D42" s="105">
        <v>1</v>
      </c>
      <c r="E42" s="106">
        <v>270</v>
      </c>
      <c r="F42" s="84">
        <v>2461</v>
      </c>
      <c r="G42" s="107">
        <v>0</v>
      </c>
      <c r="H42" s="96" t="s">
        <v>79</v>
      </c>
      <c r="I42" s="88">
        <v>89151.29</v>
      </c>
      <c r="J42" s="88"/>
      <c r="K42" s="88"/>
      <c r="L42" s="88">
        <v>90000</v>
      </c>
      <c r="M42" s="88">
        <v>16907</v>
      </c>
      <c r="N42" s="88"/>
      <c r="O42" s="77">
        <f t="shared" si="0"/>
        <v>106907</v>
      </c>
      <c r="P42" s="16"/>
    </row>
    <row r="43" spans="1:16" x14ac:dyDescent="0.2">
      <c r="A43" s="103">
        <v>10</v>
      </c>
      <c r="B43" s="104">
        <v>1</v>
      </c>
      <c r="C43" s="104">
        <v>9</v>
      </c>
      <c r="D43" s="105">
        <v>1</v>
      </c>
      <c r="E43" s="106">
        <v>270</v>
      </c>
      <c r="F43" s="84">
        <v>2471</v>
      </c>
      <c r="G43" s="107">
        <v>0</v>
      </c>
      <c r="H43" s="96" t="s">
        <v>80</v>
      </c>
      <c r="I43" s="88">
        <v>3691.88</v>
      </c>
      <c r="J43" s="88"/>
      <c r="K43" s="88"/>
      <c r="L43" s="88">
        <v>5000</v>
      </c>
      <c r="M43" s="88"/>
      <c r="N43" s="88"/>
      <c r="O43" s="77">
        <f t="shared" si="0"/>
        <v>5000</v>
      </c>
      <c r="P43" s="16"/>
    </row>
    <row r="44" spans="1:16" x14ac:dyDescent="0.2">
      <c r="A44" s="103">
        <v>10</v>
      </c>
      <c r="B44" s="104">
        <v>1</v>
      </c>
      <c r="C44" s="104">
        <v>9</v>
      </c>
      <c r="D44" s="105">
        <v>1</v>
      </c>
      <c r="E44" s="106">
        <v>270</v>
      </c>
      <c r="F44" s="84">
        <v>2481</v>
      </c>
      <c r="G44" s="107">
        <v>0</v>
      </c>
      <c r="H44" s="96" t="s">
        <v>81</v>
      </c>
      <c r="I44" s="88">
        <v>22401.82</v>
      </c>
      <c r="J44" s="88"/>
      <c r="K44" s="88"/>
      <c r="L44" s="88">
        <v>20000</v>
      </c>
      <c r="M44" s="88"/>
      <c r="N44" s="88"/>
      <c r="O44" s="77">
        <f t="shared" si="0"/>
        <v>20000</v>
      </c>
      <c r="P44" s="16"/>
    </row>
    <row r="45" spans="1:16" ht="24" x14ac:dyDescent="0.2">
      <c r="A45" s="103">
        <v>10</v>
      </c>
      <c r="B45" s="104">
        <v>1</v>
      </c>
      <c r="C45" s="104">
        <v>9</v>
      </c>
      <c r="D45" s="105">
        <v>1</v>
      </c>
      <c r="E45" s="106">
        <v>270</v>
      </c>
      <c r="F45" s="84">
        <v>2491</v>
      </c>
      <c r="G45" s="107">
        <v>0</v>
      </c>
      <c r="H45" s="96" t="s">
        <v>82</v>
      </c>
      <c r="I45" s="88">
        <v>20830.93</v>
      </c>
      <c r="J45" s="88"/>
      <c r="K45" s="88"/>
      <c r="L45" s="88"/>
      <c r="M45" s="88">
        <v>94862.16</v>
      </c>
      <c r="N45" s="88"/>
      <c r="O45" s="77">
        <f t="shared" si="0"/>
        <v>94862.16</v>
      </c>
      <c r="P45" s="16"/>
    </row>
    <row r="46" spans="1:16" x14ac:dyDescent="0.2">
      <c r="A46" s="103">
        <v>10</v>
      </c>
      <c r="B46" s="104">
        <v>1</v>
      </c>
      <c r="C46" s="104">
        <v>9</v>
      </c>
      <c r="D46" s="105">
        <v>1</v>
      </c>
      <c r="E46" s="106">
        <v>270</v>
      </c>
      <c r="F46" s="84">
        <v>2521</v>
      </c>
      <c r="G46" s="107">
        <v>0</v>
      </c>
      <c r="H46" s="96" t="s">
        <v>83</v>
      </c>
      <c r="I46" s="88">
        <v>2742.01</v>
      </c>
      <c r="J46" s="88"/>
      <c r="K46" s="88"/>
      <c r="L46" s="88">
        <v>3000</v>
      </c>
      <c r="M46" s="88"/>
      <c r="N46" s="88"/>
      <c r="O46" s="77">
        <f t="shared" si="0"/>
        <v>3000</v>
      </c>
      <c r="P46" s="16"/>
    </row>
    <row r="47" spans="1:16" ht="36" x14ac:dyDescent="0.2">
      <c r="A47" s="103">
        <v>10</v>
      </c>
      <c r="B47" s="104">
        <v>1</v>
      </c>
      <c r="C47" s="104">
        <v>9</v>
      </c>
      <c r="D47" s="105">
        <v>1</v>
      </c>
      <c r="E47" s="106">
        <v>270</v>
      </c>
      <c r="F47" s="84">
        <v>2612</v>
      </c>
      <c r="G47" s="107">
        <v>0</v>
      </c>
      <c r="H47" s="96" t="s">
        <v>74</v>
      </c>
      <c r="I47" s="88">
        <v>54170.689999999988</v>
      </c>
      <c r="J47" s="88"/>
      <c r="K47" s="88"/>
      <c r="L47" s="88">
        <v>55000</v>
      </c>
      <c r="M47" s="88"/>
      <c r="N47" s="88"/>
      <c r="O47" s="77">
        <f t="shared" si="0"/>
        <v>55000</v>
      </c>
      <c r="P47" s="16"/>
    </row>
    <row r="48" spans="1:16" x14ac:dyDescent="0.2">
      <c r="A48" s="103">
        <v>10</v>
      </c>
      <c r="B48" s="104">
        <v>1</v>
      </c>
      <c r="C48" s="104">
        <v>9</v>
      </c>
      <c r="D48" s="105">
        <v>1</v>
      </c>
      <c r="E48" s="106">
        <v>270</v>
      </c>
      <c r="F48" s="84">
        <v>2711</v>
      </c>
      <c r="G48" s="107">
        <v>0</v>
      </c>
      <c r="H48" s="96" t="s">
        <v>84</v>
      </c>
      <c r="I48" s="88">
        <v>79102.78</v>
      </c>
      <c r="J48" s="88"/>
      <c r="K48" s="88"/>
      <c r="L48" s="88">
        <v>90000</v>
      </c>
      <c r="M48" s="88"/>
      <c r="N48" s="88"/>
      <c r="O48" s="77">
        <f t="shared" si="0"/>
        <v>90000</v>
      </c>
      <c r="P48" s="16"/>
    </row>
    <row r="49" spans="1:18" x14ac:dyDescent="0.2">
      <c r="A49" s="103">
        <v>10</v>
      </c>
      <c r="B49" s="104">
        <v>1</v>
      </c>
      <c r="C49" s="104">
        <v>9</v>
      </c>
      <c r="D49" s="105">
        <v>1</v>
      </c>
      <c r="E49" s="106">
        <v>270</v>
      </c>
      <c r="F49" s="84">
        <v>2721</v>
      </c>
      <c r="G49" s="107">
        <v>0</v>
      </c>
      <c r="H49" s="96" t="s">
        <v>85</v>
      </c>
      <c r="I49" s="88">
        <v>4756.5</v>
      </c>
      <c r="J49" s="88"/>
      <c r="K49" s="88"/>
      <c r="L49" s="88">
        <v>5000</v>
      </c>
      <c r="M49" s="88"/>
      <c r="N49" s="88"/>
      <c r="O49" s="77">
        <f t="shared" si="0"/>
        <v>5000</v>
      </c>
      <c r="P49" s="16"/>
    </row>
    <row r="50" spans="1:18" x14ac:dyDescent="0.2">
      <c r="A50" s="103">
        <v>10</v>
      </c>
      <c r="B50" s="104">
        <v>1</v>
      </c>
      <c r="C50" s="104">
        <v>9</v>
      </c>
      <c r="D50" s="105">
        <v>1</v>
      </c>
      <c r="E50" s="106">
        <v>270</v>
      </c>
      <c r="F50" s="84">
        <v>2741</v>
      </c>
      <c r="G50" s="107">
        <v>0</v>
      </c>
      <c r="H50" s="96" t="s">
        <v>86</v>
      </c>
      <c r="I50" s="88">
        <v>0</v>
      </c>
      <c r="J50" s="88"/>
      <c r="K50" s="88"/>
      <c r="L50" s="88">
        <v>3000</v>
      </c>
      <c r="M50" s="88"/>
      <c r="N50" s="88"/>
      <c r="O50" s="77">
        <f t="shared" si="0"/>
        <v>3000</v>
      </c>
      <c r="P50" s="16"/>
    </row>
    <row r="51" spans="1:18" x14ac:dyDescent="0.2">
      <c r="A51" s="103">
        <v>10</v>
      </c>
      <c r="B51" s="104">
        <v>1</v>
      </c>
      <c r="C51" s="104">
        <v>9</v>
      </c>
      <c r="D51" s="105">
        <v>1</v>
      </c>
      <c r="E51" s="106">
        <v>270</v>
      </c>
      <c r="F51" s="84">
        <v>2911</v>
      </c>
      <c r="G51" s="107">
        <v>0</v>
      </c>
      <c r="H51" s="96" t="s">
        <v>87</v>
      </c>
      <c r="I51" s="88">
        <v>9653.83</v>
      </c>
      <c r="J51" s="88"/>
      <c r="K51" s="88"/>
      <c r="L51" s="88">
        <v>5000</v>
      </c>
      <c r="M51" s="88"/>
      <c r="N51" s="88"/>
      <c r="O51" s="77">
        <f t="shared" si="0"/>
        <v>5000</v>
      </c>
      <c r="P51" s="16"/>
    </row>
    <row r="52" spans="1:18" x14ac:dyDescent="0.2">
      <c r="A52" s="103">
        <v>10</v>
      </c>
      <c r="B52" s="104">
        <v>1</v>
      </c>
      <c r="C52" s="104">
        <v>9</v>
      </c>
      <c r="D52" s="105">
        <v>1</v>
      </c>
      <c r="E52" s="106">
        <v>270</v>
      </c>
      <c r="F52" s="84">
        <v>2921</v>
      </c>
      <c r="G52" s="107">
        <v>0</v>
      </c>
      <c r="H52" s="96" t="s">
        <v>88</v>
      </c>
      <c r="I52" s="88">
        <v>2839.81</v>
      </c>
      <c r="J52" s="88"/>
      <c r="K52" s="88"/>
      <c r="L52" s="88">
        <v>3000</v>
      </c>
      <c r="M52" s="88"/>
      <c r="N52" s="88"/>
      <c r="O52" s="77">
        <f t="shared" si="0"/>
        <v>3000</v>
      </c>
      <c r="P52" s="16"/>
    </row>
    <row r="53" spans="1:18" ht="24" x14ac:dyDescent="0.2">
      <c r="A53" s="103">
        <v>10</v>
      </c>
      <c r="B53" s="104">
        <v>1</v>
      </c>
      <c r="C53" s="104">
        <v>9</v>
      </c>
      <c r="D53" s="105">
        <v>1</v>
      </c>
      <c r="E53" s="106">
        <v>270</v>
      </c>
      <c r="F53" s="84">
        <v>2931</v>
      </c>
      <c r="G53" s="107">
        <v>0</v>
      </c>
      <c r="H53" s="96" t="s">
        <v>89</v>
      </c>
      <c r="I53" s="88">
        <v>1504.6899999999996</v>
      </c>
      <c r="J53" s="88"/>
      <c r="K53" s="88"/>
      <c r="L53" s="88">
        <v>2000</v>
      </c>
      <c r="M53" s="88"/>
      <c r="N53" s="88"/>
      <c r="O53" s="77">
        <f t="shared" si="0"/>
        <v>2000</v>
      </c>
      <c r="P53" s="16"/>
    </row>
    <row r="54" spans="1:18" ht="24" x14ac:dyDescent="0.2">
      <c r="A54" s="103">
        <v>10</v>
      </c>
      <c r="B54" s="104">
        <v>1</v>
      </c>
      <c r="C54" s="104">
        <v>9</v>
      </c>
      <c r="D54" s="105">
        <v>1</v>
      </c>
      <c r="E54" s="106">
        <v>270</v>
      </c>
      <c r="F54" s="84">
        <v>2961</v>
      </c>
      <c r="G54" s="107">
        <v>0</v>
      </c>
      <c r="H54" s="96" t="s">
        <v>90</v>
      </c>
      <c r="I54" s="88">
        <v>3471.07</v>
      </c>
      <c r="J54" s="88"/>
      <c r="K54" s="88"/>
      <c r="L54" s="88">
        <v>6000</v>
      </c>
      <c r="M54" s="88"/>
      <c r="N54" s="88"/>
      <c r="O54" s="77">
        <f t="shared" si="0"/>
        <v>6000</v>
      </c>
      <c r="P54" s="16"/>
    </row>
    <row r="55" spans="1:18" ht="24" x14ac:dyDescent="0.2">
      <c r="A55" s="103">
        <v>10</v>
      </c>
      <c r="B55" s="104">
        <v>1</v>
      </c>
      <c r="C55" s="104">
        <v>9</v>
      </c>
      <c r="D55" s="105">
        <v>1</v>
      </c>
      <c r="E55" s="106">
        <v>270</v>
      </c>
      <c r="F55" s="84">
        <v>2991</v>
      </c>
      <c r="G55" s="107">
        <v>0</v>
      </c>
      <c r="H55" s="96" t="s">
        <v>91</v>
      </c>
      <c r="I55" s="88">
        <v>15700.57</v>
      </c>
      <c r="J55" s="88"/>
      <c r="K55" s="88"/>
      <c r="L55" s="88">
        <v>15000</v>
      </c>
      <c r="M55" s="88"/>
      <c r="N55" s="88"/>
      <c r="O55" s="77">
        <f t="shared" si="0"/>
        <v>15000</v>
      </c>
      <c r="P55" s="16"/>
    </row>
    <row r="56" spans="1:18" x14ac:dyDescent="0.2">
      <c r="A56" s="93"/>
      <c r="B56" s="94"/>
      <c r="C56" s="94"/>
      <c r="D56" s="94"/>
      <c r="E56" s="94"/>
      <c r="F56" s="94"/>
      <c r="G56" s="94"/>
      <c r="H56" s="94" t="s">
        <v>29</v>
      </c>
      <c r="I56" s="94"/>
      <c r="J56" s="95">
        <f>SUM(J30:J55)</f>
        <v>0</v>
      </c>
      <c r="K56" s="95">
        <f>SUM(K30:K55)</f>
        <v>0</v>
      </c>
      <c r="L56" s="95">
        <f>SUM(L30:L55)</f>
        <v>1154500</v>
      </c>
      <c r="M56" s="95">
        <f>SUM(M30:M55)</f>
        <v>155373.41</v>
      </c>
      <c r="N56" s="95">
        <f>SUM(N30:N55)</f>
        <v>0</v>
      </c>
      <c r="O56" s="66">
        <f t="shared" si="0"/>
        <v>1309873.4099999999</v>
      </c>
    </row>
    <row r="57" spans="1:18" x14ac:dyDescent="0.2">
      <c r="A57" s="103">
        <v>10</v>
      </c>
      <c r="B57" s="104">
        <v>1</v>
      </c>
      <c r="C57" s="104">
        <v>9</v>
      </c>
      <c r="D57" s="105">
        <v>1</v>
      </c>
      <c r="E57" s="106">
        <v>270</v>
      </c>
      <c r="F57" s="111">
        <v>3121</v>
      </c>
      <c r="G57" s="107">
        <v>0</v>
      </c>
      <c r="H57" s="96" t="s">
        <v>94</v>
      </c>
      <c r="I57" s="88">
        <v>5044.76</v>
      </c>
      <c r="J57" s="88"/>
      <c r="K57" s="88"/>
      <c r="L57" s="88">
        <v>5500</v>
      </c>
      <c r="M57" s="88"/>
      <c r="N57" s="88"/>
      <c r="O57" s="77">
        <f t="shared" si="0"/>
        <v>5500</v>
      </c>
      <c r="Q57" s="17"/>
      <c r="R57" s="18"/>
    </row>
    <row r="58" spans="1:18" x14ac:dyDescent="0.2">
      <c r="A58" s="103">
        <v>10</v>
      </c>
      <c r="B58" s="104">
        <v>1</v>
      </c>
      <c r="C58" s="104">
        <v>9</v>
      </c>
      <c r="D58" s="105">
        <v>1</v>
      </c>
      <c r="E58" s="106">
        <v>270</v>
      </c>
      <c r="F58" s="111">
        <v>3181</v>
      </c>
      <c r="G58" s="107">
        <v>0</v>
      </c>
      <c r="H58" s="96" t="s">
        <v>95</v>
      </c>
      <c r="I58" s="88">
        <v>17758.53</v>
      </c>
      <c r="J58" s="88"/>
      <c r="K58" s="88"/>
      <c r="L58" s="88">
        <v>10000</v>
      </c>
      <c r="M58" s="88">
        <v>46025.99</v>
      </c>
      <c r="N58" s="88"/>
      <c r="O58" s="77">
        <f t="shared" si="0"/>
        <v>56025.99</v>
      </c>
      <c r="Q58" s="17"/>
      <c r="R58" s="18"/>
    </row>
    <row r="59" spans="1:18" x14ac:dyDescent="0.2">
      <c r="A59" s="103">
        <v>10</v>
      </c>
      <c r="B59" s="104">
        <v>1</v>
      </c>
      <c r="C59" s="104">
        <v>9</v>
      </c>
      <c r="D59" s="105">
        <v>1</v>
      </c>
      <c r="E59" s="106">
        <v>270</v>
      </c>
      <c r="F59" s="111">
        <v>3232</v>
      </c>
      <c r="G59" s="107">
        <v>0</v>
      </c>
      <c r="H59" s="96" t="s">
        <v>96</v>
      </c>
      <c r="I59" s="88">
        <v>12618.640000000003</v>
      </c>
      <c r="J59" s="88"/>
      <c r="K59" s="88"/>
      <c r="L59" s="88">
        <v>13000</v>
      </c>
      <c r="M59" s="88"/>
      <c r="N59" s="88"/>
      <c r="O59" s="77">
        <f t="shared" si="0"/>
        <v>13000</v>
      </c>
      <c r="Q59" s="17"/>
      <c r="R59" s="18"/>
    </row>
    <row r="60" spans="1:18" ht="24" x14ac:dyDescent="0.2">
      <c r="A60" s="103">
        <v>10</v>
      </c>
      <c r="B60" s="104">
        <v>1</v>
      </c>
      <c r="C60" s="104">
        <v>9</v>
      </c>
      <c r="D60" s="105">
        <v>1</v>
      </c>
      <c r="E60" s="106">
        <v>270</v>
      </c>
      <c r="F60" s="111">
        <v>3311</v>
      </c>
      <c r="G60" s="107">
        <v>0</v>
      </c>
      <c r="H60" s="96" t="s">
        <v>97</v>
      </c>
      <c r="I60" s="88">
        <v>213208</v>
      </c>
      <c r="J60" s="88"/>
      <c r="K60" s="88"/>
      <c r="L60" s="88">
        <v>193120</v>
      </c>
      <c r="M60" s="88"/>
      <c r="N60" s="88"/>
      <c r="O60" s="77">
        <f t="shared" si="0"/>
        <v>193120</v>
      </c>
      <c r="Q60" s="17"/>
      <c r="R60" s="18"/>
    </row>
    <row r="61" spans="1:18" x14ac:dyDescent="0.2">
      <c r="A61" s="103">
        <v>10</v>
      </c>
      <c r="B61" s="104">
        <v>1</v>
      </c>
      <c r="C61" s="104">
        <v>9</v>
      </c>
      <c r="D61" s="105">
        <v>1</v>
      </c>
      <c r="E61" s="106">
        <v>270</v>
      </c>
      <c r="F61" s="111">
        <v>3331</v>
      </c>
      <c r="G61" s="107">
        <v>0</v>
      </c>
      <c r="H61" s="96" t="s">
        <v>98</v>
      </c>
      <c r="I61" s="88">
        <v>4872</v>
      </c>
      <c r="J61" s="88"/>
      <c r="K61" s="88"/>
      <c r="L61" s="88">
        <v>5000</v>
      </c>
      <c r="M61" s="88"/>
      <c r="N61" s="88"/>
      <c r="O61" s="77">
        <f t="shared" si="0"/>
        <v>5000</v>
      </c>
      <c r="Q61" s="17"/>
      <c r="R61" s="18"/>
    </row>
    <row r="62" spans="1:18" x14ac:dyDescent="0.2">
      <c r="A62" s="103">
        <v>10</v>
      </c>
      <c r="B62" s="104">
        <v>1</v>
      </c>
      <c r="C62" s="104">
        <v>9</v>
      </c>
      <c r="D62" s="105">
        <v>1</v>
      </c>
      <c r="E62" s="106">
        <v>270</v>
      </c>
      <c r="F62" s="111">
        <v>3342</v>
      </c>
      <c r="G62" s="107">
        <v>0</v>
      </c>
      <c r="H62" s="96" t="s">
        <v>99</v>
      </c>
      <c r="I62" s="88">
        <v>9888</v>
      </c>
      <c r="J62" s="88"/>
      <c r="K62" s="88"/>
      <c r="L62" s="88">
        <v>10000</v>
      </c>
      <c r="M62" s="88"/>
      <c r="N62" s="88"/>
      <c r="O62" s="77">
        <f t="shared" si="0"/>
        <v>10000</v>
      </c>
      <c r="Q62" s="17"/>
      <c r="R62" s="18"/>
    </row>
    <row r="63" spans="1:18" x14ac:dyDescent="0.2">
      <c r="A63" s="103">
        <v>10</v>
      </c>
      <c r="B63" s="104">
        <v>1</v>
      </c>
      <c r="C63" s="104">
        <v>9</v>
      </c>
      <c r="D63" s="105">
        <v>1</v>
      </c>
      <c r="E63" s="106">
        <v>270</v>
      </c>
      <c r="F63" s="111">
        <v>3361</v>
      </c>
      <c r="G63" s="107">
        <v>0</v>
      </c>
      <c r="H63" s="96" t="s">
        <v>100</v>
      </c>
      <c r="I63" s="88">
        <v>893</v>
      </c>
      <c r="J63" s="88"/>
      <c r="K63" s="88"/>
      <c r="L63" s="88">
        <v>1000</v>
      </c>
      <c r="M63" s="88"/>
      <c r="N63" s="88"/>
      <c r="O63" s="77">
        <f t="shared" si="0"/>
        <v>1000</v>
      </c>
      <c r="Q63" s="17"/>
      <c r="R63" s="18"/>
    </row>
    <row r="64" spans="1:18" ht="24" x14ac:dyDescent="0.2">
      <c r="A64" s="103">
        <v>10</v>
      </c>
      <c r="B64" s="104">
        <v>1</v>
      </c>
      <c r="C64" s="104">
        <v>9</v>
      </c>
      <c r="D64" s="105">
        <v>1</v>
      </c>
      <c r="E64" s="106">
        <v>270</v>
      </c>
      <c r="F64" s="111">
        <v>3362</v>
      </c>
      <c r="G64" s="107">
        <v>0</v>
      </c>
      <c r="H64" s="96" t="s">
        <v>101</v>
      </c>
      <c r="I64" s="88">
        <v>81316</v>
      </c>
      <c r="J64" s="88"/>
      <c r="K64" s="88"/>
      <c r="L64" s="88">
        <v>70000</v>
      </c>
      <c r="M64" s="88"/>
      <c r="N64" s="88"/>
      <c r="O64" s="77">
        <f t="shared" si="0"/>
        <v>70000</v>
      </c>
      <c r="Q64" s="17"/>
      <c r="R64" s="18"/>
    </row>
    <row r="65" spans="1:18" ht="24" x14ac:dyDescent="0.2">
      <c r="A65" s="103">
        <v>10</v>
      </c>
      <c r="B65" s="104">
        <v>1</v>
      </c>
      <c r="C65" s="104">
        <v>9</v>
      </c>
      <c r="D65" s="105">
        <v>1</v>
      </c>
      <c r="E65" s="106">
        <v>270</v>
      </c>
      <c r="F65" s="111">
        <v>3363</v>
      </c>
      <c r="G65" s="107">
        <v>0</v>
      </c>
      <c r="H65" s="96" t="s">
        <v>102</v>
      </c>
      <c r="I65" s="88">
        <v>242764.79999999999</v>
      </c>
      <c r="J65" s="88"/>
      <c r="K65" s="88"/>
      <c r="L65" s="88">
        <v>200000</v>
      </c>
      <c r="M65" s="88"/>
      <c r="N65" s="88"/>
      <c r="O65" s="77">
        <f t="shared" si="0"/>
        <v>200000</v>
      </c>
      <c r="Q65" s="17"/>
      <c r="R65" s="18"/>
    </row>
    <row r="66" spans="1:18" x14ac:dyDescent="0.2">
      <c r="A66" s="103">
        <v>10</v>
      </c>
      <c r="B66" s="104">
        <v>1</v>
      </c>
      <c r="C66" s="104">
        <v>9</v>
      </c>
      <c r="D66" s="105">
        <v>1</v>
      </c>
      <c r="E66" s="106">
        <v>270</v>
      </c>
      <c r="F66" s="111">
        <v>3381</v>
      </c>
      <c r="G66" s="107">
        <v>0</v>
      </c>
      <c r="H66" s="96" t="s">
        <v>103</v>
      </c>
      <c r="I66" s="88">
        <v>334053.77999999997</v>
      </c>
      <c r="J66" s="88"/>
      <c r="K66" s="88"/>
      <c r="L66" s="88">
        <v>335000</v>
      </c>
      <c r="M66" s="88"/>
      <c r="N66" s="88"/>
      <c r="O66" s="77">
        <f t="shared" si="0"/>
        <v>335000</v>
      </c>
    </row>
    <row r="67" spans="1:18" ht="24" x14ac:dyDescent="0.2">
      <c r="A67" s="103">
        <v>10</v>
      </c>
      <c r="B67" s="104">
        <v>1</v>
      </c>
      <c r="C67" s="104">
        <v>9</v>
      </c>
      <c r="D67" s="105">
        <v>1</v>
      </c>
      <c r="E67" s="106">
        <v>270</v>
      </c>
      <c r="F67" s="111">
        <v>3391</v>
      </c>
      <c r="G67" s="107">
        <v>0</v>
      </c>
      <c r="H67" s="96" t="s">
        <v>104</v>
      </c>
      <c r="I67" s="88">
        <v>256498.8000000001</v>
      </c>
      <c r="J67" s="88"/>
      <c r="K67" s="88"/>
      <c r="L67" s="88">
        <v>221120</v>
      </c>
      <c r="M67" s="88">
        <v>122200</v>
      </c>
      <c r="N67" s="88"/>
      <c r="O67" s="77">
        <f t="shared" si="0"/>
        <v>343320</v>
      </c>
    </row>
    <row r="68" spans="1:18" x14ac:dyDescent="0.2">
      <c r="A68" s="103">
        <v>10</v>
      </c>
      <c r="B68" s="104">
        <v>1</v>
      </c>
      <c r="C68" s="104">
        <v>9</v>
      </c>
      <c r="D68" s="105">
        <v>1</v>
      </c>
      <c r="E68" s="106">
        <v>270</v>
      </c>
      <c r="F68" s="111">
        <v>3411</v>
      </c>
      <c r="G68" s="107">
        <v>0</v>
      </c>
      <c r="H68" s="96" t="s">
        <v>105</v>
      </c>
      <c r="I68" s="88">
        <v>32652.700000000004</v>
      </c>
      <c r="J68" s="88"/>
      <c r="K68" s="88"/>
      <c r="L68" s="88">
        <v>40000</v>
      </c>
      <c r="M68" s="88"/>
      <c r="N68" s="88"/>
      <c r="O68" s="77">
        <f t="shared" si="0"/>
        <v>40000</v>
      </c>
    </row>
    <row r="69" spans="1:18" x14ac:dyDescent="0.2">
      <c r="A69" s="103">
        <v>10</v>
      </c>
      <c r="B69" s="104">
        <v>1</v>
      </c>
      <c r="C69" s="104">
        <v>9</v>
      </c>
      <c r="D69" s="105">
        <v>1</v>
      </c>
      <c r="E69" s="106">
        <v>270</v>
      </c>
      <c r="F69" s="111">
        <v>3451</v>
      </c>
      <c r="G69" s="107">
        <v>0</v>
      </c>
      <c r="H69" s="96" t="s">
        <v>106</v>
      </c>
      <c r="I69" s="88">
        <v>63764.12</v>
      </c>
      <c r="J69" s="88"/>
      <c r="K69" s="88"/>
      <c r="L69" s="88">
        <v>64000</v>
      </c>
      <c r="M69" s="88">
        <v>18686.66</v>
      </c>
      <c r="N69" s="88"/>
      <c r="O69" s="77">
        <f t="shared" ref="O69:O99" si="2">J69+K69+L69+M69+N69</f>
        <v>82686.66</v>
      </c>
    </row>
    <row r="70" spans="1:18" x14ac:dyDescent="0.2">
      <c r="A70" s="103">
        <v>10</v>
      </c>
      <c r="B70" s="104">
        <v>1</v>
      </c>
      <c r="C70" s="104">
        <v>9</v>
      </c>
      <c r="D70" s="105">
        <v>1</v>
      </c>
      <c r="E70" s="106">
        <v>270</v>
      </c>
      <c r="F70" s="111">
        <v>3461</v>
      </c>
      <c r="G70" s="107">
        <v>0</v>
      </c>
      <c r="H70" s="96" t="s">
        <v>107</v>
      </c>
      <c r="I70" s="88">
        <v>0</v>
      </c>
      <c r="J70" s="88"/>
      <c r="K70" s="88"/>
      <c r="L70" s="88">
        <v>0</v>
      </c>
      <c r="M70" s="88">
        <v>96700</v>
      </c>
      <c r="N70" s="88"/>
      <c r="O70" s="77">
        <f t="shared" si="2"/>
        <v>96700</v>
      </c>
    </row>
    <row r="71" spans="1:18" x14ac:dyDescent="0.2">
      <c r="A71" s="103">
        <v>10</v>
      </c>
      <c r="B71" s="104">
        <v>1</v>
      </c>
      <c r="C71" s="104">
        <v>9</v>
      </c>
      <c r="D71" s="105">
        <v>1</v>
      </c>
      <c r="E71" s="106">
        <v>270</v>
      </c>
      <c r="F71" s="111">
        <v>3471</v>
      </c>
      <c r="G71" s="107">
        <v>0</v>
      </c>
      <c r="H71" s="96" t="s">
        <v>108</v>
      </c>
      <c r="I71" s="88">
        <v>34609</v>
      </c>
      <c r="J71" s="88"/>
      <c r="K71" s="88"/>
      <c r="L71" s="88">
        <v>30000</v>
      </c>
      <c r="M71" s="88">
        <v>66777.490000000005</v>
      </c>
      <c r="N71" s="88"/>
      <c r="O71" s="77">
        <f t="shared" si="2"/>
        <v>96777.49</v>
      </c>
    </row>
    <row r="72" spans="1:18" ht="24" x14ac:dyDescent="0.2">
      <c r="A72" s="103">
        <v>10</v>
      </c>
      <c r="B72" s="104">
        <v>1</v>
      </c>
      <c r="C72" s="104">
        <v>9</v>
      </c>
      <c r="D72" s="105">
        <v>1</v>
      </c>
      <c r="E72" s="106">
        <v>270</v>
      </c>
      <c r="F72" s="111">
        <v>3491</v>
      </c>
      <c r="G72" s="107">
        <v>0</v>
      </c>
      <c r="H72" s="96" t="s">
        <v>109</v>
      </c>
      <c r="I72" s="88">
        <v>6486.72</v>
      </c>
      <c r="J72" s="88"/>
      <c r="K72" s="88"/>
      <c r="L72" s="88">
        <v>6500</v>
      </c>
      <c r="M72" s="88"/>
      <c r="N72" s="88"/>
      <c r="O72" s="77">
        <f t="shared" si="2"/>
        <v>6500</v>
      </c>
    </row>
    <row r="73" spans="1:18" ht="24" x14ac:dyDescent="0.2">
      <c r="A73" s="103">
        <v>10</v>
      </c>
      <c r="B73" s="104">
        <v>1</v>
      </c>
      <c r="C73" s="104">
        <v>9</v>
      </c>
      <c r="D73" s="105">
        <v>1</v>
      </c>
      <c r="E73" s="106">
        <v>270</v>
      </c>
      <c r="F73" s="111">
        <v>3511</v>
      </c>
      <c r="G73" s="107">
        <v>0</v>
      </c>
      <c r="H73" s="96" t="s">
        <v>110</v>
      </c>
      <c r="I73" s="88">
        <v>26043.67</v>
      </c>
      <c r="J73" s="88"/>
      <c r="K73" s="88"/>
      <c r="L73" s="88">
        <v>20000</v>
      </c>
      <c r="M73" s="88"/>
      <c r="N73" s="88"/>
      <c r="O73" s="77">
        <f t="shared" si="2"/>
        <v>20000</v>
      </c>
    </row>
    <row r="74" spans="1:18" ht="24" x14ac:dyDescent="0.2">
      <c r="A74" s="103">
        <v>10</v>
      </c>
      <c r="B74" s="104">
        <v>1</v>
      </c>
      <c r="C74" s="104">
        <v>9</v>
      </c>
      <c r="D74" s="105">
        <v>1</v>
      </c>
      <c r="E74" s="106">
        <v>270</v>
      </c>
      <c r="F74" s="111">
        <v>3521</v>
      </c>
      <c r="G74" s="107">
        <v>0</v>
      </c>
      <c r="H74" s="96" t="s">
        <v>111</v>
      </c>
      <c r="I74" s="88">
        <v>6446.81</v>
      </c>
      <c r="J74" s="88"/>
      <c r="K74" s="88"/>
      <c r="L74" s="88">
        <v>6500</v>
      </c>
      <c r="M74" s="88"/>
      <c r="N74" s="88"/>
      <c r="O74" s="77">
        <f t="shared" si="2"/>
        <v>6500</v>
      </c>
    </row>
    <row r="75" spans="1:18" x14ac:dyDescent="0.2">
      <c r="A75" s="103">
        <v>10</v>
      </c>
      <c r="B75" s="104">
        <v>1</v>
      </c>
      <c r="C75" s="104">
        <v>9</v>
      </c>
      <c r="D75" s="105">
        <v>1</v>
      </c>
      <c r="E75" s="106">
        <v>270</v>
      </c>
      <c r="F75" s="111">
        <v>3531</v>
      </c>
      <c r="G75" s="107">
        <v>0</v>
      </c>
      <c r="H75" s="96" t="s">
        <v>112</v>
      </c>
      <c r="I75" s="88">
        <v>5069.2</v>
      </c>
      <c r="J75" s="88"/>
      <c r="K75" s="88"/>
      <c r="L75" s="88">
        <v>5000</v>
      </c>
      <c r="M75" s="88"/>
      <c r="N75" s="88"/>
      <c r="O75" s="77">
        <f t="shared" si="2"/>
        <v>5000</v>
      </c>
    </row>
    <row r="76" spans="1:18" x14ac:dyDescent="0.2">
      <c r="A76" s="103">
        <v>10</v>
      </c>
      <c r="B76" s="104">
        <v>1</v>
      </c>
      <c r="C76" s="104">
        <v>9</v>
      </c>
      <c r="D76" s="105">
        <v>1</v>
      </c>
      <c r="E76" s="106">
        <v>270</v>
      </c>
      <c r="F76" s="111">
        <v>3551</v>
      </c>
      <c r="G76" s="107">
        <v>0</v>
      </c>
      <c r="H76" s="96" t="s">
        <v>113</v>
      </c>
      <c r="I76" s="88">
        <v>16901.109999999997</v>
      </c>
      <c r="J76" s="88"/>
      <c r="K76" s="88"/>
      <c r="L76" s="88">
        <v>20000</v>
      </c>
      <c r="M76" s="88"/>
      <c r="N76" s="88"/>
      <c r="O76" s="77">
        <f t="shared" si="2"/>
        <v>20000</v>
      </c>
    </row>
    <row r="77" spans="1:18" ht="24" x14ac:dyDescent="0.2">
      <c r="A77" s="103">
        <v>10</v>
      </c>
      <c r="B77" s="104">
        <v>1</v>
      </c>
      <c r="C77" s="104">
        <v>9</v>
      </c>
      <c r="D77" s="105">
        <v>1</v>
      </c>
      <c r="E77" s="106">
        <v>270</v>
      </c>
      <c r="F77" s="111">
        <v>3571</v>
      </c>
      <c r="G77" s="107">
        <v>0</v>
      </c>
      <c r="H77" s="96" t="s">
        <v>114</v>
      </c>
      <c r="I77" s="88">
        <v>328117.98</v>
      </c>
      <c r="J77" s="88"/>
      <c r="K77" s="88"/>
      <c r="L77" s="88">
        <v>330000</v>
      </c>
      <c r="M77" s="88"/>
      <c r="N77" s="88"/>
      <c r="O77" s="77">
        <f t="shared" si="2"/>
        <v>330000</v>
      </c>
    </row>
    <row r="78" spans="1:18" ht="24" x14ac:dyDescent="0.2">
      <c r="A78" s="103">
        <v>10</v>
      </c>
      <c r="B78" s="104">
        <v>1</v>
      </c>
      <c r="C78" s="104">
        <v>9</v>
      </c>
      <c r="D78" s="105">
        <v>1</v>
      </c>
      <c r="E78" s="106">
        <v>270</v>
      </c>
      <c r="F78" s="111">
        <v>3572</v>
      </c>
      <c r="G78" s="107">
        <v>0</v>
      </c>
      <c r="H78" s="96" t="s">
        <v>115</v>
      </c>
      <c r="I78" s="88">
        <v>30480.53</v>
      </c>
      <c r="J78" s="88"/>
      <c r="K78" s="88"/>
      <c r="L78" s="88">
        <v>25000</v>
      </c>
      <c r="M78" s="88"/>
      <c r="N78" s="88"/>
      <c r="O78" s="77">
        <f t="shared" si="2"/>
        <v>25000</v>
      </c>
    </row>
    <row r="79" spans="1:18" x14ac:dyDescent="0.2">
      <c r="A79" s="103">
        <v>10</v>
      </c>
      <c r="B79" s="104">
        <v>1</v>
      </c>
      <c r="C79" s="104">
        <v>9</v>
      </c>
      <c r="D79" s="105">
        <v>1</v>
      </c>
      <c r="E79" s="106">
        <v>270</v>
      </c>
      <c r="F79" s="111">
        <v>3581</v>
      </c>
      <c r="G79" s="107">
        <v>0</v>
      </c>
      <c r="H79" s="96" t="s">
        <v>116</v>
      </c>
      <c r="I79" s="88">
        <v>109315.92000000001</v>
      </c>
      <c r="J79" s="88"/>
      <c r="K79" s="88"/>
      <c r="L79" s="88">
        <v>110000</v>
      </c>
      <c r="M79" s="88"/>
      <c r="N79" s="88"/>
      <c r="O79" s="77">
        <f t="shared" si="2"/>
        <v>110000</v>
      </c>
    </row>
    <row r="80" spans="1:18" x14ac:dyDescent="0.2">
      <c r="A80" s="103">
        <v>10</v>
      </c>
      <c r="B80" s="104">
        <v>1</v>
      </c>
      <c r="C80" s="104">
        <v>9</v>
      </c>
      <c r="D80" s="105">
        <v>1</v>
      </c>
      <c r="E80" s="106">
        <v>270</v>
      </c>
      <c r="F80" s="111">
        <v>3591</v>
      </c>
      <c r="G80" s="107">
        <v>0</v>
      </c>
      <c r="H80" s="96" t="s">
        <v>117</v>
      </c>
      <c r="I80" s="88">
        <v>118320</v>
      </c>
      <c r="J80" s="88"/>
      <c r="K80" s="88"/>
      <c r="L80" s="88">
        <v>118320</v>
      </c>
      <c r="M80" s="88"/>
      <c r="N80" s="88"/>
      <c r="O80" s="77">
        <f t="shared" si="2"/>
        <v>118320</v>
      </c>
    </row>
    <row r="81" spans="1:15" ht="36" x14ac:dyDescent="0.2">
      <c r="A81" s="103">
        <v>10</v>
      </c>
      <c r="B81" s="104">
        <v>1</v>
      </c>
      <c r="C81" s="104">
        <v>9</v>
      </c>
      <c r="D81" s="105">
        <v>1</v>
      </c>
      <c r="E81" s="106">
        <v>270</v>
      </c>
      <c r="F81" s="111">
        <v>3611</v>
      </c>
      <c r="G81" s="107">
        <v>0</v>
      </c>
      <c r="H81" s="96" t="s">
        <v>92</v>
      </c>
      <c r="I81" s="88">
        <v>0</v>
      </c>
      <c r="J81" s="88"/>
      <c r="K81" s="88"/>
      <c r="L81" s="88">
        <v>0</v>
      </c>
      <c r="M81" s="88">
        <v>801563.6</v>
      </c>
      <c r="N81" s="88">
        <v>1450000</v>
      </c>
      <c r="O81" s="77">
        <f t="shared" si="2"/>
        <v>2251563.6</v>
      </c>
    </row>
    <row r="82" spans="1:15" ht="36" x14ac:dyDescent="0.2">
      <c r="A82" s="103">
        <v>10</v>
      </c>
      <c r="B82" s="104">
        <v>1</v>
      </c>
      <c r="C82" s="104">
        <v>9</v>
      </c>
      <c r="D82" s="105">
        <v>1</v>
      </c>
      <c r="E82" s="106">
        <v>270</v>
      </c>
      <c r="F82" s="111">
        <v>3621</v>
      </c>
      <c r="G82" s="107">
        <v>0</v>
      </c>
      <c r="H82" s="96" t="s">
        <v>93</v>
      </c>
      <c r="I82" s="88">
        <v>80680.650000000009</v>
      </c>
      <c r="J82" s="88"/>
      <c r="K82" s="88"/>
      <c r="L82" s="88">
        <v>50000</v>
      </c>
      <c r="M82" s="88"/>
      <c r="N82" s="88"/>
      <c r="O82" s="77">
        <f t="shared" si="2"/>
        <v>50000</v>
      </c>
    </row>
    <row r="83" spans="1:15" x14ac:dyDescent="0.2">
      <c r="A83" s="103">
        <v>10</v>
      </c>
      <c r="B83" s="104">
        <v>1</v>
      </c>
      <c r="C83" s="104">
        <v>9</v>
      </c>
      <c r="D83" s="105">
        <v>1</v>
      </c>
      <c r="E83" s="106">
        <v>270</v>
      </c>
      <c r="F83" s="111">
        <v>3711</v>
      </c>
      <c r="G83" s="107">
        <v>0</v>
      </c>
      <c r="H83" s="96" t="s">
        <v>118</v>
      </c>
      <c r="I83" s="88">
        <v>16432.400000000001</v>
      </c>
      <c r="J83" s="88"/>
      <c r="K83" s="88"/>
      <c r="L83" s="88">
        <v>20000</v>
      </c>
      <c r="M83" s="88"/>
      <c r="N83" s="88"/>
      <c r="O83" s="77">
        <f t="shared" si="2"/>
        <v>20000</v>
      </c>
    </row>
    <row r="84" spans="1:15" x14ac:dyDescent="0.2">
      <c r="A84" s="103">
        <v>10</v>
      </c>
      <c r="B84" s="104">
        <v>1</v>
      </c>
      <c r="C84" s="104">
        <v>9</v>
      </c>
      <c r="D84" s="105">
        <v>1</v>
      </c>
      <c r="E84" s="106">
        <v>270</v>
      </c>
      <c r="F84" s="111">
        <v>3721</v>
      </c>
      <c r="G84" s="107">
        <v>0</v>
      </c>
      <c r="H84" s="96" t="s">
        <v>119</v>
      </c>
      <c r="I84" s="88">
        <v>49475.460000000006</v>
      </c>
      <c r="J84" s="88"/>
      <c r="K84" s="88"/>
      <c r="L84" s="88">
        <v>50000</v>
      </c>
      <c r="M84" s="88"/>
      <c r="N84" s="88"/>
      <c r="O84" s="77">
        <f t="shared" si="2"/>
        <v>50000</v>
      </c>
    </row>
    <row r="85" spans="1:15" x14ac:dyDescent="0.2">
      <c r="A85" s="103">
        <v>10</v>
      </c>
      <c r="B85" s="104">
        <v>1</v>
      </c>
      <c r="C85" s="104">
        <v>9</v>
      </c>
      <c r="D85" s="105">
        <v>1</v>
      </c>
      <c r="E85" s="106">
        <v>270</v>
      </c>
      <c r="F85" s="111">
        <v>3751</v>
      </c>
      <c r="G85" s="107">
        <v>0</v>
      </c>
      <c r="H85" s="96" t="s">
        <v>120</v>
      </c>
      <c r="I85" s="88">
        <v>10399.560000000001</v>
      </c>
      <c r="J85" s="88"/>
      <c r="K85" s="88"/>
      <c r="L85" s="88"/>
      <c r="M85" s="88"/>
      <c r="N85" s="88"/>
      <c r="O85" s="77">
        <f t="shared" si="2"/>
        <v>0</v>
      </c>
    </row>
    <row r="86" spans="1:15" x14ac:dyDescent="0.2">
      <c r="A86" s="103">
        <v>10</v>
      </c>
      <c r="B86" s="104">
        <v>1</v>
      </c>
      <c r="C86" s="104">
        <v>9</v>
      </c>
      <c r="D86" s="105">
        <v>1</v>
      </c>
      <c r="E86" s="106">
        <v>270</v>
      </c>
      <c r="F86" s="111">
        <v>3791</v>
      </c>
      <c r="G86" s="107">
        <v>0</v>
      </c>
      <c r="H86" s="96" t="s">
        <v>121</v>
      </c>
      <c r="I86" s="88">
        <v>1532.99</v>
      </c>
      <c r="J86" s="88"/>
      <c r="K86" s="88"/>
      <c r="L86" s="88">
        <v>1600</v>
      </c>
      <c r="M86" s="88"/>
      <c r="N86" s="88"/>
      <c r="O86" s="77">
        <f t="shared" si="2"/>
        <v>1600</v>
      </c>
    </row>
    <row r="87" spans="1:15" x14ac:dyDescent="0.2">
      <c r="A87" s="103">
        <v>10</v>
      </c>
      <c r="B87" s="104">
        <v>1</v>
      </c>
      <c r="C87" s="104">
        <v>9</v>
      </c>
      <c r="D87" s="105">
        <v>1</v>
      </c>
      <c r="E87" s="106">
        <v>270</v>
      </c>
      <c r="F87" s="111">
        <v>3822</v>
      </c>
      <c r="G87" s="107">
        <v>0</v>
      </c>
      <c r="H87" s="96" t="s">
        <v>122</v>
      </c>
      <c r="I87" s="88">
        <v>75586.339999999982</v>
      </c>
      <c r="J87" s="88"/>
      <c r="K87" s="88"/>
      <c r="L87" s="88">
        <v>55000</v>
      </c>
      <c r="M87" s="88"/>
      <c r="N87" s="88"/>
      <c r="O87" s="77">
        <f t="shared" si="2"/>
        <v>55000</v>
      </c>
    </row>
    <row r="88" spans="1:15" x14ac:dyDescent="0.2">
      <c r="A88" s="103">
        <v>10</v>
      </c>
      <c r="B88" s="104">
        <v>1</v>
      </c>
      <c r="C88" s="104">
        <v>9</v>
      </c>
      <c r="D88" s="105">
        <v>1</v>
      </c>
      <c r="E88" s="106">
        <v>270</v>
      </c>
      <c r="F88" s="111">
        <v>3841</v>
      </c>
      <c r="G88" s="107">
        <v>0</v>
      </c>
      <c r="H88" s="96" t="s">
        <v>123</v>
      </c>
      <c r="I88" s="88">
        <v>254025.48</v>
      </c>
      <c r="J88" s="88"/>
      <c r="K88" s="88"/>
      <c r="L88" s="88">
        <v>150000</v>
      </c>
      <c r="M88" s="88">
        <v>736380.27</v>
      </c>
      <c r="N88" s="88"/>
      <c r="O88" s="77">
        <f t="shared" si="2"/>
        <v>886380.27</v>
      </c>
    </row>
    <row r="89" spans="1:15" x14ac:dyDescent="0.2">
      <c r="A89" s="103">
        <v>10</v>
      </c>
      <c r="B89" s="104">
        <v>1</v>
      </c>
      <c r="C89" s="104">
        <v>9</v>
      </c>
      <c r="D89" s="105">
        <v>1</v>
      </c>
      <c r="E89" s="106">
        <v>270</v>
      </c>
      <c r="F89" s="111">
        <v>3851</v>
      </c>
      <c r="G89" s="107">
        <v>0</v>
      </c>
      <c r="H89" s="96" t="s">
        <v>124</v>
      </c>
      <c r="I89" s="88">
        <v>13054.21</v>
      </c>
      <c r="J89" s="88"/>
      <c r="K89" s="88"/>
      <c r="L89" s="88">
        <v>13000</v>
      </c>
      <c r="M89" s="88"/>
      <c r="N89" s="88"/>
      <c r="O89" s="77">
        <f t="shared" si="2"/>
        <v>13000</v>
      </c>
    </row>
    <row r="90" spans="1:15" x14ac:dyDescent="0.2">
      <c r="A90" s="103">
        <v>10</v>
      </c>
      <c r="B90" s="104">
        <v>1</v>
      </c>
      <c r="C90" s="104">
        <v>9</v>
      </c>
      <c r="D90" s="105">
        <v>1</v>
      </c>
      <c r="E90" s="106">
        <v>270</v>
      </c>
      <c r="F90" s="111">
        <v>3921</v>
      </c>
      <c r="G90" s="107">
        <v>0</v>
      </c>
      <c r="H90" s="96" t="s">
        <v>125</v>
      </c>
      <c r="I90" s="88">
        <v>1254</v>
      </c>
      <c r="J90" s="88"/>
      <c r="K90" s="88"/>
      <c r="L90" s="88">
        <v>350000</v>
      </c>
      <c r="M90" s="88"/>
      <c r="N90" s="88"/>
      <c r="O90" s="77">
        <f t="shared" si="2"/>
        <v>350000</v>
      </c>
    </row>
    <row r="91" spans="1:15" x14ac:dyDescent="0.2">
      <c r="A91" s="103">
        <v>10</v>
      </c>
      <c r="B91" s="104">
        <v>1</v>
      </c>
      <c r="C91" s="104">
        <v>9</v>
      </c>
      <c r="D91" s="105">
        <v>1</v>
      </c>
      <c r="E91" s="106">
        <v>270</v>
      </c>
      <c r="F91" s="111">
        <v>3941</v>
      </c>
      <c r="G91" s="107">
        <v>0</v>
      </c>
      <c r="H91" s="96" t="s">
        <v>126</v>
      </c>
      <c r="I91" s="88">
        <v>30000</v>
      </c>
      <c r="J91" s="88"/>
      <c r="K91" s="88"/>
      <c r="L91" s="88">
        <v>800640</v>
      </c>
      <c r="M91" s="88"/>
      <c r="N91" s="88"/>
      <c r="O91" s="77">
        <f t="shared" si="2"/>
        <v>800640</v>
      </c>
    </row>
    <row r="92" spans="1:15" x14ac:dyDescent="0.2">
      <c r="A92" s="103">
        <v>10</v>
      </c>
      <c r="B92" s="104">
        <v>1</v>
      </c>
      <c r="C92" s="104">
        <v>9</v>
      </c>
      <c r="D92" s="105">
        <v>1</v>
      </c>
      <c r="E92" s="106">
        <v>270</v>
      </c>
      <c r="F92" s="111">
        <v>3951</v>
      </c>
      <c r="G92" s="107">
        <v>0</v>
      </c>
      <c r="H92" s="96" t="s">
        <v>127</v>
      </c>
      <c r="I92" s="88">
        <v>0</v>
      </c>
      <c r="J92" s="88"/>
      <c r="K92" s="88"/>
      <c r="L92" s="88">
        <v>1200</v>
      </c>
      <c r="M92" s="88"/>
      <c r="N92" s="88"/>
      <c r="O92" s="77">
        <f t="shared" si="2"/>
        <v>1200</v>
      </c>
    </row>
    <row r="93" spans="1:15" x14ac:dyDescent="0.2">
      <c r="A93" s="93"/>
      <c r="B93" s="94"/>
      <c r="C93" s="94"/>
      <c r="D93" s="94"/>
      <c r="E93" s="94"/>
      <c r="F93" s="94"/>
      <c r="G93" s="94"/>
      <c r="H93" s="94" t="s">
        <v>30</v>
      </c>
      <c r="I93" s="94"/>
      <c r="J93" s="95">
        <v>0</v>
      </c>
      <c r="K93" s="95">
        <f>SUM(K57:K92)</f>
        <v>0</v>
      </c>
      <c r="L93" s="95">
        <f>SUM(L57:L92)</f>
        <v>3330500</v>
      </c>
      <c r="M93" s="95">
        <f>SUM(M57:M92)</f>
        <v>1888334.01</v>
      </c>
      <c r="N93" s="95">
        <f>SUM(N57:N92)</f>
        <v>1450000</v>
      </c>
      <c r="O93" s="66">
        <f t="shared" si="2"/>
        <v>6668834.0099999998</v>
      </c>
    </row>
    <row r="94" spans="1:15" x14ac:dyDescent="0.2">
      <c r="A94" s="76">
        <v>10</v>
      </c>
      <c r="B94" s="81">
        <v>1</v>
      </c>
      <c r="C94" s="81">
        <v>9</v>
      </c>
      <c r="D94" s="82">
        <v>1</v>
      </c>
      <c r="E94" s="83">
        <v>270</v>
      </c>
      <c r="F94" s="97">
        <v>4419</v>
      </c>
      <c r="G94" s="85">
        <v>0</v>
      </c>
      <c r="H94" s="90" t="s">
        <v>128</v>
      </c>
      <c r="I94" s="88">
        <v>31649.1</v>
      </c>
      <c r="J94" s="88"/>
      <c r="K94" s="88"/>
      <c r="L94" s="88">
        <v>40000</v>
      </c>
      <c r="M94" s="88"/>
      <c r="N94" s="88"/>
      <c r="O94" s="77">
        <f t="shared" si="2"/>
        <v>40000</v>
      </c>
    </row>
    <row r="95" spans="1:15" x14ac:dyDescent="0.2">
      <c r="A95" s="93"/>
      <c r="B95" s="94"/>
      <c r="C95" s="94"/>
      <c r="D95" s="94"/>
      <c r="E95" s="94"/>
      <c r="F95" s="94"/>
      <c r="G95" s="94"/>
      <c r="H95" s="94" t="s">
        <v>31</v>
      </c>
      <c r="I95" s="94"/>
      <c r="J95" s="95">
        <f>SUM(J94)</f>
        <v>0</v>
      </c>
      <c r="K95" s="95">
        <f t="shared" ref="K95:N95" si="3">SUM(K94)</f>
        <v>0</v>
      </c>
      <c r="L95" s="95">
        <f t="shared" si="3"/>
        <v>40000</v>
      </c>
      <c r="M95" s="95">
        <f t="shared" si="3"/>
        <v>0</v>
      </c>
      <c r="N95" s="95">
        <f t="shared" si="3"/>
        <v>0</v>
      </c>
      <c r="O95" s="66">
        <f t="shared" si="2"/>
        <v>40000</v>
      </c>
    </row>
    <row r="96" spans="1:15" x14ac:dyDescent="0.2">
      <c r="A96" s="76">
        <v>10</v>
      </c>
      <c r="B96" s="81">
        <v>1</v>
      </c>
      <c r="C96" s="81">
        <v>9</v>
      </c>
      <c r="D96" s="82">
        <v>1</v>
      </c>
      <c r="E96" s="83">
        <v>270</v>
      </c>
      <c r="F96" s="97">
        <v>5211</v>
      </c>
      <c r="G96" s="85">
        <v>0</v>
      </c>
      <c r="H96" s="90" t="s">
        <v>129</v>
      </c>
      <c r="I96" s="88">
        <v>0</v>
      </c>
      <c r="J96" s="88"/>
      <c r="K96" s="88"/>
      <c r="L96" s="88">
        <v>900000</v>
      </c>
      <c r="M96" s="88"/>
      <c r="N96" s="88"/>
      <c r="O96" s="77">
        <f t="shared" si="2"/>
        <v>900000</v>
      </c>
    </row>
    <row r="97" spans="1:25" x14ac:dyDescent="0.2">
      <c r="A97" s="76">
        <v>10</v>
      </c>
      <c r="B97" s="81">
        <v>1</v>
      </c>
      <c r="C97" s="81">
        <v>9</v>
      </c>
      <c r="D97" s="82">
        <v>1</v>
      </c>
      <c r="E97" s="83">
        <v>270</v>
      </c>
      <c r="F97" s="97">
        <v>5981</v>
      </c>
      <c r="G97" s="85">
        <v>0</v>
      </c>
      <c r="H97" s="90" t="s">
        <v>130</v>
      </c>
      <c r="I97" s="88">
        <v>22717.88</v>
      </c>
      <c r="J97" s="88">
        <v>0</v>
      </c>
      <c r="K97" s="88">
        <v>0</v>
      </c>
      <c r="L97" s="88">
        <v>25000</v>
      </c>
      <c r="M97" s="88"/>
      <c r="N97" s="88"/>
      <c r="O97" s="77">
        <f t="shared" si="2"/>
        <v>25000</v>
      </c>
    </row>
    <row r="98" spans="1:25" x14ac:dyDescent="0.2">
      <c r="A98" s="93"/>
      <c r="B98" s="94"/>
      <c r="C98" s="94"/>
      <c r="D98" s="94"/>
      <c r="E98" s="94"/>
      <c r="F98" s="94"/>
      <c r="G98" s="94"/>
      <c r="H98" s="94" t="s">
        <v>32</v>
      </c>
      <c r="I98" s="94"/>
      <c r="J98" s="95">
        <f>SUM(J96:J97)</f>
        <v>0</v>
      </c>
      <c r="K98" s="95">
        <f>SUM(K96:K97)</f>
        <v>0</v>
      </c>
      <c r="L98" s="95">
        <f>SUM(L96:L97)</f>
        <v>925000</v>
      </c>
      <c r="M98" s="95">
        <f>SUM(M96:M97)</f>
        <v>0</v>
      </c>
      <c r="N98" s="95">
        <f>SUM(N96:N97)</f>
        <v>0</v>
      </c>
      <c r="O98" s="66">
        <f t="shared" si="2"/>
        <v>925000</v>
      </c>
    </row>
    <row r="99" spans="1:25" ht="14.25" x14ac:dyDescent="0.2">
      <c r="A99" s="78"/>
      <c r="B99" s="98"/>
      <c r="C99" s="98"/>
      <c r="D99" s="98"/>
      <c r="E99" s="98"/>
      <c r="F99" s="97"/>
      <c r="G99" s="98"/>
      <c r="H99" s="99"/>
      <c r="I99" s="99"/>
      <c r="J99" s="100"/>
      <c r="K99" s="100"/>
      <c r="L99" s="100"/>
      <c r="M99" s="100"/>
      <c r="N99" s="100"/>
      <c r="O99" s="67">
        <f t="shared" si="2"/>
        <v>0</v>
      </c>
    </row>
    <row r="100" spans="1:25" ht="13.5" thickBot="1" x14ac:dyDescent="0.25">
      <c r="A100" s="101"/>
      <c r="B100" s="102"/>
      <c r="C100" s="102"/>
      <c r="D100" s="102"/>
      <c r="E100" s="102"/>
      <c r="F100" s="102"/>
      <c r="G100" s="102"/>
      <c r="H100" s="57" t="s">
        <v>64</v>
      </c>
      <c r="I100" s="57"/>
      <c r="J100" s="58">
        <f t="shared" ref="J100:O100" si="4">SUM(J29+J56+J93+J95+J98)</f>
        <v>16154071.999999998</v>
      </c>
      <c r="K100" s="58">
        <f t="shared" si="4"/>
        <v>7800000</v>
      </c>
      <c r="L100" s="58">
        <f t="shared" si="4"/>
        <v>5450000</v>
      </c>
      <c r="M100" s="58">
        <f t="shared" si="4"/>
        <v>2043707.42</v>
      </c>
      <c r="N100" s="58">
        <f t="shared" si="4"/>
        <v>1450000</v>
      </c>
      <c r="O100" s="59">
        <f t="shared" si="4"/>
        <v>32897779.420000002</v>
      </c>
    </row>
    <row r="101" spans="1:25" ht="13.5" thickTop="1" x14ac:dyDescent="0.2">
      <c r="A101" s="79"/>
      <c r="B101" s="79"/>
      <c r="C101" s="41"/>
      <c r="D101" s="41"/>
      <c r="E101" s="41"/>
      <c r="G101" s="41"/>
      <c r="H101" s="7"/>
      <c r="I101" s="7"/>
      <c r="J101" s="7"/>
      <c r="K101" s="7"/>
      <c r="L101" s="7"/>
      <c r="M101" s="7"/>
      <c r="N101" s="7"/>
      <c r="O101" s="7"/>
    </row>
    <row r="102" spans="1:25" x14ac:dyDescent="0.2">
      <c r="A102" s="79"/>
      <c r="B102" s="79"/>
      <c r="C102" s="41"/>
      <c r="D102" s="41"/>
      <c r="E102" s="41"/>
      <c r="G102" s="41"/>
      <c r="H102" s="7"/>
      <c r="I102" s="7"/>
      <c r="J102" s="7"/>
      <c r="K102" s="7"/>
      <c r="L102" s="7"/>
      <c r="M102" s="7"/>
      <c r="N102" s="7"/>
      <c r="O102" s="7"/>
    </row>
    <row r="103" spans="1:25" s="20" customFormat="1" x14ac:dyDescent="0.2">
      <c r="A103" s="79"/>
      <c r="B103" s="79"/>
      <c r="C103" s="41"/>
      <c r="D103" s="41"/>
      <c r="E103" s="41"/>
      <c r="F103" s="56"/>
      <c r="G103" s="41"/>
      <c r="H103" s="7"/>
      <c r="I103" s="7"/>
      <c r="J103" s="7"/>
      <c r="K103" s="7"/>
      <c r="L103" s="7"/>
      <c r="M103" s="7"/>
      <c r="N103" s="7"/>
      <c r="O103" s="7"/>
      <c r="P103" s="2"/>
      <c r="Q103" s="3"/>
      <c r="R103" s="3"/>
      <c r="S103" s="19"/>
      <c r="T103" s="4"/>
      <c r="U103" s="3"/>
      <c r="V103" s="3"/>
      <c r="W103" s="3"/>
      <c r="X103" s="3"/>
      <c r="Y103" s="3"/>
    </row>
    <row r="104" spans="1:25" s="20" customFormat="1" x14ac:dyDescent="0.2">
      <c r="A104" s="79"/>
      <c r="B104" s="79"/>
      <c r="C104" s="41"/>
      <c r="D104" s="41"/>
      <c r="E104" s="41"/>
      <c r="F104" s="56"/>
      <c r="G104" s="41"/>
      <c r="H104" s="7"/>
      <c r="I104" s="7"/>
      <c r="J104" s="7"/>
      <c r="K104" s="7"/>
      <c r="L104" s="7"/>
      <c r="M104" s="7"/>
      <c r="N104" s="7"/>
      <c r="O104" s="7"/>
      <c r="P104" s="2"/>
      <c r="Q104" s="3"/>
      <c r="R104" s="3"/>
      <c r="S104" s="19"/>
      <c r="T104" s="4"/>
      <c r="U104" s="3"/>
      <c r="V104" s="3"/>
      <c r="W104" s="3"/>
      <c r="X104" s="3"/>
      <c r="Y104" s="3"/>
    </row>
    <row r="105" spans="1:25" s="20" customFormat="1" x14ac:dyDescent="0.2">
      <c r="A105" s="79"/>
      <c r="B105" s="79"/>
      <c r="C105" s="41"/>
      <c r="D105" s="41"/>
      <c r="E105" s="41"/>
      <c r="F105" s="56"/>
      <c r="G105" s="41"/>
      <c r="H105" s="7"/>
      <c r="I105" s="7"/>
      <c r="J105" s="7"/>
      <c r="K105" s="7"/>
      <c r="L105" s="7"/>
      <c r="M105" s="7"/>
      <c r="N105" s="7"/>
      <c r="O105" s="7"/>
      <c r="P105" s="2"/>
      <c r="Q105" s="3"/>
      <c r="R105" s="3"/>
      <c r="S105" s="19"/>
      <c r="T105" s="4"/>
      <c r="U105" s="3"/>
      <c r="V105" s="3"/>
      <c r="W105" s="3"/>
      <c r="X105" s="3"/>
      <c r="Y105" s="3"/>
    </row>
    <row r="106" spans="1:25" s="20" customFormat="1" x14ac:dyDescent="0.2">
      <c r="A106" s="79"/>
      <c r="B106" s="79"/>
      <c r="C106" s="41"/>
      <c r="D106" s="41"/>
      <c r="E106" s="41"/>
      <c r="F106" s="56"/>
      <c r="G106" s="41"/>
      <c r="H106" s="7"/>
      <c r="I106" s="7"/>
      <c r="J106" s="7"/>
      <c r="K106" s="7"/>
      <c r="L106" s="7"/>
      <c r="M106" s="7"/>
      <c r="N106" s="7"/>
      <c r="O106" s="7"/>
      <c r="P106" s="2"/>
      <c r="Q106" s="3"/>
      <c r="R106" s="3"/>
      <c r="S106" s="19"/>
      <c r="T106" s="4"/>
      <c r="U106" s="3"/>
      <c r="V106" s="3"/>
      <c r="W106" s="3"/>
      <c r="X106" s="3"/>
      <c r="Y106" s="3"/>
    </row>
    <row r="107" spans="1:25" x14ac:dyDescent="0.2">
      <c r="A107" s="79"/>
      <c r="B107" s="79"/>
      <c r="C107" s="41"/>
      <c r="D107" s="41"/>
      <c r="E107" s="41"/>
      <c r="G107" s="41"/>
      <c r="H107" s="49"/>
      <c r="I107" s="49"/>
      <c r="J107" s="115"/>
      <c r="K107" s="115"/>
      <c r="L107" s="115"/>
      <c r="M107" s="115"/>
      <c r="N107" s="115"/>
      <c r="O107" s="115"/>
    </row>
    <row r="108" spans="1:25" ht="14.25" x14ac:dyDescent="0.2">
      <c r="A108" s="79"/>
      <c r="B108" s="79"/>
      <c r="C108" s="41"/>
      <c r="D108" s="41"/>
      <c r="E108" s="41"/>
      <c r="G108" s="41"/>
      <c r="H108" s="49"/>
      <c r="I108" s="80"/>
      <c r="J108" s="115"/>
      <c r="K108" s="115"/>
      <c r="L108" s="115"/>
      <c r="M108" s="115"/>
      <c r="N108" s="115"/>
      <c r="O108" s="115"/>
    </row>
    <row r="109" spans="1:25" ht="14.25" x14ac:dyDescent="0.2">
      <c r="A109" s="79"/>
      <c r="B109" s="79"/>
      <c r="C109" s="41"/>
      <c r="D109" s="41"/>
      <c r="E109" s="41"/>
      <c r="G109" s="41"/>
      <c r="H109" s="50"/>
      <c r="I109" s="80"/>
      <c r="J109" s="80"/>
      <c r="K109" s="7"/>
      <c r="L109" s="7"/>
      <c r="M109" s="7"/>
      <c r="N109" s="7"/>
      <c r="O109" s="7"/>
    </row>
    <row r="110" spans="1:25" x14ac:dyDescent="0.2">
      <c r="A110" s="79"/>
      <c r="B110" s="79"/>
      <c r="C110" s="41"/>
      <c r="D110" s="41"/>
      <c r="E110" s="41"/>
      <c r="G110" s="41"/>
      <c r="H110" s="7"/>
      <c r="I110" s="7"/>
      <c r="J110" s="7"/>
      <c r="K110" s="7"/>
      <c r="L110" s="7"/>
      <c r="M110" s="7"/>
      <c r="N110" s="7"/>
      <c r="O110" s="7"/>
    </row>
    <row r="111" spans="1:25" x14ac:dyDescent="0.2">
      <c r="A111" s="79"/>
      <c r="B111" s="79"/>
      <c r="C111" s="41"/>
      <c r="D111" s="41"/>
      <c r="E111" s="41"/>
      <c r="G111" s="41"/>
      <c r="H111" s="7"/>
      <c r="I111" s="7"/>
      <c r="J111" s="7"/>
      <c r="K111" s="7"/>
      <c r="L111" s="7"/>
      <c r="M111" s="7"/>
      <c r="N111" s="7"/>
      <c r="O111" s="7"/>
    </row>
    <row r="112" spans="1:25" x14ac:dyDescent="0.2">
      <c r="A112" s="79"/>
      <c r="B112" s="79"/>
      <c r="C112" s="41"/>
      <c r="D112" s="41"/>
      <c r="E112" s="41"/>
      <c r="G112" s="41"/>
      <c r="H112" s="7"/>
      <c r="I112" s="7"/>
      <c r="J112" s="7"/>
      <c r="K112" s="7"/>
      <c r="L112" s="7"/>
      <c r="M112" s="7"/>
      <c r="N112" s="7"/>
      <c r="O112" s="7"/>
    </row>
    <row r="113" spans="1:15" x14ac:dyDescent="0.2">
      <c r="A113" s="79"/>
      <c r="B113" s="79"/>
      <c r="C113" s="41"/>
      <c r="D113" s="41"/>
      <c r="E113" s="41"/>
      <c r="G113" s="41"/>
      <c r="H113" s="7"/>
      <c r="I113" s="7"/>
      <c r="J113" s="7"/>
      <c r="K113" s="7"/>
      <c r="L113" s="7"/>
      <c r="M113" s="7"/>
      <c r="N113" s="7"/>
      <c r="O113" s="7"/>
    </row>
    <row r="114" spans="1:15" ht="14.25" customHeight="1" x14ac:dyDescent="0.2">
      <c r="A114" s="79"/>
      <c r="B114" s="79"/>
      <c r="C114" s="41"/>
      <c r="D114" s="41"/>
      <c r="E114" s="41"/>
      <c r="G114" s="41"/>
      <c r="H114" s="51"/>
      <c r="I114" s="7"/>
      <c r="J114" s="115"/>
      <c r="K114" s="115"/>
      <c r="L114" s="115"/>
      <c r="M114" s="115"/>
      <c r="N114" s="115"/>
      <c r="O114" s="115"/>
    </row>
    <row r="115" spans="1:15" ht="14.25" x14ac:dyDescent="0.2">
      <c r="A115" s="79"/>
      <c r="B115" s="79"/>
      <c r="C115" s="41"/>
      <c r="D115" s="41"/>
      <c r="E115" s="41"/>
      <c r="G115" s="41"/>
      <c r="H115" s="49"/>
      <c r="I115" s="80"/>
      <c r="J115" s="115"/>
      <c r="K115" s="115"/>
      <c r="L115" s="115"/>
      <c r="M115" s="115"/>
      <c r="N115" s="115"/>
      <c r="O115" s="115"/>
    </row>
    <row r="116" spans="1:15" ht="14.25" x14ac:dyDescent="0.2">
      <c r="A116" s="79"/>
      <c r="B116" s="79"/>
      <c r="C116" s="41"/>
      <c r="D116" s="41"/>
      <c r="E116" s="41"/>
      <c r="G116" s="41"/>
      <c r="H116" s="51"/>
      <c r="I116" s="80"/>
      <c r="J116" s="80"/>
      <c r="K116" s="80"/>
      <c r="L116" s="80"/>
      <c r="M116" s="7"/>
      <c r="N116" s="7"/>
      <c r="O116" s="7"/>
    </row>
    <row r="117" spans="1:15" ht="15" x14ac:dyDescent="0.2">
      <c r="A117" s="79"/>
      <c r="B117" s="79"/>
      <c r="C117" s="41"/>
      <c r="D117" s="41"/>
      <c r="E117" s="41"/>
      <c r="G117" s="41"/>
      <c r="H117" s="52"/>
      <c r="I117" s="80"/>
      <c r="J117" s="80"/>
      <c r="K117" s="80"/>
      <c r="L117" s="80"/>
      <c r="M117" s="7"/>
      <c r="N117" s="7"/>
      <c r="O117" s="7"/>
    </row>
    <row r="118" spans="1:15" ht="15" x14ac:dyDescent="0.2">
      <c r="A118" s="79"/>
      <c r="B118" s="79"/>
      <c r="C118" s="41"/>
      <c r="D118" s="41"/>
      <c r="E118" s="41"/>
      <c r="G118" s="41"/>
      <c r="H118" s="52"/>
      <c r="I118" s="80"/>
      <c r="J118" s="80"/>
      <c r="K118" s="80"/>
      <c r="L118" s="80"/>
      <c r="M118" s="7"/>
      <c r="N118" s="7"/>
      <c r="O118" s="7"/>
    </row>
    <row r="119" spans="1:15" ht="14.25" x14ac:dyDescent="0.2">
      <c r="A119" s="79"/>
      <c r="B119" s="79"/>
      <c r="C119" s="41"/>
      <c r="D119" s="41"/>
      <c r="E119" s="41"/>
      <c r="G119" s="41"/>
      <c r="H119" s="51"/>
      <c r="I119" s="80"/>
      <c r="J119" s="51"/>
      <c r="K119" s="80"/>
      <c r="L119" s="80"/>
      <c r="M119" s="7"/>
      <c r="N119" s="7"/>
      <c r="O119" s="7"/>
    </row>
    <row r="120" spans="1:15" ht="14.25" x14ac:dyDescent="0.2">
      <c r="A120" s="79"/>
      <c r="B120" s="79"/>
      <c r="C120" s="41"/>
      <c r="D120" s="41"/>
      <c r="E120" s="41"/>
      <c r="G120" s="41"/>
      <c r="H120" s="49"/>
      <c r="I120" s="7"/>
      <c r="J120" s="51"/>
      <c r="K120" s="80"/>
      <c r="L120" s="80"/>
      <c r="M120" s="7"/>
      <c r="N120" s="7"/>
      <c r="O120" s="7"/>
    </row>
    <row r="121" spans="1:15" ht="14.25" x14ac:dyDescent="0.2">
      <c r="A121" s="79"/>
      <c r="B121" s="79"/>
      <c r="C121" s="41"/>
      <c r="D121" s="41"/>
      <c r="E121" s="41"/>
      <c r="G121" s="41"/>
      <c r="H121" s="49"/>
      <c r="I121" s="80"/>
      <c r="K121" s="51"/>
      <c r="L121" s="51"/>
      <c r="M121" s="7"/>
      <c r="N121" s="7"/>
      <c r="O121" s="7"/>
    </row>
    <row r="122" spans="1:15" ht="14.25" x14ac:dyDescent="0.2">
      <c r="A122" s="79"/>
      <c r="B122" s="79"/>
      <c r="C122" s="41"/>
      <c r="D122" s="41"/>
      <c r="E122" s="41"/>
      <c r="G122" s="41"/>
      <c r="H122" s="51"/>
      <c r="I122" s="80"/>
      <c r="J122" s="80"/>
      <c r="K122" s="80"/>
      <c r="L122" s="80"/>
      <c r="M122" s="7"/>
      <c r="N122" s="7"/>
      <c r="O122" s="7"/>
    </row>
    <row r="123" spans="1:15" ht="14.25" x14ac:dyDescent="0.2">
      <c r="A123" s="79"/>
      <c r="B123" s="79"/>
      <c r="C123" s="41"/>
      <c r="D123" s="41"/>
      <c r="E123" s="41"/>
      <c r="G123" s="41"/>
      <c r="H123" s="51"/>
      <c r="I123" s="80"/>
      <c r="J123" s="80"/>
      <c r="K123" s="80"/>
      <c r="L123" s="80"/>
      <c r="M123" s="7"/>
      <c r="N123" s="7"/>
      <c r="O123" s="7"/>
    </row>
    <row r="124" spans="1:15" ht="14.25" x14ac:dyDescent="0.2">
      <c r="A124" s="79"/>
      <c r="B124" s="79"/>
      <c r="C124" s="41"/>
      <c r="D124" s="41"/>
      <c r="E124" s="41"/>
      <c r="G124" s="41"/>
      <c r="H124" s="51"/>
      <c r="I124" s="80"/>
      <c r="J124" s="80"/>
      <c r="K124" s="80"/>
      <c r="L124" s="80"/>
      <c r="M124" s="7"/>
      <c r="N124" s="7"/>
      <c r="O124" s="7"/>
    </row>
    <row r="125" spans="1:15" ht="14.25" x14ac:dyDescent="0.2">
      <c r="A125" s="79"/>
      <c r="B125" s="79"/>
      <c r="C125" s="41"/>
      <c r="D125" s="41"/>
      <c r="E125" s="41"/>
      <c r="G125" s="41"/>
      <c r="H125" s="51"/>
      <c r="I125" s="80"/>
      <c r="J125" s="80"/>
      <c r="K125" s="80"/>
      <c r="L125" s="80"/>
      <c r="M125" s="7"/>
      <c r="N125" s="7"/>
      <c r="O125" s="7"/>
    </row>
    <row r="126" spans="1:15" ht="14.25" x14ac:dyDescent="0.2">
      <c r="A126" s="79"/>
      <c r="B126" s="79"/>
      <c r="D126" s="41"/>
      <c r="E126" s="41"/>
      <c r="G126" s="41"/>
      <c r="H126" s="51"/>
      <c r="I126" s="80"/>
      <c r="J126" s="3"/>
      <c r="K126" s="80"/>
      <c r="L126" s="80"/>
      <c r="M126" s="23"/>
      <c r="N126" s="7"/>
      <c r="O126" s="7"/>
    </row>
    <row r="127" spans="1:15" ht="15" customHeight="1" x14ac:dyDescent="0.2">
      <c r="A127" s="79"/>
      <c r="B127" s="79"/>
      <c r="D127" s="51"/>
      <c r="E127" s="51"/>
      <c r="F127" s="51"/>
      <c r="G127" s="51"/>
      <c r="H127" s="51"/>
      <c r="I127" s="7"/>
      <c r="J127" s="3"/>
      <c r="K127" s="51"/>
      <c r="L127" s="51"/>
      <c r="M127" s="23"/>
      <c r="N127" s="7"/>
      <c r="O127" s="7"/>
    </row>
    <row r="128" spans="1:15" ht="14.25" x14ac:dyDescent="0.2">
      <c r="A128" s="79"/>
      <c r="B128" s="79"/>
      <c r="C128" s="41"/>
      <c r="D128" s="41"/>
      <c r="E128" s="41"/>
      <c r="G128" s="41"/>
      <c r="I128" s="80"/>
      <c r="K128" s="80"/>
      <c r="L128" s="80"/>
      <c r="M128" s="7"/>
      <c r="N128" s="7"/>
      <c r="O128" s="7"/>
    </row>
    <row r="129" spans="1:15" ht="14.25" x14ac:dyDescent="0.2">
      <c r="A129" s="79"/>
      <c r="B129" s="79"/>
      <c r="C129" s="41"/>
      <c r="D129" s="41"/>
      <c r="E129" s="41"/>
      <c r="G129" s="41"/>
      <c r="I129" s="80"/>
      <c r="J129" s="80"/>
      <c r="K129" s="80"/>
      <c r="L129" s="80"/>
      <c r="M129" s="7"/>
      <c r="N129" s="7"/>
      <c r="O129" s="7"/>
    </row>
    <row r="130" spans="1:15" x14ac:dyDescent="0.2">
      <c r="A130" s="79"/>
      <c r="B130" s="79"/>
      <c r="C130" s="41"/>
      <c r="D130" s="41"/>
      <c r="E130" s="41"/>
      <c r="G130" s="41"/>
      <c r="H130" s="7"/>
      <c r="I130" s="7"/>
      <c r="J130" s="7"/>
      <c r="K130" s="7"/>
      <c r="L130" s="7"/>
      <c r="M130" s="7"/>
      <c r="N130" s="7"/>
      <c r="O130" s="7"/>
    </row>
    <row r="131" spans="1:15" x14ac:dyDescent="0.2">
      <c r="A131" s="79"/>
      <c r="B131" s="79"/>
      <c r="C131" s="41"/>
      <c r="D131" s="41"/>
      <c r="E131" s="41"/>
      <c r="G131" s="41"/>
      <c r="H131" s="7"/>
      <c r="I131" s="7"/>
      <c r="J131" s="7"/>
      <c r="K131" s="7"/>
      <c r="L131" s="7"/>
      <c r="M131" s="7"/>
      <c r="N131" s="7"/>
      <c r="O131" s="7"/>
    </row>
    <row r="132" spans="1:15" x14ac:dyDescent="0.2">
      <c r="A132" s="79"/>
      <c r="B132" s="79"/>
      <c r="C132" s="41"/>
      <c r="D132" s="41"/>
      <c r="E132" s="41"/>
      <c r="G132" s="41"/>
      <c r="H132" s="7"/>
      <c r="I132" s="7"/>
      <c r="J132" s="7"/>
      <c r="K132" s="7"/>
      <c r="L132" s="7"/>
      <c r="M132" s="7"/>
      <c r="N132" s="7"/>
      <c r="O132" s="7"/>
    </row>
    <row r="133" spans="1:15" x14ac:dyDescent="0.2">
      <c r="A133" s="79"/>
      <c r="B133" s="79"/>
      <c r="C133" s="41"/>
      <c r="D133" s="41"/>
      <c r="E133" s="41"/>
      <c r="G133" s="41"/>
      <c r="H133" s="7"/>
      <c r="I133" s="7"/>
      <c r="J133" s="7"/>
      <c r="K133" s="7"/>
      <c r="L133" s="7"/>
      <c r="M133" s="7"/>
      <c r="N133" s="7"/>
      <c r="O133" s="7"/>
    </row>
    <row r="134" spans="1:15" x14ac:dyDescent="0.2">
      <c r="A134" s="79"/>
      <c r="B134" s="79"/>
      <c r="C134" s="41"/>
      <c r="D134" s="41"/>
      <c r="E134" s="41"/>
      <c r="G134" s="41"/>
      <c r="H134" s="7"/>
      <c r="I134" s="7"/>
      <c r="J134" s="7"/>
      <c r="K134" s="7"/>
      <c r="L134" s="7"/>
      <c r="M134" s="7"/>
      <c r="N134" s="7"/>
      <c r="O134" s="7"/>
    </row>
    <row r="135" spans="1:15" x14ac:dyDescent="0.2">
      <c r="A135" s="79"/>
      <c r="B135" s="79"/>
      <c r="C135" s="41"/>
      <c r="D135" s="41"/>
      <c r="E135" s="41"/>
      <c r="G135" s="41"/>
      <c r="H135" s="7"/>
      <c r="I135" s="7"/>
      <c r="J135" s="7"/>
      <c r="K135" s="7"/>
      <c r="L135" s="7"/>
      <c r="M135" s="7"/>
      <c r="N135" s="7"/>
      <c r="O135" s="7"/>
    </row>
    <row r="136" spans="1:15" x14ac:dyDescent="0.2">
      <c r="A136" s="79"/>
      <c r="B136" s="79"/>
      <c r="C136" s="41"/>
      <c r="D136" s="41"/>
      <c r="E136" s="41"/>
      <c r="G136" s="41"/>
      <c r="H136" s="7"/>
      <c r="I136" s="7"/>
      <c r="J136" s="7"/>
      <c r="K136" s="7"/>
      <c r="L136" s="7"/>
      <c r="M136" s="7"/>
      <c r="N136" s="7"/>
      <c r="O136" s="7"/>
    </row>
    <row r="137" spans="1:15" x14ac:dyDescent="0.2">
      <c r="A137" s="79"/>
      <c r="B137" s="79"/>
      <c r="C137" s="41"/>
      <c r="D137" s="41"/>
      <c r="E137" s="41"/>
      <c r="G137" s="41"/>
      <c r="H137" s="7"/>
      <c r="I137" s="7"/>
      <c r="J137" s="7"/>
      <c r="K137" s="7"/>
      <c r="L137" s="7"/>
      <c r="M137" s="7"/>
      <c r="N137" s="7"/>
      <c r="O137" s="7"/>
    </row>
    <row r="138" spans="1:15" x14ac:dyDescent="0.2">
      <c r="A138" s="79"/>
      <c r="B138" s="79"/>
      <c r="C138" s="41"/>
      <c r="D138" s="41"/>
      <c r="E138" s="41"/>
      <c r="G138" s="41"/>
      <c r="H138" s="7"/>
      <c r="I138" s="7"/>
      <c r="J138" s="7"/>
      <c r="K138" s="7"/>
      <c r="L138" s="7"/>
      <c r="M138" s="7"/>
      <c r="N138" s="7"/>
      <c r="O138" s="7"/>
    </row>
    <row r="139" spans="1:15" x14ac:dyDescent="0.2">
      <c r="A139" s="79"/>
      <c r="B139" s="79"/>
      <c r="C139" s="41"/>
      <c r="D139" s="41"/>
      <c r="E139" s="41"/>
      <c r="G139" s="41"/>
      <c r="H139" s="7"/>
      <c r="I139" s="7"/>
      <c r="J139" s="7"/>
      <c r="K139" s="7"/>
      <c r="L139" s="7"/>
      <c r="M139" s="7"/>
      <c r="N139" s="7"/>
      <c r="O139" s="7"/>
    </row>
    <row r="140" spans="1:15" x14ac:dyDescent="0.2">
      <c r="A140" s="79"/>
      <c r="B140" s="79"/>
      <c r="C140" s="41"/>
      <c r="D140" s="41"/>
      <c r="E140" s="41"/>
      <c r="G140" s="41"/>
      <c r="H140" s="7"/>
      <c r="I140" s="7"/>
      <c r="J140" s="7"/>
      <c r="K140" s="7"/>
      <c r="L140" s="7"/>
      <c r="M140" s="7"/>
      <c r="N140" s="7"/>
      <c r="O140" s="7"/>
    </row>
    <row r="141" spans="1:15" x14ac:dyDescent="0.2">
      <c r="A141" s="79"/>
      <c r="B141" s="79"/>
      <c r="C141" s="41"/>
      <c r="D141" s="41"/>
      <c r="E141" s="41"/>
      <c r="G141" s="41"/>
      <c r="H141" s="7"/>
      <c r="I141" s="7"/>
      <c r="J141" s="7"/>
      <c r="K141" s="7"/>
      <c r="L141" s="7"/>
      <c r="M141" s="7"/>
      <c r="N141" s="7"/>
      <c r="O141" s="7"/>
    </row>
    <row r="142" spans="1:15" x14ac:dyDescent="0.2">
      <c r="A142" s="79"/>
      <c r="B142" s="79"/>
      <c r="C142" s="41"/>
      <c r="D142" s="41"/>
      <c r="E142" s="41"/>
      <c r="G142" s="41"/>
      <c r="H142" s="7"/>
      <c r="I142" s="7"/>
      <c r="J142" s="7"/>
      <c r="K142" s="7"/>
      <c r="L142" s="7"/>
      <c r="M142" s="7"/>
      <c r="N142" s="7"/>
      <c r="O142" s="7"/>
    </row>
    <row r="143" spans="1:15" x14ac:dyDescent="0.2">
      <c r="A143" s="79"/>
      <c r="B143" s="79"/>
      <c r="C143" s="41"/>
      <c r="D143" s="41"/>
      <c r="E143" s="41"/>
      <c r="G143" s="41"/>
      <c r="H143" s="7"/>
      <c r="I143" s="7"/>
      <c r="J143" s="7"/>
      <c r="K143" s="7"/>
      <c r="L143" s="7"/>
      <c r="M143" s="7"/>
      <c r="N143" s="7"/>
      <c r="O143" s="7"/>
    </row>
    <row r="144" spans="1:15" x14ac:dyDescent="0.2">
      <c r="A144" s="79"/>
      <c r="B144" s="79"/>
      <c r="C144" s="41"/>
      <c r="D144" s="41"/>
      <c r="E144" s="41"/>
      <c r="G144" s="41"/>
      <c r="H144" s="7"/>
      <c r="I144" s="7"/>
      <c r="J144" s="7"/>
      <c r="K144" s="7"/>
      <c r="L144" s="7"/>
      <c r="M144" s="7"/>
      <c r="N144" s="7"/>
      <c r="O144" s="7"/>
    </row>
    <row r="145" spans="1:15" x14ac:dyDescent="0.2">
      <c r="A145" s="79"/>
      <c r="B145" s="79"/>
      <c r="C145" s="41"/>
      <c r="D145" s="41"/>
      <c r="E145" s="41"/>
      <c r="G145" s="41"/>
      <c r="H145" s="7"/>
      <c r="I145" s="7"/>
      <c r="J145" s="7"/>
      <c r="K145" s="7"/>
      <c r="L145" s="7"/>
      <c r="M145" s="7"/>
      <c r="N145" s="7"/>
      <c r="O145" s="7"/>
    </row>
    <row r="146" spans="1:15" x14ac:dyDescent="0.2">
      <c r="A146" s="79"/>
      <c r="B146" s="79"/>
      <c r="C146" s="41"/>
      <c r="D146" s="41"/>
      <c r="E146" s="41"/>
      <c r="G146" s="41"/>
      <c r="H146" s="7"/>
      <c r="I146" s="7"/>
      <c r="J146" s="7"/>
      <c r="K146" s="7"/>
      <c r="L146" s="7"/>
      <c r="M146" s="7"/>
      <c r="N146" s="7"/>
      <c r="O146" s="7"/>
    </row>
    <row r="147" spans="1:15" x14ac:dyDescent="0.2">
      <c r="A147" s="79"/>
      <c r="B147" s="79"/>
      <c r="C147" s="41"/>
      <c r="D147" s="41"/>
      <c r="E147" s="41"/>
      <c r="G147" s="41"/>
      <c r="H147" s="7"/>
      <c r="I147" s="7"/>
      <c r="J147" s="7"/>
      <c r="K147" s="7"/>
      <c r="L147" s="7"/>
      <c r="M147" s="7"/>
      <c r="N147" s="7"/>
      <c r="O147" s="7"/>
    </row>
    <row r="148" spans="1:15" x14ac:dyDescent="0.2">
      <c r="A148" s="79"/>
      <c r="B148" s="79"/>
      <c r="C148" s="41"/>
      <c r="D148" s="41"/>
      <c r="E148" s="41"/>
      <c r="G148" s="41"/>
      <c r="H148" s="7"/>
      <c r="I148" s="7"/>
      <c r="J148" s="7"/>
      <c r="K148" s="7"/>
      <c r="L148" s="7"/>
      <c r="M148" s="7"/>
      <c r="N148" s="7"/>
      <c r="O148" s="7"/>
    </row>
    <row r="149" spans="1:15" x14ac:dyDescent="0.2">
      <c r="A149" s="79"/>
      <c r="B149" s="79"/>
      <c r="C149" s="41"/>
      <c r="D149" s="41"/>
      <c r="E149" s="41"/>
      <c r="G149" s="41"/>
      <c r="H149" s="7"/>
      <c r="I149" s="7"/>
      <c r="J149" s="7"/>
      <c r="K149" s="7"/>
      <c r="L149" s="7"/>
      <c r="M149" s="7"/>
      <c r="N149" s="7"/>
      <c r="O149" s="7"/>
    </row>
    <row r="150" spans="1:15" x14ac:dyDescent="0.2">
      <c r="A150" s="79"/>
      <c r="B150" s="79"/>
      <c r="C150" s="41"/>
      <c r="D150" s="41"/>
      <c r="E150" s="41"/>
      <c r="G150" s="41"/>
      <c r="H150" s="7"/>
      <c r="I150" s="7"/>
      <c r="J150" s="7"/>
      <c r="K150" s="7"/>
      <c r="L150" s="7"/>
      <c r="M150" s="7"/>
      <c r="N150" s="7"/>
      <c r="O150" s="7"/>
    </row>
    <row r="151" spans="1:15" x14ac:dyDescent="0.2">
      <c r="A151" s="79"/>
      <c r="B151" s="79"/>
      <c r="C151" s="41"/>
      <c r="D151" s="41"/>
      <c r="E151" s="41"/>
      <c r="G151" s="41"/>
      <c r="H151" s="7"/>
      <c r="I151" s="7"/>
      <c r="J151" s="7"/>
      <c r="K151" s="7"/>
      <c r="L151" s="7"/>
      <c r="M151" s="7"/>
      <c r="N151" s="7"/>
      <c r="O151" s="7"/>
    </row>
    <row r="152" spans="1:15" x14ac:dyDescent="0.2">
      <c r="C152" s="64"/>
      <c r="D152" s="64"/>
      <c r="E152" s="64"/>
      <c r="G152" s="64"/>
    </row>
    <row r="153" spans="1:15" x14ac:dyDescent="0.2">
      <c r="C153" s="64"/>
      <c r="D153" s="64"/>
      <c r="E153" s="64"/>
      <c r="G153" s="64"/>
    </row>
    <row r="154" spans="1:15" x14ac:dyDescent="0.2">
      <c r="C154" s="64"/>
      <c r="D154" s="64"/>
      <c r="E154" s="64"/>
      <c r="G154" s="64"/>
    </row>
    <row r="155" spans="1:15" x14ac:dyDescent="0.2">
      <c r="C155" s="64"/>
      <c r="D155" s="64"/>
      <c r="E155" s="64"/>
      <c r="G155" s="64"/>
    </row>
    <row r="156" spans="1:15" x14ac:dyDescent="0.2">
      <c r="C156" s="64"/>
      <c r="D156" s="64"/>
      <c r="E156" s="64"/>
      <c r="G156" s="64"/>
    </row>
    <row r="157" spans="1:15" x14ac:dyDescent="0.2">
      <c r="C157" s="64"/>
      <c r="D157" s="64"/>
      <c r="E157" s="64"/>
      <c r="G157" s="64"/>
    </row>
    <row r="158" spans="1:15" x14ac:dyDescent="0.2">
      <c r="C158" s="64"/>
      <c r="D158" s="64"/>
      <c r="E158" s="64"/>
      <c r="G158" s="64"/>
    </row>
    <row r="159" spans="1:15" x14ac:dyDescent="0.2">
      <c r="C159" s="64"/>
      <c r="D159" s="64"/>
      <c r="E159" s="64"/>
      <c r="G159" s="64"/>
    </row>
    <row r="160" spans="1:15" x14ac:dyDescent="0.2">
      <c r="C160" s="64"/>
      <c r="D160" s="64"/>
      <c r="E160" s="64"/>
      <c r="G160" s="64"/>
    </row>
    <row r="161" spans="3:7" x14ac:dyDescent="0.2">
      <c r="C161" s="64"/>
      <c r="D161" s="64"/>
      <c r="E161" s="64"/>
      <c r="G161" s="64"/>
    </row>
  </sheetData>
  <mergeCells count="9">
    <mergeCell ref="M114:O114"/>
    <mergeCell ref="M115:O115"/>
    <mergeCell ref="J114:L114"/>
    <mergeCell ref="J115:L115"/>
    <mergeCell ref="J9:K9"/>
    <mergeCell ref="M108:O108"/>
    <mergeCell ref="M107:O107"/>
    <mergeCell ref="J107:L107"/>
    <mergeCell ref="J108:L108"/>
  </mergeCells>
  <pageMargins left="0.74803149606299213" right="0.74803149606299213" top="0.98425196850393704" bottom="0.98425196850393704" header="0.51181102362204722" footer="0.51181102362204722"/>
  <pageSetup scale="6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 DE  INGRESOS 2017</vt:lpstr>
      <vt:lpstr>APLICACION EGRESO 2017</vt:lpstr>
      <vt:lpstr>'APLICACION EGRESO 2017'!Área_de_impresión</vt:lpstr>
      <vt:lpstr>'PRESUPUESTO DE  INGRESOS 2017'!Área_de_impresión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DirAdmvoICC</dc:creator>
  <cp:lastModifiedBy>UnidaddeTransparen</cp:lastModifiedBy>
  <cp:lastPrinted>2017-02-20T21:36:13Z</cp:lastPrinted>
  <dcterms:created xsi:type="dcterms:W3CDTF">2017-02-18T20:15:30Z</dcterms:created>
  <dcterms:modified xsi:type="dcterms:W3CDTF">2017-03-07T19:35:26Z</dcterms:modified>
</cp:coreProperties>
</file>